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liunet-my.sharepoint.com/personal/udayan_roy_liu_edu/Documents/Documents/data-miscellaneous/GDP-India/"/>
    </mc:Choice>
  </mc:AlternateContent>
  <xr:revisionPtr revIDLastSave="638" documentId="13_ncr:1_{EBE39D18-E49E-4C79-BE14-6F3DA64123A5}" xr6:coauthVersionLast="47" xr6:coauthVersionMax="47" xr10:uidLastSave="{6715785A-43F3-483D-A272-1904B8771AB0}"/>
  <bookViews>
    <workbookView xWindow="-110" yWindow="-110" windowWidth="19420" windowHeight="11500" firstSheet="3" activeTab="5" xr2:uid="{00000000-000D-0000-FFFF-FFFF00000000}"/>
  </bookViews>
  <sheets>
    <sheet name="NIA_annual" sheetId="2" r:id="rId1"/>
    <sheet name="Post_1950_A" sheetId="7" r:id="rId2"/>
    <sheet name="Post_2011_A" sheetId="8" r:id="rId3"/>
    <sheet name="GDP_annual" sheetId="4" r:id="rId4"/>
    <sheet name="Components_quarterly" sheetId="3" r:id="rId5"/>
    <sheet name="Components_Q_2011_12_prices" sheetId="5" r:id="rId6"/>
    <sheet name="GDP_quarterly" sheetId="1" r:id="rId7"/>
    <sheet name="Components_Q_2004_05_prices" sheetId="6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5" i="5" l="1"/>
  <c r="AC55" i="5"/>
  <c r="AD55" i="5"/>
  <c r="AD46" i="5"/>
  <c r="AD2" i="5"/>
  <c r="C53" i="5"/>
  <c r="C54" i="5"/>
  <c r="C50" i="5"/>
  <c r="C51" i="5"/>
  <c r="C52" i="5"/>
  <c r="C47" i="5"/>
  <c r="C48" i="5"/>
  <c r="C49" i="5"/>
  <c r="J53" i="5"/>
  <c r="J54" i="5"/>
  <c r="J42" i="5"/>
  <c r="J43" i="5"/>
  <c r="J44" i="5"/>
  <c r="J45" i="5"/>
  <c r="J46" i="5"/>
  <c r="J47" i="5"/>
  <c r="J48" i="5"/>
  <c r="J49" i="5"/>
  <c r="J50" i="5"/>
  <c r="J51" i="5"/>
  <c r="J52" i="5"/>
  <c r="F54" i="5"/>
  <c r="F52" i="5"/>
  <c r="F53" i="5"/>
  <c r="F50" i="5"/>
  <c r="F51" i="5"/>
  <c r="F48" i="5"/>
  <c r="F49" i="5"/>
  <c r="F46" i="5"/>
  <c r="F47" i="5"/>
  <c r="F45" i="5"/>
  <c r="F43" i="5"/>
  <c r="F44" i="5"/>
  <c r="F42" i="5"/>
  <c r="AD47" i="5"/>
  <c r="AD48" i="5"/>
  <c r="AD49" i="5"/>
  <c r="AD50" i="5"/>
  <c r="AD51" i="5"/>
  <c r="AD52" i="5"/>
  <c r="AD53" i="5"/>
  <c r="AD54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B47" i="5"/>
  <c r="AB48" i="5"/>
  <c r="AB49" i="5"/>
  <c r="AB50" i="5"/>
  <c r="AB51" i="5"/>
  <c r="AB52" i="5"/>
  <c r="AB53" i="5"/>
  <c r="AB54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2" i="5"/>
  <c r="J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F2" i="5"/>
  <c r="E66" i="7"/>
  <c r="E67" i="7"/>
  <c r="E68" i="7"/>
  <c r="E69" i="7"/>
  <c r="E70" i="7"/>
  <c r="E71" i="7"/>
  <c r="E65" i="7"/>
  <c r="P66" i="7"/>
  <c r="P67" i="7"/>
  <c r="P68" i="7"/>
  <c r="P69" i="7"/>
  <c r="P70" i="7"/>
  <c r="P71" i="7"/>
  <c r="P72" i="7"/>
  <c r="P73" i="7"/>
  <c r="P74" i="7"/>
  <c r="P75" i="7"/>
  <c r="P76" i="7"/>
  <c r="P65" i="7"/>
  <c r="C3" i="1"/>
  <c r="C2" i="1"/>
  <c r="C4" i="1"/>
  <c r="C5" i="1"/>
  <c r="C6" i="1"/>
  <c r="B2" i="1"/>
  <c r="B3" i="1"/>
  <c r="B4" i="1"/>
  <c r="B5" i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AM21" i="3"/>
  <c r="AN21" i="3"/>
  <c r="AL21" i="3"/>
  <c r="AM17" i="3"/>
  <c r="AN17" i="3"/>
  <c r="AL17" i="3"/>
  <c r="AM14" i="3"/>
  <c r="AN14" i="3"/>
  <c r="AL14" i="3"/>
  <c r="S65" i="7"/>
  <c r="S66" i="7"/>
  <c r="S67" i="7"/>
  <c r="S68" i="7"/>
  <c r="S69" i="7"/>
  <c r="S70" i="7"/>
  <c r="S71" i="7"/>
  <c r="S72" i="7"/>
  <c r="S73" i="7"/>
  <c r="S74" i="7"/>
  <c r="S75" i="7"/>
  <c r="S76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4" i="7"/>
  <c r="C3" i="4"/>
  <c r="B5" i="4"/>
  <c r="B4" i="4"/>
  <c r="B3" i="4"/>
  <c r="B13" i="1"/>
  <c r="B12" i="1"/>
  <c r="B11" i="1"/>
  <c r="B10" i="1"/>
  <c r="B9" i="1"/>
  <c r="B14" i="1"/>
  <c r="B15" i="1"/>
  <c r="B16" i="1"/>
  <c r="B17" i="1"/>
  <c r="B8" i="1"/>
  <c r="B7" i="1"/>
  <c r="B6" i="1"/>
  <c r="B6" i="4"/>
  <c r="AC41" i="5" l="1"/>
  <c r="AC5" i="5"/>
  <c r="AC29" i="5"/>
  <c r="AC17" i="5"/>
  <c r="AC33" i="5"/>
  <c r="AC21" i="5"/>
  <c r="AC9" i="5"/>
  <c r="AC16" i="5"/>
  <c r="AC54" i="5"/>
  <c r="AC40" i="5"/>
  <c r="AC32" i="5"/>
  <c r="AC28" i="5"/>
  <c r="AC45" i="5"/>
  <c r="AC34" i="5"/>
  <c r="AC10" i="5"/>
  <c r="AC20" i="5"/>
  <c r="AC22" i="5"/>
  <c r="AC49" i="5"/>
  <c r="AC47" i="5"/>
  <c r="AC8" i="5"/>
  <c r="AC6" i="5"/>
  <c r="AC4" i="5"/>
  <c r="AC18" i="5"/>
  <c r="AC39" i="5"/>
  <c r="AC27" i="5"/>
  <c r="AC15" i="5"/>
  <c r="AC3" i="5"/>
  <c r="AC38" i="5"/>
  <c r="AC26" i="5"/>
  <c r="AC14" i="5"/>
  <c r="AC2" i="5"/>
  <c r="AC48" i="5"/>
  <c r="AC25" i="5"/>
  <c r="AC13" i="5"/>
  <c r="AC36" i="5"/>
  <c r="AC24" i="5"/>
  <c r="AC12" i="5"/>
  <c r="AC50" i="5"/>
  <c r="AC53" i="5"/>
  <c r="AC30" i="5"/>
  <c r="AC37" i="5"/>
  <c r="AC19" i="5"/>
  <c r="AC23" i="5"/>
  <c r="AC31" i="5"/>
  <c r="AC7" i="5"/>
  <c r="AC35" i="5"/>
  <c r="AC11" i="5"/>
  <c r="AC42" i="5"/>
  <c r="AC46" i="5"/>
  <c r="AC44" i="5"/>
  <c r="AC52" i="5"/>
  <c r="AC43" i="5"/>
  <c r="AC51" i="5"/>
  <c r="C7" i="1"/>
  <c r="C9" i="1"/>
  <c r="C10" i="1"/>
  <c r="C8" i="1"/>
  <c r="C11" i="1"/>
  <c r="K42" i="6"/>
  <c r="J42" i="6"/>
  <c r="I42" i="6"/>
  <c r="H42" i="6"/>
  <c r="G42" i="6"/>
  <c r="F42" i="6"/>
  <c r="E42" i="6"/>
  <c r="C42" i="6"/>
  <c r="D42" i="6"/>
  <c r="C4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4" i="4"/>
  <c r="B7" i="4"/>
  <c r="C7" i="4" s="1"/>
  <c r="C6" i="4" l="1"/>
  <c r="C5" i="4"/>
  <c r="B18" i="1"/>
  <c r="B19" i="1" l="1"/>
  <c r="B20" i="1"/>
  <c r="B21" i="1"/>
  <c r="C21" i="1" s="1"/>
  <c r="C12" i="1" l="1"/>
  <c r="C13" i="1" l="1"/>
  <c r="C15" i="1" l="1"/>
  <c r="C16" i="1"/>
  <c r="C17" i="1"/>
  <c r="C18" i="1"/>
  <c r="C19" i="1"/>
  <c r="C20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60344EE6-BC08-477C-A47C-30F5AC25C0E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GDP = GVA + NT = PFCE + GFCE + GFCF + CIS + VAL + EXP - IMP + DIS</t>
        </r>
      </text>
    </comment>
    <comment ref="N1" authorId="0" shapeId="0" xr:uid="{59E7A111-1DF6-4820-B3B3-7C3B0166F8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GNI = GDP + ROW</t>
        </r>
      </text>
    </comment>
    <comment ref="P1" authorId="0" shapeId="0" xr:uid="{EADE973B-609A-4D09-8C74-666EF2BEF6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CFC = GNI - NNI = GDP -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D1" authorId="0" shapeId="0" xr:uid="{1F7A0D80-D6B0-4D8F-A68C-401EFAFAC634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ANNUAL ESTIMATES OF GDP AT CONSTANT PRICES,  2011-12 SERIES in crores of INR
Data from MOSPI file: Statement_Quarterly Constant_13_01_ dec_2023.xlsx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A25" authorId="0" shapeId="0" xr:uid="{4E24F008-7FA8-4A13-A456-C8F70337CD1E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GVA = Primary + Secondary + Tertiary</t>
        </r>
      </text>
    </comment>
    <comment ref="A27" authorId="0" shapeId="0" xr:uid="{45DD3819-1120-48FC-B770-019F99F6417B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GDP = GVA + Net Taxes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Udayan Roy</author>
  </authors>
  <commentList>
    <comment ref="P1" authorId="0" shapeId="0" xr:uid="{C8C7A122-7DF9-4A53-B498-CF36B772A75B}">
      <text>
        <r>
          <rPr>
            <b/>
            <sz val="9"/>
            <color indexed="81"/>
            <rFont val="Tahoma"/>
            <family val="2"/>
          </rPr>
          <t>Udayan Roy:</t>
        </r>
        <r>
          <rPr>
            <sz val="9"/>
            <color indexed="81"/>
            <rFont val="Tahoma"/>
            <family val="2"/>
          </rPr>
          <t xml:space="preserve">
GDP = GVA at basic prices + Net Taxes
</t>
        </r>
      </text>
    </comment>
  </commentList>
</comments>
</file>

<file path=xl/sharedStrings.xml><?xml version="1.0" encoding="utf-8"?>
<sst xmlns="http://schemas.openxmlformats.org/spreadsheetml/2006/main" count="628" uniqueCount="253">
  <si>
    <t>GDP (2011-12 Rupees, tens of millions)</t>
  </si>
  <si>
    <t>GDP Growth (%)</t>
  </si>
  <si>
    <t>2020-21Q4</t>
  </si>
  <si>
    <t>2020-21Q3</t>
  </si>
  <si>
    <t>2020-21Q2</t>
  </si>
  <si>
    <t>2020-21Q1</t>
  </si>
  <si>
    <t>2019-20Q4</t>
  </si>
  <si>
    <t>2019-20Q3</t>
  </si>
  <si>
    <t>2019-20Q2</t>
  </si>
  <si>
    <t>2019-20Q1</t>
  </si>
  <si>
    <t>2018-19Q4</t>
  </si>
  <si>
    <t>2018-19Q3</t>
  </si>
  <si>
    <t>2018-19Q2</t>
  </si>
  <si>
    <t>2018-19Q1</t>
  </si>
  <si>
    <t>2021-22Q1</t>
  </si>
  <si>
    <t>2021-22Q2</t>
  </si>
  <si>
    <t>Quarter 1 is April -- June, Quarter 2 is July -- September, and so on. Growth rate compares each quarter to the same quarter in the previous year.</t>
  </si>
  <si>
    <t>Domestic Product</t>
  </si>
  <si>
    <t>Net Taxes on Products</t>
  </si>
  <si>
    <t>Gross Domestic Product (GDP; 3 = 1 + 2)</t>
  </si>
  <si>
    <t>Net Domestic Product (NDP)</t>
  </si>
  <si>
    <t>2021-22</t>
  </si>
  <si>
    <t>2020-21</t>
  </si>
  <si>
    <t>2019-20</t>
  </si>
  <si>
    <t>Comment</t>
  </si>
  <si>
    <t>Units</t>
  </si>
  <si>
    <t>2011-12 INR crores</t>
  </si>
  <si>
    <t>Expenditure Components</t>
  </si>
  <si>
    <t>Private Final Consumption Expenditure (PFCE)</t>
  </si>
  <si>
    <t>Government Final Consumption Expenditure (GFCE)</t>
  </si>
  <si>
    <t>Gross Fixed Capital Formation (GFCF)</t>
  </si>
  <si>
    <t>Change in Stocks (CIS)</t>
  </si>
  <si>
    <t>Valuables</t>
  </si>
  <si>
    <t>Exports</t>
  </si>
  <si>
    <t>Imports</t>
  </si>
  <si>
    <t>Discrepancies</t>
  </si>
  <si>
    <t>GDP</t>
  </si>
  <si>
    <t>National Products</t>
  </si>
  <si>
    <t>Net National Income (NNI)</t>
  </si>
  <si>
    <t>Gross National Income (GNI)</t>
  </si>
  <si>
    <t>GNI Per Capita (Rupees)</t>
  </si>
  <si>
    <t>NNI Per Capita (Rupees)</t>
  </si>
  <si>
    <t>PFCE  Per Capita (Rupees)</t>
  </si>
  <si>
    <t>Per Capita Income, Product and Final Consumption</t>
  </si>
  <si>
    <t>Population (millions, mid-year)</t>
  </si>
  <si>
    <t>Gross Value Added at Basic Prices</t>
  </si>
  <si>
    <t>2018-19</t>
  </si>
  <si>
    <t>2011-12 INR lakh crores</t>
  </si>
  <si>
    <t>GDP per capita</t>
  </si>
  <si>
    <t>2021-22Q3</t>
  </si>
  <si>
    <t>2021-22Q4</t>
  </si>
  <si>
    <t>1950-51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</si>
  <si>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</si>
  <si>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</si>
  <si>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</si>
  <si>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</si>
  <si>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</si>
  <si>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</si>
  <si>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</si>
  <si>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</si>
  <si>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</si>
  <si>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</si>
  <si>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</si>
  <si>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</si>
  <si>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</si>
  <si>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</si>
  <si>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</si>
  <si>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</si>
  <si>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</si>
  <si>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</si>
  <si>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</si>
  <si>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</si>
  <si>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</si>
  <si>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</si>
  <si>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</si>
  <si>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</si>
  <si>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</si>
  <si>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</si>
  <si>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</si>
  <si>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</si>
  <si>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</si>
  <si>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</si>
  <si>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</si>
  <si>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</si>
  <si>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</si>
  <si>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</si>
  <si>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</si>
  <si>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</si>
  <si>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</si>
  <si>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</si>
  <si>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</si>
  <si>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</si>
  <si>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</si>
  <si>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</si>
  <si>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</si>
  <si>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</si>
  <si>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</si>
  <si>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</si>
  <si>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</si>
  <si>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</si>
  <si>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</si>
  <si>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</si>
  <si>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</si>
  <si>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</si>
  <si>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</si>
  <si>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</si>
  <si>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</si>
  <si>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</si>
  <si>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</si>
  <si>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</si>
  <si>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Fiscal Year</t>
  </si>
  <si>
    <t>1993-94</t>
  </si>
  <si>
    <t>1994-95</t>
  </si>
  <si>
    <t>1995-96</t>
  </si>
  <si>
    <t>2012-13</t>
  </si>
  <si>
    <t>2013-14</t>
  </si>
  <si>
    <t>2014-15</t>
  </si>
  <si>
    <t>2015-16</t>
  </si>
  <si>
    <t>2016-17</t>
  </si>
  <si>
    <t>2017-18</t>
  </si>
  <si>
    <t>Growth Rate %</t>
  </si>
  <si>
    <t>GDP (tens of millions of 2011-12 Rupees)</t>
  </si>
  <si>
    <t>Independent India's Inflation-Adjusted GDP</t>
  </si>
  <si>
    <t>2022-23Q1</t>
  </si>
  <si>
    <t>PFCE</t>
  </si>
  <si>
    <t>GFCE</t>
  </si>
  <si>
    <t>GFCF</t>
  </si>
  <si>
    <t>CIS</t>
  </si>
  <si>
    <t>2022-23Q2</t>
  </si>
  <si>
    <t>Year</t>
  </si>
  <si>
    <t>Quarter</t>
  </si>
  <si>
    <t>2022-23</t>
  </si>
  <si>
    <t xml:space="preserve">Discrepancies </t>
  </si>
  <si>
    <t>2022-23Q3</t>
  </si>
  <si>
    <t>2022-23Q4</t>
  </si>
  <si>
    <t>2023-24</t>
  </si>
  <si>
    <t>agriculture_ forestry_fishing</t>
  </si>
  <si>
    <t>mining_quarrying</t>
  </si>
  <si>
    <t>manufacturing</t>
  </si>
  <si>
    <t>electricity_gas_water_supply_other_utility_services</t>
  </si>
  <si>
    <t>construction</t>
  </si>
  <si>
    <t xml:space="preserve">trade_hotels_transport_communication_broadcasting </t>
  </si>
  <si>
    <t xml:space="preserve">financial_real_estate_professional_services </t>
  </si>
  <si>
    <t>public_administration_defence_and_other_services</t>
  </si>
  <si>
    <t xml:space="preserve"> GVA_at_basic_price</t>
  </si>
  <si>
    <t>GDP2</t>
  </si>
  <si>
    <t>Year2</t>
  </si>
  <si>
    <t>Quarter2</t>
  </si>
  <si>
    <t>Check1</t>
  </si>
  <si>
    <t>Check2</t>
  </si>
  <si>
    <t>GVA at Basic Prices</t>
  </si>
  <si>
    <t>Net Taxes</t>
  </si>
  <si>
    <t>2011-12 INR cr</t>
  </si>
  <si>
    <t>Estimate</t>
  </si>
  <si>
    <t>Estimate Date</t>
  </si>
  <si>
    <t>Revised_2</t>
  </si>
  <si>
    <t>Revised_3</t>
  </si>
  <si>
    <t>Final</t>
  </si>
  <si>
    <t>Provisional</t>
  </si>
  <si>
    <t>Revised_1</t>
  </si>
  <si>
    <t>Advance_1</t>
  </si>
  <si>
    <t>Advance_2</t>
  </si>
  <si>
    <t xml:space="preserve">Net Taxes on Products </t>
  </si>
  <si>
    <t xml:space="preserve">GDP </t>
  </si>
  <si>
    <t>CFC</t>
  </si>
  <si>
    <t>NDP</t>
  </si>
  <si>
    <t>GCF</t>
  </si>
  <si>
    <t>Export of goods and services</t>
  </si>
  <si>
    <t>Primary income receivable from ROW (net)</t>
  </si>
  <si>
    <t>GNI</t>
  </si>
  <si>
    <t>NNI</t>
  </si>
  <si>
    <t>Gross Value Added at basic prices</t>
  </si>
  <si>
    <t xml:space="preserve">Gross Domestic Product </t>
  </si>
  <si>
    <t>Net Domestic Product</t>
  </si>
  <si>
    <t>Private Final Consumption Expenditure</t>
  </si>
  <si>
    <t>Government Final Consumption Expenditure</t>
  </si>
  <si>
    <t>Gross Fixed Capital Formation</t>
  </si>
  <si>
    <t>Change In Stocks</t>
  </si>
  <si>
    <t>Import of goods and services</t>
  </si>
  <si>
    <t>Gross National Income</t>
  </si>
  <si>
    <t>Net National Income</t>
  </si>
  <si>
    <t>Consumption of Fixed Capital</t>
  </si>
  <si>
    <t>Gross Capital Formation</t>
  </si>
  <si>
    <t>GVA</t>
  </si>
  <si>
    <t>NT</t>
  </si>
  <si>
    <t>VAL</t>
  </si>
  <si>
    <t>EXP</t>
  </si>
  <si>
    <t>IMP</t>
  </si>
  <si>
    <t>DIS</t>
  </si>
  <si>
    <t>ROW</t>
  </si>
  <si>
    <t xml:space="preserve"> 1993-94</t>
  </si>
  <si>
    <t xml:space="preserve"> 1994-95</t>
  </si>
  <si>
    <t xml:space="preserve"> 1995-96</t>
  </si>
  <si>
    <t>GDP_growth</t>
  </si>
  <si>
    <t>GDPG</t>
  </si>
  <si>
    <t>1. Primary Sector</t>
  </si>
  <si>
    <t>1.1 Agriculture, Livestock, Forestry &amp; Fishing</t>
  </si>
  <si>
    <t>1.2. Mining &amp; Quarrying</t>
  </si>
  <si>
    <t>2. Secondary Sector</t>
  </si>
  <si>
    <t>2.1. Manufacturing</t>
  </si>
  <si>
    <t>2.2. Electricity, Gas, Water Supply &amp; Other Utility Services</t>
  </si>
  <si>
    <t>2.3. Construction</t>
  </si>
  <si>
    <t>3. Tertiary Sector</t>
  </si>
  <si>
    <t>3.1 Trade, Hotels, Transport, Communication &amp; Services related to Broadcasting</t>
  </si>
  <si>
    <t>3.2 Financial, Real Estate &amp; Professional Services</t>
  </si>
  <si>
    <t>3.3 Public Administration, Defence &amp; Other Services</t>
  </si>
  <si>
    <t>1. Private Final Consumption Expenditure (PFCE)</t>
  </si>
  <si>
    <t>2. Government Final Consumption Expenditure (GFCE)</t>
  </si>
  <si>
    <t>3. Gross Fixed Capital Formation (GFCF)</t>
  </si>
  <si>
    <t>4. Changes in Stocks (CIS)</t>
  </si>
  <si>
    <t>5. Valuables</t>
  </si>
  <si>
    <t>6. Exports</t>
  </si>
  <si>
    <t>7. Imports</t>
  </si>
  <si>
    <t>8. Discrepancies</t>
  </si>
  <si>
    <t>Primary</t>
  </si>
  <si>
    <t>Secondary</t>
  </si>
  <si>
    <t>Tertiary</t>
  </si>
  <si>
    <t>Check3</t>
  </si>
  <si>
    <t>2023-24Q1</t>
  </si>
  <si>
    <t>2023-24Q2</t>
  </si>
  <si>
    <t>2023-24Q4</t>
  </si>
  <si>
    <t>2023-24Q3</t>
  </si>
  <si>
    <t>1.  Agriculture,forestry &amp; fishing</t>
  </si>
  <si>
    <t>2.  Mining &amp; quarrying</t>
  </si>
  <si>
    <t>3.  Manufacturing</t>
  </si>
  <si>
    <t>4.  Electricity, gas, water supply &amp; other utility services</t>
  </si>
  <si>
    <t>5.  Construction</t>
  </si>
  <si>
    <t xml:space="preserve">6. Trade, hotels, transport, communication and services related to broadcasting </t>
  </si>
  <si>
    <t xml:space="preserve">7. Financial , real estate &amp; prof servs </t>
  </si>
  <si>
    <t>8.  Public Administration, defence and other services</t>
  </si>
  <si>
    <t>9. GVA at basic prices</t>
  </si>
  <si>
    <t xml:space="preserve">10. NVA at basic prices </t>
  </si>
  <si>
    <t xml:space="preserve">11. GNI </t>
  </si>
  <si>
    <t xml:space="preserve">12. NNI </t>
  </si>
  <si>
    <t>13. Per capita income(Rs.)</t>
  </si>
  <si>
    <t>14. Net taxes on Products</t>
  </si>
  <si>
    <t xml:space="preserve">15. GDP </t>
  </si>
  <si>
    <t>16. GFCE</t>
  </si>
  <si>
    <t>17. PFCE</t>
  </si>
  <si>
    <t>18. GFCF</t>
  </si>
  <si>
    <t>19. CIS</t>
  </si>
  <si>
    <t>20. Valuables</t>
  </si>
  <si>
    <t>21. Exports of goods and services</t>
  </si>
  <si>
    <t>22. Imports of goods and services</t>
  </si>
  <si>
    <t xml:space="preserve">23. Discrepancies </t>
  </si>
  <si>
    <t>24.  GDP</t>
  </si>
  <si>
    <t>3rd RE</t>
  </si>
  <si>
    <t>2nd RE</t>
  </si>
  <si>
    <t>1st RE</t>
  </si>
  <si>
    <t>PE</t>
  </si>
  <si>
    <t>Net_Taxes</t>
  </si>
  <si>
    <t>2024-25</t>
  </si>
  <si>
    <t>agriculture_forestry_fishing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</si>
</sst>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3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top"/>
    </xf>
    <xf numFmtId="43" fontId="0" fillId="0" borderId="0" xfId="2" applyFont="1" applyAlignment="1">
      <alignment horizontal="center" vertical="top"/>
    </xf>
    <xf numFmtId="43" fontId="0" fillId="0" borderId="1" xfId="2" applyFont="1" applyBorder="1" applyAlignment="1">
      <alignment horizontal="center" vertical="top"/>
    </xf>
    <xf numFmtId="14" fontId="3" fillId="0" borderId="0" xfId="0" applyNumberFormat="1" applyFont="1"/>
    <xf numFmtId="0" fontId="3" fillId="0" borderId="0" xfId="0" applyFont="1"/>
    <xf numFmtId="165" fontId="0" fillId="0" borderId="0" xfId="2" applyNumberFormat="1" applyFont="1"/>
    <xf numFmtId="14" fontId="0" fillId="0" borderId="0" xfId="2" applyNumberFormat="1" applyFont="1" applyAlignment="1">
      <alignment horizontal="center" wrapText="1"/>
    </xf>
    <xf numFmtId="165" fontId="3" fillId="0" borderId="0" xfId="2" applyNumberFormat="1" applyFont="1"/>
    <xf numFmtId="1" fontId="3" fillId="0" borderId="0" xfId="0" applyNumberFormat="1" applyFont="1"/>
    <xf numFmtId="2" fontId="0" fillId="0" borderId="0" xfId="0" applyNumberFormat="1"/>
    <xf numFmtId="3" fontId="7" fillId="0" borderId="7" xfId="1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5" fontId="7" fillId="0" borderId="2" xfId="2" applyNumberFormat="1" applyFont="1" applyBorder="1"/>
    <xf numFmtId="165" fontId="7" fillId="0" borderId="0" xfId="2" applyNumberFormat="1" applyFont="1"/>
    <xf numFmtId="165" fontId="7" fillId="0" borderId="4" xfId="2" applyNumberFormat="1" applyFont="1" applyBorder="1"/>
    <xf numFmtId="165" fontId="7" fillId="0" borderId="3" xfId="2" applyNumberFormat="1" applyFont="1" applyBorder="1"/>
    <xf numFmtId="165" fontId="7" fillId="0" borderId="5" xfId="2" applyNumberFormat="1" applyFont="1" applyBorder="1"/>
    <xf numFmtId="165" fontId="7" fillId="0" borderId="6" xfId="2" applyNumberFormat="1" applyFont="1" applyBorder="1"/>
    <xf numFmtId="3" fontId="0" fillId="0" borderId="1" xfId="0" applyNumberFormat="1" applyBorder="1" applyAlignment="1">
      <alignment horizontal="center" vertical="top"/>
    </xf>
    <xf numFmtId="0" fontId="8" fillId="0" borderId="0" xfId="0" applyFont="1"/>
    <xf numFmtId="165" fontId="8" fillId="0" borderId="0" xfId="2" applyNumberFormat="1" applyFont="1"/>
    <xf numFmtId="0" fontId="7" fillId="0" borderId="0" xfId="0" applyFont="1"/>
    <xf numFmtId="0" fontId="0" fillId="0" borderId="0" xfId="2" applyNumberFormat="1" applyFont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7" fillId="0" borderId="0" xfId="2" applyNumberFormat="1" applyFont="1"/>
  </cellXfs>
  <cellStyles count="3">
    <cellStyle name="Comma" xfId="2" builtinId="3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GDP_annual!$B$2</c:f>
              <c:strCache>
                <c:ptCount val="1"/>
                <c:pt idx="0">
                  <c:v> GDP (tens of millions of 2011-12 Rupees)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GDP_annual!$A$5:$A$76</c:f>
              <c:strCache>
                <c:ptCount val="72"/>
                <c:pt idx="0">
                  <c:v>2021-22</c:v>
                </c:pt>
                <c:pt idx="1">
                  <c:v>2020-21</c:v>
                </c:pt>
                <c:pt idx="2">
                  <c:v>2019-20</c:v>
                </c:pt>
                <c:pt idx="3">
                  <c:v>2018-19</c:v>
                </c:pt>
                <c:pt idx="4">
                  <c:v>2017-18</c:v>
                </c:pt>
                <c:pt idx="5">
                  <c:v>2016-17</c:v>
                </c:pt>
                <c:pt idx="6">
                  <c:v>2015-16</c:v>
                </c:pt>
                <c:pt idx="7">
                  <c:v>2014-15</c:v>
                </c:pt>
                <c:pt idx="8">
                  <c:v>2013-14</c:v>
                </c:pt>
                <c:pt idx="9">
                  <c:v>2012-13</c:v>
                </c:pt>
                <c:pt idx="10">
                  <c:v>2011-12</c:v>
                </c:pt>
                <c:pt idx="11">
                  <c:v>2010-11</c:v>
                </c:pt>
                <c:pt idx="12">
                  <c:v>2009-10</c:v>
                </c:pt>
                <c:pt idx="13">
                  <c:v>2008-09</c:v>
                </c:pt>
                <c:pt idx="14">
                  <c:v>2007-08</c:v>
                </c:pt>
                <c:pt idx="15">
                  <c:v>2006-07</c:v>
                </c:pt>
                <c:pt idx="16">
                  <c:v>2005-06</c:v>
                </c:pt>
                <c:pt idx="17">
                  <c:v>2004-05</c:v>
                </c:pt>
                <c:pt idx="18">
                  <c:v>2003-04</c:v>
                </c:pt>
                <c:pt idx="19">
                  <c:v>2002-03</c:v>
                </c:pt>
                <c:pt idx="20">
                  <c:v>2001-02</c:v>
                </c:pt>
                <c:pt idx="21">
                  <c:v>2000-01</c:v>
                </c:pt>
                <c:pt idx="22">
                  <c:v>1999-00</c:v>
                </c:pt>
                <c:pt idx="23">
                  <c:v>1998-99</c:v>
                </c:pt>
                <c:pt idx="24">
                  <c:v>1997-98</c:v>
                </c:pt>
                <c:pt idx="25">
                  <c:v>1996-97</c:v>
                </c:pt>
                <c:pt idx="26">
                  <c:v>1995-96</c:v>
                </c:pt>
                <c:pt idx="27">
                  <c:v>1994-95</c:v>
                </c:pt>
                <c:pt idx="28">
                  <c:v>1993-94</c:v>
                </c:pt>
                <c:pt idx="29">
                  <c:v>1992-93</c:v>
                </c:pt>
                <c:pt idx="30">
                  <c:v>1991-92</c:v>
                </c:pt>
                <c:pt idx="31">
                  <c:v>1990-91</c:v>
                </c:pt>
                <c:pt idx="32">
                  <c:v>1989-90</c:v>
                </c:pt>
                <c:pt idx="33">
                  <c:v>1988-89</c:v>
                </c:pt>
                <c:pt idx="34">
                  <c:v>1987-88</c:v>
                </c:pt>
                <c:pt idx="35">
                  <c:v>1986-87</c:v>
                </c:pt>
                <c:pt idx="36">
                  <c:v>1985-86</c:v>
                </c:pt>
                <c:pt idx="37">
                  <c:v>1984-85</c:v>
                </c:pt>
                <c:pt idx="38">
                  <c:v>1983-84</c:v>
                </c:pt>
                <c:pt idx="39">
                  <c:v>1982-83</c:v>
                </c:pt>
                <c:pt idx="40">
                  <c:v>1981-82</c:v>
                </c:pt>
                <c:pt idx="41">
                  <c:v>1980-81</c:v>
                </c:pt>
                <c:pt idx="42">
                  <c:v>1979-80</c:v>
                </c:pt>
                <c:pt idx="43">
                  <c:v>1978-79</c:v>
                </c:pt>
                <c:pt idx="44">
                  <c:v>1977-78</c:v>
                </c:pt>
                <c:pt idx="45">
                  <c:v>1976-77</c:v>
                </c:pt>
                <c:pt idx="46">
                  <c:v>1975-76</c:v>
                </c:pt>
                <c:pt idx="47">
                  <c:v>1974-75</c:v>
                </c:pt>
                <c:pt idx="48">
                  <c:v>1973-74</c:v>
                </c:pt>
                <c:pt idx="49">
                  <c:v>1972-73</c:v>
                </c:pt>
                <c:pt idx="50">
                  <c:v>1971-72</c:v>
                </c:pt>
                <c:pt idx="51">
                  <c:v>1970-71</c:v>
                </c:pt>
                <c:pt idx="52">
                  <c:v>1969-70</c:v>
                </c:pt>
                <c:pt idx="53">
                  <c:v>1968-69</c:v>
                </c:pt>
                <c:pt idx="54">
                  <c:v>1967-68</c:v>
                </c:pt>
                <c:pt idx="55">
                  <c:v>1966-67</c:v>
                </c:pt>
                <c:pt idx="56">
                  <c:v>1965-66</c:v>
                </c:pt>
                <c:pt idx="57">
                  <c:v>1964-65</c:v>
                </c:pt>
                <c:pt idx="58">
                  <c:v>1963-64</c:v>
                </c:pt>
                <c:pt idx="59">
                  <c:v>1962-63</c:v>
                </c:pt>
                <c:pt idx="60">
                  <c:v>1961-62</c:v>
                </c:pt>
                <c:pt idx="61">
                  <c:v>1960-61</c:v>
                </c:pt>
                <c:pt idx="62">
                  <c:v>1959-60</c:v>
                </c:pt>
                <c:pt idx="63">
                  <c:v>1958-59</c:v>
                </c:pt>
                <c:pt idx="64">
                  <c:v>1957-58</c:v>
                </c:pt>
                <c:pt idx="65">
                  <c:v>1956-57</c:v>
                </c:pt>
                <c:pt idx="66">
                  <c:v>1955-56</c:v>
                </c:pt>
                <c:pt idx="67">
                  <c:v>1954-55</c:v>
                </c:pt>
                <c:pt idx="68">
                  <c:v>1953-54</c:v>
                </c:pt>
                <c:pt idx="69">
                  <c:v>1952-53</c:v>
                </c:pt>
                <c:pt idx="70">
                  <c:v>1951-52</c:v>
                </c:pt>
                <c:pt idx="71">
                  <c:v>1950-51</c:v>
                </c:pt>
              </c:strCache>
            </c:strRef>
          </c:cat>
          <c:val>
            <c:numRef>
              <c:f>GDP_annual!$B$5:$B$76</c:f>
              <c:numCache>
                <c:formatCode>_(* #,##0.00_);_(* \(#,##0.00\);_(* "-"??_);_(@_)</c:formatCode>
                <c:ptCount val="72"/>
                <c:pt idx="0">
                  <c:v>15021846.266426418</c:v>
                </c:pt>
                <c:pt idx="1">
                  <c:v>13687118.136492422</c:v>
                </c:pt>
                <c:pt idx="2">
                  <c:v>14515957.657731853</c:v>
                </c:pt>
                <c:pt idx="3">
                  <c:v>13992913.9362789</c:v>
                </c:pt>
                <c:pt idx="4">
                  <c:v>13144582.144739117</c:v>
                </c:pt>
                <c:pt idx="5">
                  <c:v>12308193.223268416</c:v>
                </c:pt>
                <c:pt idx="6">
                  <c:v>11369493.135959458</c:v>
                </c:pt>
                <c:pt idx="7">
                  <c:v>10527673.634424319</c:v>
                </c:pt>
                <c:pt idx="8">
                  <c:v>9801369.8221771102</c:v>
                </c:pt>
                <c:pt idx="9">
                  <c:v>9213016.7685994301</c:v>
                </c:pt>
                <c:pt idx="10">
                  <c:v>8736328.8108910192</c:v>
                </c:pt>
                <c:pt idx="11">
                  <c:v>8301234.8441787092</c:v>
                </c:pt>
                <c:pt idx="12">
                  <c:v>7651078.00971842</c:v>
                </c:pt>
                <c:pt idx="13">
                  <c:v>7093402.5840751268</c:v>
                </c:pt>
                <c:pt idx="14">
                  <c:v>6881006.6842754781</c:v>
                </c:pt>
                <c:pt idx="15">
                  <c:v>6391375.2465270441</c:v>
                </c:pt>
                <c:pt idx="16">
                  <c:v>5914614.0270759752</c:v>
                </c:pt>
                <c:pt idx="17">
                  <c:v>5480379.9258626262</c:v>
                </c:pt>
                <c:pt idx="18">
                  <c:v>5078049.2987458818</c:v>
                </c:pt>
                <c:pt idx="19">
                  <c:v>4707983.8113696519</c:v>
                </c:pt>
                <c:pt idx="20">
                  <c:v>4535456.1776641663</c:v>
                </c:pt>
                <c:pt idx="21">
                  <c:v>4326735.8976306021</c:v>
                </c:pt>
                <c:pt idx="22">
                  <c:v>4166693.5662171585</c:v>
                </c:pt>
                <c:pt idx="23">
                  <c:v>3828071.7008558554</c:v>
                </c:pt>
                <c:pt idx="24">
                  <c:v>3605116.3169927648</c:v>
                </c:pt>
                <c:pt idx="25">
                  <c:v>3464798.1972234952</c:v>
                </c:pt>
                <c:pt idx="26">
                  <c:v>3221583.9966318933</c:v>
                </c:pt>
                <c:pt idx="27">
                  <c:v>2994747.1203614869</c:v>
                </c:pt>
                <c:pt idx="28">
                  <c:v>2807779.2332412372</c:v>
                </c:pt>
                <c:pt idx="29">
                  <c:v>2680437.6392899309</c:v>
                </c:pt>
                <c:pt idx="30">
                  <c:v>2541123.2019634852</c:v>
                </c:pt>
                <c:pt idx="31">
                  <c:v>2514548.6613106197</c:v>
                </c:pt>
                <c:pt idx="32">
                  <c:v>2382702.8800691501</c:v>
                </c:pt>
                <c:pt idx="33">
                  <c:v>2248950.0965462029</c:v>
                </c:pt>
                <c:pt idx="34">
                  <c:v>2051441.7391715997</c:v>
                </c:pt>
                <c:pt idx="35">
                  <c:v>1973197.4431899765</c:v>
                </c:pt>
                <c:pt idx="36">
                  <c:v>1883243.1267542297</c:v>
                </c:pt>
                <c:pt idx="37">
                  <c:v>1789231.5474531977</c:v>
                </c:pt>
                <c:pt idx="38">
                  <c:v>1723385.5050571247</c:v>
                </c:pt>
                <c:pt idx="39">
                  <c:v>1606303.7453871462</c:v>
                </c:pt>
                <c:pt idx="40">
                  <c:v>1552348.2608783862</c:v>
                </c:pt>
                <c:pt idx="41">
                  <c:v>1464393.7881099654</c:v>
                </c:pt>
                <c:pt idx="42">
                  <c:v>1371979.6851198978</c:v>
                </c:pt>
                <c:pt idx="43">
                  <c:v>1447819.0944954359</c:v>
                </c:pt>
                <c:pt idx="44">
                  <c:v>1369581.3219916909</c:v>
                </c:pt>
                <c:pt idx="45">
                  <c:v>1276942.1734133025</c:v>
                </c:pt>
                <c:pt idx="46">
                  <c:v>1256052.7150318311</c:v>
                </c:pt>
                <c:pt idx="47">
                  <c:v>1150759.2556386567</c:v>
                </c:pt>
                <c:pt idx="48">
                  <c:v>1137278.6790744734</c:v>
                </c:pt>
                <c:pt idx="49">
                  <c:v>1100995.1511698805</c:v>
                </c:pt>
                <c:pt idx="50">
                  <c:v>1107120.8654480118</c:v>
                </c:pt>
                <c:pt idx="51">
                  <c:v>1089225.6463549517</c:v>
                </c:pt>
                <c:pt idx="52">
                  <c:v>1035806.7144680637</c:v>
                </c:pt>
                <c:pt idx="53">
                  <c:v>972226.04492742987</c:v>
                </c:pt>
                <c:pt idx="54">
                  <c:v>940367.07445059333</c:v>
                </c:pt>
                <c:pt idx="55">
                  <c:v>872115.62783452868</c:v>
                </c:pt>
                <c:pt idx="56">
                  <c:v>872598.42580909759</c:v>
                </c:pt>
                <c:pt idx="57">
                  <c:v>896220.74430581753</c:v>
                </c:pt>
                <c:pt idx="58">
                  <c:v>834058.7608674427</c:v>
                </c:pt>
                <c:pt idx="59">
                  <c:v>786889.80611452577</c:v>
                </c:pt>
                <c:pt idx="60">
                  <c:v>764481.86609566014</c:v>
                </c:pt>
                <c:pt idx="61">
                  <c:v>737043.62941874622</c:v>
                </c:pt>
                <c:pt idx="62">
                  <c:v>698644.09761540708</c:v>
                </c:pt>
                <c:pt idx="63">
                  <c:v>680775.59105373162</c:v>
                </c:pt>
                <c:pt idx="64">
                  <c:v>633926.67974948883</c:v>
                </c:pt>
                <c:pt idx="65">
                  <c:v>636544.29653001286</c:v>
                </c:pt>
                <c:pt idx="66">
                  <c:v>602911.13132171403</c:v>
                </c:pt>
                <c:pt idx="67">
                  <c:v>584010.77400718024</c:v>
                </c:pt>
                <c:pt idx="68">
                  <c:v>557203.39133772254</c:v>
                </c:pt>
                <c:pt idx="69">
                  <c:v>524919.48473845306</c:v>
                </c:pt>
                <c:pt idx="70">
                  <c:v>511489.40937043581</c:v>
                </c:pt>
                <c:pt idx="71">
                  <c:v>496848.12267140619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D-4C57-9139-DB548BB1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12031"/>
        <c:axId val="254995391"/>
      </c:lineChart>
      <c:catAx>
        <c:axId val="25501203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95391"/>
        <c:crosses val="autoZero"/>
        <c:auto val="1"/>
        <c:lblAlgn val="ctr"/>
        <c:lblOffset val="100"/>
        <c:noMultiLvlLbl val="0"/>
      </c:catAx>
      <c:valAx>
        <c:axId val="2549953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Independent India's Inflation-Adjusted GDP, Growth Rate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GDP_annual!$C$2</c:f>
              <c:strCache>
                <c:ptCount val="1"/>
                <c:pt idx="0">
                  <c:v>Growth Rate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GDP_annual!$A$3:$A$76</c:f>
              <c:strCache>
                <c:ptCount val="7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</c:strCache>
            </c:strRef>
          </c:cat>
          <c:val>
            <c:numRef>
              <c:f>GDP_annual!$C$3:$C$76</c:f>
              <c:numCache>
                <c:formatCode>0.0</c:formatCode>
                <c:ptCount val="74"/>
                <c:pt idx="0">
                  <c:v>8.1529363109520698</c:v>
                </c:pt>
                <c:pt idx="1">
                  <c:v>6.9870393257600725</c:v>
                </c:pt>
                <c:pt idx="2">
                  <c:v>9.7517104522928086</c:v>
                </c:pt>
                <c:pt idx="3">
                  <c:v>-5.7098507778985859</c:v>
                </c:pt>
                <c:pt idx="4">
                  <c:v>3.7379185195792393</c:v>
                </c:pt>
                <c:pt idx="5">
                  <c:v>6.4538513449764716</c:v>
                </c:pt>
                <c:pt idx="6">
                  <c:v>6.7953834189856854</c:v>
                </c:pt>
                <c:pt idx="7">
                  <c:v>8.2563055017820943</c:v>
                </c:pt>
                <c:pt idx="8">
                  <c:v>7.9962537856652594</c:v>
                </c:pt>
                <c:pt idx="9">
                  <c:v>7.4102276051642795</c:v>
                </c:pt>
                <c:pt idx="10">
                  <c:v>6.3861064009234623</c:v>
                </c:pt>
                <c:pt idx="11">
                  <c:v>5.4563875516470333</c:v>
                </c:pt>
                <c:pt idx="12">
                  <c:v>5.2413162002930473</c:v>
                </c:pt>
                <c:pt idx="13">
                  <c:v>8.4975847015866037</c:v>
                </c:pt>
                <c:pt idx="14">
                  <c:v>7.8618888330868035</c:v>
                </c:pt>
                <c:pt idx="15">
                  <c:v>3.0866980595298239</c:v>
                </c:pt>
                <c:pt idx="16">
                  <c:v>7.6608150650283093</c:v>
                </c:pt>
                <c:pt idx="17">
                  <c:v>8.0607325730562795</c:v>
                </c:pt>
                <c:pt idx="18">
                  <c:v>7.923430621372467</c:v>
                </c:pt>
                <c:pt idx="19">
                  <c:v>7.9229366130042767</c:v>
                </c:pt>
                <c:pt idx="20">
                  <c:v>7.8603814754530763</c:v>
                </c:pt>
                <c:pt idx="21">
                  <c:v>3.8039753212727581</c:v>
                </c:pt>
                <c:pt idx="22">
                  <c:v>4.8239662639881287</c:v>
                </c:pt>
                <c:pt idx="23">
                  <c:v>3.8409911568981125</c:v>
                </c:pt>
                <c:pt idx="24">
                  <c:v>8.8457555610987164</c:v>
                </c:pt>
                <c:pt idx="25">
                  <c:v>6.1844158207097868</c:v>
                </c:pt>
                <c:pt idx="26">
                  <c:v>4.0498208490674319</c:v>
                </c:pt>
                <c:pt idx="27">
                  <c:v>7.5495222488650882</c:v>
                </c:pt>
                <c:pt idx="28">
                  <c:v>7.5744918403336037</c:v>
                </c:pt>
                <c:pt idx="29">
                  <c:v>6.6589240673462129</c:v>
                </c:pt>
                <c:pt idx="30">
                  <c:v>4.7507762197012013</c:v>
                </c:pt>
                <c:pt idx="31">
                  <c:v>5.4823960215230683</c:v>
                </c:pt>
                <c:pt idx="32">
                  <c:v>1.0568314330816928</c:v>
                </c:pt>
                <c:pt idx="33">
                  <c:v>5.5334545630650833</c:v>
                </c:pt>
                <c:pt idx="34">
                  <c:v>5.947343328264882</c:v>
                </c:pt>
                <c:pt idx="35">
                  <c:v>9.6277829198483467</c:v>
                </c:pt>
                <c:pt idx="36">
                  <c:v>3.9653556339060181</c:v>
                </c:pt>
                <c:pt idx="37">
                  <c:v>4.7765641704894026</c:v>
                </c:pt>
                <c:pt idx="38">
                  <c:v>5.2542992233089461</c:v>
                </c:pt>
                <c:pt idx="39">
                  <c:v>3.8207378559732295</c:v>
                </c:pt>
                <c:pt idx="40">
                  <c:v>7.2888929012463786</c:v>
                </c:pt>
                <c:pt idx="41">
                  <c:v>3.4757332403123042</c:v>
                </c:pt>
                <c:pt idx="42">
                  <c:v>6.0062036238176173</c:v>
                </c:pt>
                <c:pt idx="43">
                  <c:v>6.7358215279981692</c:v>
                </c:pt>
                <c:pt idx="44">
                  <c:v>-5.2381827027891283</c:v>
                </c:pt>
                <c:pt idx="45">
                  <c:v>5.7125320890014084</c:v>
                </c:pt>
                <c:pt idx="46">
                  <c:v>7.2547645858356544</c:v>
                </c:pt>
                <c:pt idx="47">
                  <c:v>1.66310363661306</c:v>
                </c:pt>
                <c:pt idx="48">
                  <c:v>9.1499120148060733</c:v>
                </c:pt>
                <c:pt idx="49">
                  <c:v>1.1853362603397988</c:v>
                </c:pt>
                <c:pt idx="50">
                  <c:v>3.2955211352238258</c:v>
                </c:pt>
                <c:pt idx="51">
                  <c:v>-0.5533013123777053</c:v>
                </c:pt>
                <c:pt idx="52">
                  <c:v>1.6429303838874643</c:v>
                </c:pt>
                <c:pt idx="53">
                  <c:v>5.1572297360826793</c:v>
                </c:pt>
                <c:pt idx="54">
                  <c:v>6.5397002962803432</c:v>
                </c:pt>
                <c:pt idx="55">
                  <c:v>3.3879291760028982</c:v>
                </c:pt>
                <c:pt idx="56">
                  <c:v>7.8259630303304659</c:v>
                </c:pt>
                <c:pt idx="57">
                  <c:v>-5.5328769831465639E-2</c:v>
                </c:pt>
                <c:pt idx="58">
                  <c:v>-2.6357701098535706</c:v>
                </c:pt>
                <c:pt idx="59">
                  <c:v>7.4529501223300807</c:v>
                </c:pt>
                <c:pt idx="60">
                  <c:v>5.994353260950982</c:v>
                </c:pt>
                <c:pt idx="61">
                  <c:v>2.9311277366599704</c:v>
                </c:pt>
                <c:pt idx="62">
                  <c:v>3.7227425326981658</c:v>
                </c:pt>
                <c:pt idx="63">
                  <c:v>5.4962937401751999</c:v>
                </c:pt>
                <c:pt idx="64">
                  <c:v>2.6247278540080838</c:v>
                </c:pt>
                <c:pt idx="65">
                  <c:v>7.390272850285502</c:v>
                </c:pt>
                <c:pt idx="66">
                  <c:v>-0.41122303581909575</c:v>
                </c:pt>
                <c:pt idx="67">
                  <c:v>5.5784614781564112</c:v>
                </c:pt>
                <c:pt idx="68">
                  <c:v>3.2363028484644722</c:v>
                </c:pt>
                <c:pt idx="69">
                  <c:v>4.811058777854722</c:v>
                </c:pt>
                <c:pt idx="70">
                  <c:v>6.1502587611803543</c:v>
                </c:pt>
                <c:pt idx="71">
                  <c:v>2.6256800477154729</c:v>
                </c:pt>
                <c:pt idx="72">
                  <c:v>2.94683345492134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D-42A6-AFF7-7A1BC66C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62911"/>
        <c:axId val="254365823"/>
      </c:lineChart>
      <c:catAx>
        <c:axId val="25436291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5823"/>
        <c:crosses val="autoZero"/>
        <c:auto val="1"/>
        <c:lblAlgn val="ctr"/>
        <c:lblOffset val="100"/>
        <c:noMultiLvlLbl val="0"/>
      </c:catAx>
      <c:valAx>
        <c:axId val="2543658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GDP_quarterly!$B$1</c:f>
              <c:strCache>
                <c:ptCount val="1"/>
                <c:pt idx="0">
                  <c:v>GDP (2011-12 Rupees, tens of millions)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GDP_quarterly!$A$2:$A$25</c:f>
              <c:strCache>
                <c:ptCount val="24"/>
                <c:pt idx="0">
                  <c:v>2023-24Q4</c:v>
                </c:pt>
                <c:pt idx="1">
                  <c:v>2023-24Q3</c:v>
                </c:pt>
                <c:pt idx="2">
                  <c:v>2023-24Q2</c:v>
                </c:pt>
                <c:pt idx="3">
                  <c:v>2023-24Q1</c:v>
                </c:pt>
                <c:pt idx="4">
                  <c:v>2022-23Q4</c:v>
                </c:pt>
                <c:pt idx="5">
                  <c:v>2022-23Q3</c:v>
                </c:pt>
                <c:pt idx="6">
                  <c:v>2022-23Q2</c:v>
                </c:pt>
                <c:pt idx="7">
                  <c:v>2022-23Q1</c:v>
                </c:pt>
                <c:pt idx="8">
                  <c:v>2021-22Q4</c:v>
                </c:pt>
                <c:pt idx="9">
                  <c:v>2021-22Q3</c:v>
                </c:pt>
                <c:pt idx="10">
                  <c:v>2021-22Q2</c:v>
                </c:pt>
                <c:pt idx="11">
                  <c:v>2021-22Q1</c:v>
                </c:pt>
                <c:pt idx="12">
                  <c:v>2020-21Q4</c:v>
                </c:pt>
                <c:pt idx="13">
                  <c:v>2020-21Q3</c:v>
                </c:pt>
                <c:pt idx="14">
                  <c:v>2020-21Q2</c:v>
                </c:pt>
                <c:pt idx="15">
                  <c:v>2020-21Q1</c:v>
                </c:pt>
                <c:pt idx="16">
                  <c:v>2019-20Q4</c:v>
                </c:pt>
                <c:pt idx="17">
                  <c:v>2019-20Q3</c:v>
                </c:pt>
                <c:pt idx="18">
                  <c:v>2019-20Q2</c:v>
                </c:pt>
                <c:pt idx="19">
                  <c:v>2019-20Q1</c:v>
                </c:pt>
                <c:pt idx="20">
                  <c:v>2018-19Q4</c:v>
                </c:pt>
                <c:pt idx="21">
                  <c:v>2018-19Q3</c:v>
                </c:pt>
                <c:pt idx="22">
                  <c:v>2018-19Q2</c:v>
                </c:pt>
                <c:pt idx="23">
                  <c:v>2018-19Q1</c:v>
                </c:pt>
              </c:strCache>
            </c:strRef>
          </c:cat>
          <c:val>
            <c:numRef>
              <c:f>GDP_quarterly!$B$2:$B$25</c:f>
              <c:numCache>
                <c:formatCode>#,##0</c:formatCode>
                <c:ptCount val="24"/>
                <c:pt idx="0">
                  <c:v>4723784.1566364784</c:v>
                </c:pt>
                <c:pt idx="1">
                  <c:v>4380674.8118644627</c:v>
                </c:pt>
                <c:pt idx="2">
                  <c:v>4185779.43621099</c:v>
                </c:pt>
                <c:pt idx="3">
                  <c:v>4091483.5035823737</c:v>
                </c:pt>
                <c:pt idx="4">
                  <c:v>4383726.3370273979</c:v>
                </c:pt>
                <c:pt idx="5">
                  <c:v>4034890.4645885029</c:v>
                </c:pt>
                <c:pt idx="6">
                  <c:v>3872857.5636171992</c:v>
                </c:pt>
                <c:pt idx="7">
                  <c:v>3779954.2076139478</c:v>
                </c:pt>
                <c:pt idx="8">
                  <c:v>4128570.209068934</c:v>
                </c:pt>
                <c:pt idx="9">
                  <c:v>3870107.7808663468</c:v>
                </c:pt>
                <c:pt idx="10">
                  <c:v>3672438.1378288199</c:v>
                </c:pt>
                <c:pt idx="11">
                  <c:v>3350730.1257925685</c:v>
                </c:pt>
                <c:pt idx="12">
                  <c:v>3955783.5076735644</c:v>
                </c:pt>
                <c:pt idx="13">
                  <c:v>3660581.1729518287</c:v>
                </c:pt>
                <c:pt idx="14">
                  <c:v>3346730.6069713617</c:v>
                </c:pt>
                <c:pt idx="15">
                  <c:v>2724022.5385580007</c:v>
                </c:pt>
                <c:pt idx="16">
                  <c:v>3821080.7077213763</c:v>
                </c:pt>
                <c:pt idx="17">
                  <c:v>3599696</c:v>
                </c:pt>
                <c:pt idx="18">
                  <c:v>3546223</c:v>
                </c:pt>
                <c:pt idx="19">
                  <c:v>3548958</c:v>
                </c:pt>
                <c:pt idx="20">
                  <c:v>3721482</c:v>
                </c:pt>
                <c:pt idx="21">
                  <c:v>3492973</c:v>
                </c:pt>
                <c:pt idx="22">
                  <c:v>3404720</c:v>
                </c:pt>
                <c:pt idx="23">
                  <c:v>3384141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F-4D92-BC54-B95EFFCE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30837648"/>
        <c:axId val="630834320"/>
      </c:lineChart>
      <c:catAx>
        <c:axId val="6308376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34320"/>
        <c:crosses val="autoZero"/>
        <c:auto val="1"/>
        <c:lblAlgn val="ctr"/>
        <c:lblOffset val="100"/>
        <c:noMultiLvlLbl val="0"/>
      </c:catAx>
      <c:valAx>
        <c:axId val="630834320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37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7</xdr:row>
      <xdr:rowOff>22225</xdr:rowOff>
    </xdr:from>
    <xdr:to>
      <xdr:col>12</xdr:col>
      <xdr:colOff>409575</xdr:colOff>
      <xdr:row>22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577850</xdr:colOff>
      <xdr:row>4</xdr:row>
      <xdr:rowOff>38100</xdr:rowOff>
    </xdr:from>
    <xdr:to>
      <xdr:col>13</xdr:col>
      <xdr:colOff>228600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171450</xdr:rowOff>
    </xdr:from>
    <xdr:to>
      <xdr:col>12</xdr:col>
      <xdr:colOff>430771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ospi.nic.in/Mospi_New/upload/S21_22_Q4%20with%20links_TD/GD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"/>
      <sheetName val="ANNUAL"/>
      <sheetName val="con"/>
      <sheetName val="curr"/>
      <sheetName val="Sheet3"/>
      <sheetName val="SUMMARY"/>
      <sheetName val="Indiactor"/>
      <sheetName val="Sheet1"/>
      <sheetName val="Sheet2"/>
    </sheetNames>
    <sheetDataSet>
      <sheetData sheetId="0" refreshError="1"/>
      <sheetData sheetId="1" refreshError="1"/>
      <sheetData sheetId="2" refreshError="1">
        <row r="7">
          <cell r="BK7">
            <v>192114.96454927654</v>
          </cell>
        </row>
        <row r="39">
          <cell r="BK39">
            <v>187377.0425918643</v>
          </cell>
        </row>
        <row r="40">
          <cell r="BK40">
            <v>934994.61345327878</v>
          </cell>
        </row>
        <row r="43">
          <cell r="BK43">
            <v>495725.09249832551</v>
          </cell>
        </row>
        <row r="46">
          <cell r="BK46">
            <v>26718.398383963297</v>
          </cell>
        </row>
        <row r="47">
          <cell r="BK47">
            <v>14992.522264645775</v>
          </cell>
        </row>
        <row r="48">
          <cell r="BK48">
            <v>392043.595674065</v>
          </cell>
        </row>
        <row r="49">
          <cell r="BK49">
            <v>490435.2909348174</v>
          </cell>
        </row>
        <row r="50">
          <cell r="BK50">
            <v>-45391.406758941012</v>
          </cell>
        </row>
        <row r="51">
          <cell r="BK51">
            <v>1516024.5671723841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opLeftCell="B1" workbookViewId="0">
      <pane xSplit="1" ySplit="4" topLeftCell="C5" activePane="bottomRight" state="frozen"/>
      <selection activeCell="B1" sqref="B1"/>
      <selection pane="topRight" activeCell="C1" sqref="C1"/>
      <selection pane="bottomLeft" activeCell="B4" sqref="B4"/>
      <selection pane="bottomRight" activeCell="B18" sqref="B18"/>
    </sheetView>
  </sheetViews>
  <sheetFormatPr defaultRowHeight="14.5" x14ac:dyDescent="0.35"/>
  <cols>
    <col min="2" max="2" width="44.54296875" bestFit="1" customWidth="1"/>
    <col min="3" max="4" width="20.54296875" bestFit="1" customWidth="1"/>
    <col min="5" max="5" width="16.54296875" bestFit="1" customWidth="1"/>
    <col min="6" max="6" width="16.54296875" customWidth="1"/>
    <col min="7" max="7" width="17.7265625" bestFit="1" customWidth="1"/>
    <col min="8" max="8" width="17.7265625" customWidth="1"/>
    <col min="9" max="9" width="15" style="13" customWidth="1"/>
    <col min="10" max="10" width="18.6328125" bestFit="1" customWidth="1"/>
    <col min="11" max="18" width="15" style="13" customWidth="1"/>
  </cols>
  <sheetData>
    <row r="1" spans="1:18" x14ac:dyDescent="0.35">
      <c r="B1" t="s">
        <v>153</v>
      </c>
      <c r="C1" t="s">
        <v>155</v>
      </c>
      <c r="D1" t="s">
        <v>156</v>
      </c>
      <c r="E1" t="s">
        <v>157</v>
      </c>
      <c r="F1" t="s">
        <v>155</v>
      </c>
      <c r="G1" t="s">
        <v>158</v>
      </c>
      <c r="H1" t="s">
        <v>159</v>
      </c>
      <c r="I1" t="s">
        <v>155</v>
      </c>
      <c r="J1" t="s">
        <v>160</v>
      </c>
      <c r="K1" t="s">
        <v>161</v>
      </c>
      <c r="L1" t="s">
        <v>158</v>
      </c>
      <c r="M1" t="s">
        <v>159</v>
      </c>
      <c r="N1" t="s">
        <v>158</v>
      </c>
      <c r="O1" t="s">
        <v>160</v>
      </c>
      <c r="P1" t="s">
        <v>158</v>
      </c>
      <c r="Q1" t="s">
        <v>159</v>
      </c>
      <c r="R1" t="s">
        <v>158</v>
      </c>
    </row>
    <row r="2" spans="1:18" x14ac:dyDescent="0.35">
      <c r="A2" t="s">
        <v>24</v>
      </c>
      <c r="B2" t="s">
        <v>154</v>
      </c>
      <c r="F2" s="6">
        <v>44712</v>
      </c>
      <c r="H2" s="6">
        <v>44712</v>
      </c>
      <c r="I2" s="14">
        <v>45077</v>
      </c>
      <c r="K2" s="14">
        <v>44620</v>
      </c>
      <c r="L2" s="14">
        <v>44712</v>
      </c>
      <c r="M2" s="14">
        <v>45077</v>
      </c>
      <c r="N2" s="14">
        <v>45443</v>
      </c>
      <c r="O2" s="14">
        <v>44935</v>
      </c>
      <c r="P2" s="14">
        <v>45077</v>
      </c>
      <c r="Q2" s="14">
        <v>45443</v>
      </c>
      <c r="R2" s="14">
        <v>45443</v>
      </c>
    </row>
    <row r="3" spans="1:18" x14ac:dyDescent="0.35">
      <c r="A3" t="s">
        <v>25</v>
      </c>
      <c r="B3" t="s">
        <v>25</v>
      </c>
      <c r="C3" t="s">
        <v>47</v>
      </c>
      <c r="D3" t="s">
        <v>47</v>
      </c>
      <c r="E3" t="s">
        <v>26</v>
      </c>
      <c r="F3" t="s">
        <v>26</v>
      </c>
      <c r="G3" t="s">
        <v>26</v>
      </c>
      <c r="H3" t="s">
        <v>26</v>
      </c>
      <c r="I3" s="13" t="s">
        <v>26</v>
      </c>
      <c r="J3" t="s">
        <v>26</v>
      </c>
      <c r="K3" s="13" t="s">
        <v>26</v>
      </c>
      <c r="L3" s="13" t="s">
        <v>26</v>
      </c>
      <c r="M3" s="13" t="s">
        <v>26</v>
      </c>
      <c r="N3" s="13" t="s">
        <v>26</v>
      </c>
      <c r="O3" s="13" t="s">
        <v>26</v>
      </c>
      <c r="P3" s="13" t="s">
        <v>26</v>
      </c>
      <c r="Q3" s="13" t="s">
        <v>152</v>
      </c>
      <c r="R3" s="13" t="s">
        <v>152</v>
      </c>
    </row>
    <row r="4" spans="1:18" ht="14.5" customHeight="1" x14ac:dyDescent="0.35">
      <c r="B4" t="s">
        <v>110</v>
      </c>
      <c r="C4" t="s">
        <v>46</v>
      </c>
      <c r="D4" t="s">
        <v>46</v>
      </c>
      <c r="E4" t="s">
        <v>23</v>
      </c>
      <c r="F4" t="s">
        <v>23</v>
      </c>
      <c r="G4" t="s">
        <v>22</v>
      </c>
      <c r="H4" t="s">
        <v>22</v>
      </c>
      <c r="I4" s="13" t="s">
        <v>22</v>
      </c>
      <c r="J4" t="s">
        <v>21</v>
      </c>
      <c r="K4" s="13" t="s">
        <v>21</v>
      </c>
      <c r="L4" s="13" t="s">
        <v>21</v>
      </c>
      <c r="M4" s="13" t="s">
        <v>21</v>
      </c>
      <c r="N4" s="13" t="s">
        <v>21</v>
      </c>
      <c r="O4" s="13" t="s">
        <v>131</v>
      </c>
      <c r="P4" s="13" t="s">
        <v>131</v>
      </c>
      <c r="Q4" s="13" t="s">
        <v>131</v>
      </c>
      <c r="R4" s="13" t="s">
        <v>135</v>
      </c>
    </row>
    <row r="5" spans="1:18" ht="15" customHeight="1" x14ac:dyDescent="0.35">
      <c r="B5" t="s">
        <v>17</v>
      </c>
    </row>
    <row r="6" spans="1:18" x14ac:dyDescent="0.35">
      <c r="A6">
        <v>1</v>
      </c>
      <c r="B6" t="s">
        <v>45</v>
      </c>
      <c r="C6">
        <v>127.44</v>
      </c>
      <c r="D6">
        <v>127.34</v>
      </c>
      <c r="E6">
        <v>13271471</v>
      </c>
      <c r="F6" s="7">
        <v>13219475.585463632</v>
      </c>
      <c r="G6">
        <v>12453430</v>
      </c>
      <c r="H6">
        <v>12585074</v>
      </c>
      <c r="I6" s="13">
        <v>12681482.186765799</v>
      </c>
      <c r="J6">
        <v>13522461</v>
      </c>
      <c r="K6" s="13">
        <v>13624699</v>
      </c>
      <c r="L6" s="13">
        <v>13605474.000656296</v>
      </c>
      <c r="M6" s="13">
        <v>13798024.932474533</v>
      </c>
      <c r="N6" s="13">
        <v>13876840.04238908</v>
      </c>
      <c r="O6" s="13">
        <v>14518673.328663332</v>
      </c>
      <c r="P6" s="13">
        <v>14764840.023124982</v>
      </c>
      <c r="Q6" s="13">
        <v>14804900.590850746</v>
      </c>
      <c r="R6" s="13">
        <v>15873750.697342822</v>
      </c>
    </row>
    <row r="7" spans="1:18" x14ac:dyDescent="0.35">
      <c r="A7">
        <v>2</v>
      </c>
      <c r="B7" t="s">
        <v>18</v>
      </c>
      <c r="E7">
        <v>1297797</v>
      </c>
      <c r="F7" s="7">
        <v>1296482.0722682213</v>
      </c>
      <c r="G7">
        <v>1059310</v>
      </c>
      <c r="H7">
        <v>973400</v>
      </c>
      <c r="I7" s="13">
        <v>1005635.9497266185</v>
      </c>
      <c r="J7">
        <v>1231074</v>
      </c>
      <c r="K7" s="13">
        <v>1146981</v>
      </c>
      <c r="L7" s="13">
        <v>1130041.4898189497</v>
      </c>
      <c r="M7" s="13">
        <v>1127815.4329285459</v>
      </c>
      <c r="N7" s="13">
        <v>1145006.2240373376</v>
      </c>
      <c r="O7" s="13">
        <v>1241689.9161690038</v>
      </c>
      <c r="P7" s="13">
        <v>1241585.4038894111</v>
      </c>
      <c r="Q7" s="13">
        <v>1266527.9816661053</v>
      </c>
      <c r="R7" s="13">
        <v>1507971.210951481</v>
      </c>
    </row>
    <row r="8" spans="1:18" s="12" customFormat="1" x14ac:dyDescent="0.35">
      <c r="A8" s="12">
        <v>3</v>
      </c>
      <c r="B8" s="12" t="s">
        <v>19</v>
      </c>
      <c r="C8" s="12">
        <v>140.03</v>
      </c>
      <c r="D8" s="12">
        <v>139.93</v>
      </c>
      <c r="E8" s="12">
        <v>14569268</v>
      </c>
      <c r="F8" s="16">
        <v>14515957.657731853</v>
      </c>
      <c r="G8" s="12">
        <v>13512740</v>
      </c>
      <c r="H8" s="12">
        <v>13558473</v>
      </c>
      <c r="I8" s="15">
        <v>13687118.136492422</v>
      </c>
      <c r="J8" s="12">
        <v>14753535</v>
      </c>
      <c r="K8" s="15">
        <v>14771681</v>
      </c>
      <c r="L8" s="15">
        <v>14735515.490475245</v>
      </c>
      <c r="M8" s="15">
        <v>14925840.365403078</v>
      </c>
      <c r="N8" s="15">
        <v>15021846.266426418</v>
      </c>
      <c r="O8" s="15">
        <v>15760363.244832337</v>
      </c>
      <c r="P8" s="15">
        <v>16006425.427014392</v>
      </c>
      <c r="Q8" s="15">
        <v>16071428.572516853</v>
      </c>
      <c r="R8" s="15">
        <v>17381721.908294305</v>
      </c>
    </row>
    <row r="9" spans="1:18" x14ac:dyDescent="0.35">
      <c r="A9">
        <v>4</v>
      </c>
      <c r="B9" t="s">
        <v>20</v>
      </c>
      <c r="E9">
        <v>12822882</v>
      </c>
      <c r="F9" s="7">
        <v>12783337.414019238</v>
      </c>
      <c r="G9">
        <v>11874000</v>
      </c>
      <c r="H9">
        <v>11726198</v>
      </c>
      <c r="I9" s="13">
        <v>11854150.888629973</v>
      </c>
      <c r="J9">
        <v>12974121</v>
      </c>
      <c r="K9" s="13">
        <v>12788045</v>
      </c>
      <c r="L9" s="13">
        <v>12754679.344975661</v>
      </c>
      <c r="M9" s="13">
        <v>12977142.454520002</v>
      </c>
      <c r="N9" s="13">
        <v>13066058.13614326</v>
      </c>
      <c r="O9" s="13">
        <v>13646573.389901167</v>
      </c>
      <c r="P9" s="13">
        <v>13929146.918563269</v>
      </c>
      <c r="Q9" s="13">
        <v>13986797.522252979</v>
      </c>
      <c r="R9" s="13">
        <v>15146589.46787262</v>
      </c>
    </row>
    <row r="10" spans="1:18" x14ac:dyDescent="0.35">
      <c r="B10" t="s">
        <v>27</v>
      </c>
      <c r="F10" s="7"/>
    </row>
    <row r="11" spans="1:18" x14ac:dyDescent="0.35">
      <c r="A11">
        <v>5</v>
      </c>
      <c r="B11" t="s">
        <v>28</v>
      </c>
      <c r="E11">
        <v>8321701</v>
      </c>
      <c r="F11" s="7">
        <v>8259704.3449472934</v>
      </c>
      <c r="G11">
        <v>7560985</v>
      </c>
      <c r="H11">
        <v>7763734</v>
      </c>
      <c r="I11" s="13">
        <v>7824496.3174513103</v>
      </c>
      <c r="J11">
        <v>8080527</v>
      </c>
      <c r="K11" s="13">
        <v>8355833</v>
      </c>
      <c r="L11" s="13">
        <v>8377853.7309973175</v>
      </c>
      <c r="M11" s="13">
        <v>8703540.5266548544</v>
      </c>
      <c r="N11" s="13">
        <v>8732573.4006623086</v>
      </c>
      <c r="O11" s="13">
        <v>9021582.7841204852</v>
      </c>
      <c r="P11" s="13">
        <v>9358694.3900726773</v>
      </c>
      <c r="Q11" s="13">
        <v>9323824.5409895703</v>
      </c>
      <c r="R11" s="13">
        <v>9699214.0703188553</v>
      </c>
    </row>
    <row r="12" spans="1:18" x14ac:dyDescent="0.35">
      <c r="A12">
        <v>6</v>
      </c>
      <c r="B12" t="s">
        <v>29</v>
      </c>
      <c r="E12">
        <v>1541742</v>
      </c>
      <c r="F12" s="7">
        <v>1484272.3843201585</v>
      </c>
      <c r="G12">
        <v>1586745</v>
      </c>
      <c r="H12">
        <v>1537603</v>
      </c>
      <c r="I12" s="13">
        <v>1478221.7263653865</v>
      </c>
      <c r="J12">
        <v>1707307</v>
      </c>
      <c r="K12" s="13">
        <v>1611821</v>
      </c>
      <c r="L12" s="13">
        <v>1577131.7876238797</v>
      </c>
      <c r="M12" s="13">
        <v>1575280.6733677958</v>
      </c>
      <c r="N12" s="13">
        <v>1480393.8521343167</v>
      </c>
      <c r="O12" s="13">
        <v>1626278.5951206316</v>
      </c>
      <c r="P12" s="13">
        <v>1577305.7056751892</v>
      </c>
      <c r="Q12" s="13">
        <v>1613725.5080985017</v>
      </c>
      <c r="R12" s="13">
        <v>1653333.135987551</v>
      </c>
    </row>
    <row r="13" spans="1:18" x14ac:dyDescent="0.35">
      <c r="A13">
        <v>7</v>
      </c>
      <c r="B13" t="s">
        <v>30</v>
      </c>
      <c r="E13">
        <v>4730416</v>
      </c>
      <c r="F13" s="7">
        <v>4611021.4754681587</v>
      </c>
      <c r="G13">
        <v>4220508</v>
      </c>
      <c r="H13">
        <v>4131279</v>
      </c>
      <c r="I13" s="13">
        <v>4255689.3145334441</v>
      </c>
      <c r="J13">
        <v>4851682</v>
      </c>
      <c r="K13" s="13">
        <v>4732872</v>
      </c>
      <c r="L13" s="13">
        <v>4784054.2236758433</v>
      </c>
      <c r="M13" s="13">
        <v>4878773.1711377604</v>
      </c>
      <c r="N13" s="13">
        <v>5014263.1204285119</v>
      </c>
      <c r="O13" s="13">
        <v>5335626.6016816758</v>
      </c>
      <c r="P13" s="13">
        <v>5434691.2958990708</v>
      </c>
      <c r="Q13" s="13">
        <v>5346422.6127019953</v>
      </c>
      <c r="R13" s="13">
        <v>5826879.7860287037</v>
      </c>
    </row>
    <row r="14" spans="1:18" x14ac:dyDescent="0.35">
      <c r="A14">
        <v>8</v>
      </c>
      <c r="B14" t="s">
        <v>31</v>
      </c>
      <c r="E14">
        <v>158385</v>
      </c>
      <c r="F14" s="7">
        <v>108283.55383407229</v>
      </c>
      <c r="G14">
        <v>154276</v>
      </c>
      <c r="H14">
        <v>-11573</v>
      </c>
      <c r="I14" s="13">
        <v>15760.607134793758</v>
      </c>
      <c r="J14">
        <v>167641</v>
      </c>
      <c r="K14" s="13">
        <v>187937</v>
      </c>
      <c r="L14" s="13">
        <v>187937.35808791281</v>
      </c>
      <c r="M14" s="13">
        <v>124162.17689137359</v>
      </c>
      <c r="N14" s="13">
        <v>160202.99329172642</v>
      </c>
      <c r="O14" s="13">
        <v>192083.12599935563</v>
      </c>
      <c r="P14" s="13">
        <v>127462.63247158426</v>
      </c>
      <c r="Q14" s="13">
        <v>183464.09139930713</v>
      </c>
      <c r="R14" s="13">
        <v>194348.90293852572</v>
      </c>
    </row>
    <row r="15" spans="1:18" x14ac:dyDescent="0.35">
      <c r="A15">
        <v>9</v>
      </c>
      <c r="B15" t="s">
        <v>32</v>
      </c>
      <c r="E15">
        <v>164527</v>
      </c>
      <c r="F15" s="7">
        <v>164526.75787595959</v>
      </c>
      <c r="G15">
        <v>167784</v>
      </c>
      <c r="H15">
        <v>207980</v>
      </c>
      <c r="I15" s="13">
        <v>208018.26960814855</v>
      </c>
      <c r="J15">
        <v>294022</v>
      </c>
      <c r="K15" s="13">
        <v>339088</v>
      </c>
      <c r="L15" s="13">
        <v>295045.88876758085</v>
      </c>
      <c r="M15" s="13">
        <v>278758.95439205377</v>
      </c>
      <c r="N15" s="13">
        <v>283099.01540779462</v>
      </c>
      <c r="O15" s="13">
        <v>296195.20378250675</v>
      </c>
      <c r="P15" s="13">
        <v>226089.39281245775</v>
      </c>
      <c r="Q15" s="13">
        <v>229167.30854895522</v>
      </c>
      <c r="R15" s="13">
        <v>277856.67249624518</v>
      </c>
    </row>
    <row r="16" spans="1:18" x14ac:dyDescent="0.35">
      <c r="A16">
        <v>10</v>
      </c>
      <c r="B16" t="s">
        <v>33</v>
      </c>
      <c r="E16">
        <v>2826639</v>
      </c>
      <c r="F16" s="7">
        <v>2813609.3812187063</v>
      </c>
      <c r="G16">
        <v>2694386</v>
      </c>
      <c r="H16">
        <v>2553683</v>
      </c>
      <c r="I16" s="13">
        <v>2556836.4307005908</v>
      </c>
      <c r="J16">
        <v>3140152</v>
      </c>
      <c r="K16" s="13">
        <v>3091631</v>
      </c>
      <c r="L16" s="13">
        <v>3174843.9886715072</v>
      </c>
      <c r="M16" s="13">
        <v>3305833.3503996851</v>
      </c>
      <c r="N16" s="13">
        <v>3393107.1778438068</v>
      </c>
      <c r="O16" s="13">
        <v>3570296.5275417003</v>
      </c>
      <c r="P16" s="13">
        <v>3754521.4258786649</v>
      </c>
      <c r="Q16" s="13">
        <v>3847741.9309139512</v>
      </c>
      <c r="R16" s="13">
        <v>3948947.2696707235</v>
      </c>
    </row>
    <row r="17" spans="1:18" x14ac:dyDescent="0.35">
      <c r="A17">
        <v>11</v>
      </c>
      <c r="B17" t="s">
        <v>34</v>
      </c>
      <c r="E17">
        <v>3317165</v>
      </c>
      <c r="F17" s="7">
        <v>3321585.7123118322</v>
      </c>
      <c r="G17">
        <v>2865827</v>
      </c>
      <c r="H17">
        <v>2862871</v>
      </c>
      <c r="I17" s="13">
        <v>2867503.1503650565</v>
      </c>
      <c r="J17">
        <v>3707795</v>
      </c>
      <c r="K17" s="13">
        <v>3718263</v>
      </c>
      <c r="L17" s="13">
        <v>3878193.3008728554</v>
      </c>
      <c r="M17" s="13">
        <v>3493326.0301391701</v>
      </c>
      <c r="N17" s="13">
        <v>3543745.4199084695</v>
      </c>
      <c r="O17" s="13">
        <v>4688642.1588400751</v>
      </c>
      <c r="P17" s="13">
        <v>4091374.9633029564</v>
      </c>
      <c r="Q17" s="13">
        <v>3919020.7899508881</v>
      </c>
      <c r="R17" s="13">
        <v>4347869.8696414167</v>
      </c>
    </row>
    <row r="18" spans="1:18" x14ac:dyDescent="0.35">
      <c r="A18">
        <v>12</v>
      </c>
      <c r="B18" t="s">
        <v>35</v>
      </c>
      <c r="E18">
        <v>143023</v>
      </c>
      <c r="F18" s="7">
        <v>396125.47237933613</v>
      </c>
      <c r="G18">
        <v>-6117</v>
      </c>
      <c r="H18">
        <v>238638</v>
      </c>
      <c r="I18" s="13">
        <v>215598.62106380425</v>
      </c>
      <c r="J18">
        <v>219999</v>
      </c>
      <c r="K18" s="13">
        <v>170761</v>
      </c>
      <c r="L18" s="13">
        <v>216841.81352405995</v>
      </c>
      <c r="M18" s="13">
        <v>-447182.45730127394</v>
      </c>
      <c r="N18" s="13">
        <v>-498047.8734335769</v>
      </c>
      <c r="O18" s="13">
        <v>406942.56542605907</v>
      </c>
      <c r="P18" s="13">
        <v>-380964.45249229483</v>
      </c>
      <c r="Q18" s="13">
        <v>-553896.63018454053</v>
      </c>
      <c r="R18" s="13">
        <v>129011.94049511477</v>
      </c>
    </row>
    <row r="19" spans="1:18" x14ac:dyDescent="0.35">
      <c r="A19">
        <v>13</v>
      </c>
      <c r="B19" t="s">
        <v>36</v>
      </c>
      <c r="E19">
        <v>14569268</v>
      </c>
      <c r="F19" s="7">
        <v>14515957.657731853</v>
      </c>
      <c r="G19">
        <v>13512740</v>
      </c>
      <c r="H19">
        <v>13558473</v>
      </c>
      <c r="I19" s="13">
        <v>13687118.136492422</v>
      </c>
      <c r="J19">
        <v>14753535</v>
      </c>
      <c r="K19" s="13">
        <v>14771681</v>
      </c>
      <c r="L19" s="13">
        <v>14735515.4904752</v>
      </c>
      <c r="M19" s="13">
        <v>14925840.365403078</v>
      </c>
      <c r="N19" s="13">
        <v>15021846.266426418</v>
      </c>
      <c r="O19" s="13">
        <v>15760363.244832337</v>
      </c>
      <c r="P19" s="13">
        <v>16006425.427014399</v>
      </c>
      <c r="Q19" s="13">
        <v>16071428.572516853</v>
      </c>
      <c r="R19" s="13">
        <v>17381721.908294305</v>
      </c>
    </row>
    <row r="20" spans="1:18" x14ac:dyDescent="0.35">
      <c r="F20" s="7"/>
    </row>
    <row r="21" spans="1:18" x14ac:dyDescent="0.35">
      <c r="B21" t="s">
        <v>37</v>
      </c>
      <c r="F21" s="7"/>
    </row>
    <row r="22" spans="1:18" x14ac:dyDescent="0.35">
      <c r="A22">
        <v>23</v>
      </c>
      <c r="B22" t="s">
        <v>39</v>
      </c>
      <c r="C22">
        <v>138.51</v>
      </c>
      <c r="D22">
        <v>138.4</v>
      </c>
      <c r="E22">
        <v>14427632</v>
      </c>
      <c r="F22" s="7">
        <v>14374253.261974925</v>
      </c>
      <c r="G22">
        <v>13384612</v>
      </c>
      <c r="H22">
        <v>13368279</v>
      </c>
      <c r="I22" s="13">
        <v>13496925.276386941</v>
      </c>
      <c r="J22">
        <v>14640445</v>
      </c>
      <c r="K22" s="13">
        <v>14536732</v>
      </c>
      <c r="L22" s="13">
        <v>14500811.813501105</v>
      </c>
      <c r="M22" s="13">
        <v>14619531.554613033</v>
      </c>
      <c r="N22" s="13">
        <v>14827919.76827563</v>
      </c>
      <c r="O22" s="13">
        <v>15461721.457119148</v>
      </c>
      <c r="P22" s="13">
        <v>15681336.565925278</v>
      </c>
      <c r="Q22" s="13">
        <v>15831133.035288179</v>
      </c>
      <c r="R22" s="13">
        <v>17125892.263768658</v>
      </c>
    </row>
    <row r="23" spans="1:18" x14ac:dyDescent="0.35">
      <c r="A23">
        <v>24</v>
      </c>
      <c r="B23" t="s">
        <v>38</v>
      </c>
      <c r="C23">
        <v>122.4</v>
      </c>
      <c r="D23">
        <v>122.26</v>
      </c>
      <c r="E23">
        <v>12681246</v>
      </c>
      <c r="F23" s="7">
        <v>12641633.018262312</v>
      </c>
      <c r="G23">
        <v>11745872</v>
      </c>
      <c r="H23">
        <v>11536004</v>
      </c>
      <c r="I23" s="13">
        <v>11663958.028524492</v>
      </c>
      <c r="J23">
        <v>12861032</v>
      </c>
      <c r="K23" s="13">
        <v>12553097</v>
      </c>
      <c r="L23" s="13">
        <v>12519975.668001521</v>
      </c>
      <c r="M23" s="13">
        <v>12670833.643729957</v>
      </c>
      <c r="N23" s="13">
        <v>12872131.637992471</v>
      </c>
      <c r="O23" s="13">
        <v>13347931.602187978</v>
      </c>
      <c r="P23" s="13">
        <v>13604058.057474155</v>
      </c>
      <c r="Q23" s="13">
        <v>13746501.985024305</v>
      </c>
      <c r="R23" s="13">
        <v>14890759.823346972</v>
      </c>
    </row>
    <row r="24" spans="1:18" x14ac:dyDescent="0.35">
      <c r="F24" s="7"/>
    </row>
    <row r="25" spans="1:18" x14ac:dyDescent="0.35">
      <c r="B25" t="s">
        <v>43</v>
      </c>
      <c r="F25" s="7"/>
    </row>
    <row r="26" spans="1:18" x14ac:dyDescent="0.35">
      <c r="A26">
        <v>25</v>
      </c>
      <c r="B26" t="s">
        <v>44</v>
      </c>
      <c r="E26">
        <v>1341</v>
      </c>
      <c r="F26" s="7">
        <v>1341</v>
      </c>
      <c r="G26">
        <v>1355</v>
      </c>
      <c r="H26">
        <v>1355</v>
      </c>
      <c r="I26" s="13">
        <v>1355.4169999999999</v>
      </c>
      <c r="J26">
        <v>1369</v>
      </c>
      <c r="K26" s="13">
        <v>1369</v>
      </c>
      <c r="L26" s="13">
        <v>1368.587</v>
      </c>
      <c r="M26" s="13">
        <v>1368.587</v>
      </c>
      <c r="N26" s="13">
        <v>1368.587</v>
      </c>
      <c r="O26" s="13">
        <v>1382.894</v>
      </c>
      <c r="P26" s="13">
        <v>1382.894</v>
      </c>
      <c r="Q26" s="13">
        <v>1382.894</v>
      </c>
      <c r="R26" s="13">
        <v>1395</v>
      </c>
    </row>
    <row r="27" spans="1:18" x14ac:dyDescent="0.35">
      <c r="A27">
        <v>26</v>
      </c>
      <c r="B27" t="s">
        <v>48</v>
      </c>
      <c r="E27">
        <v>108645</v>
      </c>
      <c r="F27" s="7">
        <v>108247.26068405558</v>
      </c>
      <c r="G27" s="5">
        <v>99694</v>
      </c>
      <c r="H27" s="5">
        <v>100032</v>
      </c>
      <c r="I27" s="13">
        <v>100980.86519862466</v>
      </c>
      <c r="J27">
        <v>107801</v>
      </c>
      <c r="K27" s="13">
        <v>107934</v>
      </c>
      <c r="L27" s="13">
        <v>107669.55619536972</v>
      </c>
      <c r="M27" s="13">
        <v>109060.22317472751</v>
      </c>
      <c r="N27" s="13">
        <v>109761.71968918614</v>
      </c>
      <c r="O27" s="13">
        <v>113966.53138152554</v>
      </c>
      <c r="P27" s="13">
        <v>115745.8592416656</v>
      </c>
      <c r="Q27" s="13">
        <v>116215.91078214855</v>
      </c>
      <c r="R27" s="13">
        <v>124600.1570487047</v>
      </c>
    </row>
    <row r="28" spans="1:18" x14ac:dyDescent="0.35">
      <c r="A28">
        <v>27</v>
      </c>
      <c r="B28" t="s">
        <v>40</v>
      </c>
      <c r="E28">
        <v>107589</v>
      </c>
      <c r="F28" s="7">
        <v>107190.55378057365</v>
      </c>
      <c r="G28" s="5">
        <v>98749</v>
      </c>
      <c r="H28" s="5">
        <v>98629</v>
      </c>
      <c r="I28" s="13">
        <v>99577.659689873617</v>
      </c>
      <c r="J28">
        <v>106975</v>
      </c>
      <c r="K28" s="13">
        <v>106217</v>
      </c>
      <c r="L28" s="13">
        <v>105954.62190932038</v>
      </c>
      <c r="M28" s="13">
        <v>106822.08405174852</v>
      </c>
      <c r="N28" s="13">
        <v>108344.73634687185</v>
      </c>
      <c r="O28" s="13">
        <v>111806.98923503282</v>
      </c>
      <c r="P28" s="13">
        <v>113395.07269483618</v>
      </c>
      <c r="Q28" s="13">
        <v>114478.28275549809</v>
      </c>
      <c r="R28" s="13">
        <v>122766.25278687209</v>
      </c>
    </row>
    <row r="29" spans="1:18" x14ac:dyDescent="0.35">
      <c r="A29">
        <v>28</v>
      </c>
      <c r="B29" t="s">
        <v>41</v>
      </c>
      <c r="E29">
        <v>94566</v>
      </c>
      <c r="F29" s="7">
        <v>94270.194021344621</v>
      </c>
      <c r="G29">
        <v>86659</v>
      </c>
      <c r="H29">
        <v>85110</v>
      </c>
      <c r="I29" s="13">
        <v>86054.387900730871</v>
      </c>
      <c r="J29">
        <v>93973</v>
      </c>
      <c r="K29" s="13">
        <v>91723</v>
      </c>
      <c r="L29" s="13">
        <v>91481.036046678215</v>
      </c>
      <c r="M29" s="13">
        <v>92583.32604160317</v>
      </c>
      <c r="N29" s="13">
        <v>94054.171477534663</v>
      </c>
      <c r="O29" s="13">
        <v>96521.726192954608</v>
      </c>
      <c r="P29" s="13">
        <v>98373.830947810566</v>
      </c>
      <c r="Q29" s="13">
        <v>99403.873218224297</v>
      </c>
      <c r="R29" s="13">
        <v>106743.79801682416</v>
      </c>
    </row>
    <row r="30" spans="1:18" x14ac:dyDescent="0.35">
      <c r="A30">
        <v>29</v>
      </c>
      <c r="B30" t="s">
        <v>42</v>
      </c>
      <c r="E30">
        <v>62056</v>
      </c>
      <c r="F30" s="7">
        <v>61593.619276266174</v>
      </c>
      <c r="G30">
        <v>55783</v>
      </c>
      <c r="H30">
        <v>57279</v>
      </c>
      <c r="I30" s="13">
        <v>57727.594662390329</v>
      </c>
      <c r="J30">
        <v>59043</v>
      </c>
      <c r="K30" s="13">
        <v>61054</v>
      </c>
      <c r="L30" s="13">
        <v>61215.353726122768</v>
      </c>
      <c r="M30" s="13">
        <v>63595.084029402991</v>
      </c>
      <c r="N30" s="13">
        <v>63807.221613695794</v>
      </c>
      <c r="O30" s="13">
        <v>65236.979725998419</v>
      </c>
      <c r="P30" s="13">
        <v>67674.705292471277</v>
      </c>
      <c r="Q30" s="13">
        <v>67422.554013464309</v>
      </c>
      <c r="R30" s="13">
        <v>69528.41627468713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1C24-3CC9-4121-89B5-F74207ADF18A}">
  <dimension ref="A1:S82"/>
  <sheetViews>
    <sheetView workbookViewId="0">
      <selection activeCell="E71" sqref="E71"/>
    </sheetView>
  </sheetViews>
  <sheetFormatPr defaultRowHeight="14.5" x14ac:dyDescent="0.35"/>
  <cols>
    <col min="1" max="1" width="7.90625" bestFit="1" customWidth="1"/>
    <col min="2" max="2" width="12.54296875" style="13" bestFit="1" customWidth="1"/>
    <col min="3" max="3" width="11.08984375" style="13" bestFit="1" customWidth="1"/>
    <col min="4" max="6" width="12.54296875" style="13" bestFit="1" customWidth="1"/>
    <col min="7" max="7" width="11.08984375" style="13" bestFit="1" customWidth="1"/>
    <col min="8" max="8" width="12.54296875" style="13" bestFit="1" customWidth="1"/>
    <col min="9" max="10" width="11.08984375" style="13" bestFit="1" customWidth="1"/>
    <col min="11" max="12" width="12.54296875" style="13" bestFit="1" customWidth="1"/>
    <col min="13" max="13" width="13.54296875" style="13" bestFit="1" customWidth="1"/>
    <col min="14" max="15" width="12.54296875" style="13" bestFit="1" customWidth="1"/>
    <col min="16" max="16" width="11.08984375" style="13" bestFit="1" customWidth="1"/>
    <col min="17" max="17" width="10.7265625" style="13" bestFit="1" customWidth="1"/>
    <col min="18" max="18" width="12.54296875" style="13" bestFit="1" customWidth="1"/>
  </cols>
  <sheetData>
    <row r="1" spans="1:19" x14ac:dyDescent="0.35">
      <c r="B1" s="13" t="s">
        <v>171</v>
      </c>
      <c r="C1" s="13" t="s">
        <v>162</v>
      </c>
      <c r="D1" s="13" t="s">
        <v>172</v>
      </c>
      <c r="E1" s="13" t="s">
        <v>173</v>
      </c>
      <c r="F1" s="13" t="s">
        <v>174</v>
      </c>
      <c r="G1" s="13" t="s">
        <v>175</v>
      </c>
      <c r="H1" s="13" t="s">
        <v>176</v>
      </c>
      <c r="I1" s="13" t="s">
        <v>177</v>
      </c>
      <c r="J1" s="13" t="s">
        <v>32</v>
      </c>
      <c r="K1" s="13" t="s">
        <v>167</v>
      </c>
      <c r="L1" s="13" t="s">
        <v>178</v>
      </c>
      <c r="M1" s="13" t="s">
        <v>35</v>
      </c>
      <c r="N1" s="13" t="s">
        <v>179</v>
      </c>
      <c r="O1" s="13" t="s">
        <v>180</v>
      </c>
      <c r="P1" s="13" t="s">
        <v>181</v>
      </c>
      <c r="Q1" s="13" t="s">
        <v>168</v>
      </c>
      <c r="R1" s="13" t="s">
        <v>182</v>
      </c>
      <c r="S1" s="13" t="s">
        <v>193</v>
      </c>
    </row>
    <row r="2" spans="1:19" x14ac:dyDescent="0.35">
      <c r="A2" t="s">
        <v>129</v>
      </c>
      <c r="B2" s="13" t="s">
        <v>183</v>
      </c>
      <c r="C2" s="13" t="s">
        <v>184</v>
      </c>
      <c r="D2" s="13" t="s">
        <v>36</v>
      </c>
      <c r="E2" s="13" t="s">
        <v>165</v>
      </c>
      <c r="F2" s="13" t="s">
        <v>124</v>
      </c>
      <c r="G2" s="13" t="s">
        <v>125</v>
      </c>
      <c r="H2" s="13" t="s">
        <v>126</v>
      </c>
      <c r="I2" s="13" t="s">
        <v>127</v>
      </c>
      <c r="J2" s="13" t="s">
        <v>185</v>
      </c>
      <c r="K2" s="13" t="s">
        <v>186</v>
      </c>
      <c r="L2" s="13" t="s">
        <v>187</v>
      </c>
      <c r="M2" s="13" t="s">
        <v>188</v>
      </c>
      <c r="N2" s="13" t="s">
        <v>169</v>
      </c>
      <c r="O2" s="13" t="s">
        <v>170</v>
      </c>
      <c r="P2" s="13" t="s">
        <v>164</v>
      </c>
      <c r="Q2" s="13" t="s">
        <v>189</v>
      </c>
      <c r="R2" s="13" t="s">
        <v>166</v>
      </c>
      <c r="S2" s="13" t="s">
        <v>194</v>
      </c>
    </row>
    <row r="3" spans="1:19" x14ac:dyDescent="0.35">
      <c r="A3" t="s">
        <v>51</v>
      </c>
      <c r="B3" s="13">
        <v>479209.73522166064</v>
      </c>
      <c r="C3" s="13">
        <v>17638.387449745554</v>
      </c>
      <c r="D3" s="13">
        <v>496848.12267140619</v>
      </c>
      <c r="E3" s="13">
        <v>450056.5966227426</v>
      </c>
      <c r="F3" s="13">
        <v>412309.12643119396</v>
      </c>
      <c r="G3" s="13">
        <v>27805.229082867441</v>
      </c>
      <c r="H3" s="13">
        <v>80759.1630669031</v>
      </c>
      <c r="I3" s="13">
        <v>7468.4982713114459</v>
      </c>
      <c r="K3" s="13">
        <v>31816.381074450281</v>
      </c>
      <c r="L3" s="13">
        <v>33843.264663321774</v>
      </c>
      <c r="N3" s="13">
        <v>495274.23218237195</v>
      </c>
      <c r="O3" s="13">
        <v>448482.70613370836</v>
      </c>
      <c r="P3" s="13">
        <v>46791.526048663582</v>
      </c>
      <c r="Q3" s="13">
        <v>-1573.890489034578</v>
      </c>
      <c r="R3" s="13">
        <v>59154.990953075641</v>
      </c>
    </row>
    <row r="4" spans="1:19" x14ac:dyDescent="0.35">
      <c r="A4" t="s">
        <v>52</v>
      </c>
      <c r="B4" s="13">
        <v>490398.85945381952</v>
      </c>
      <c r="C4" s="13">
        <v>21090.549916616292</v>
      </c>
      <c r="D4" s="13">
        <v>511489.40937043581</v>
      </c>
      <c r="E4" s="13">
        <v>466470.78989277524</v>
      </c>
      <c r="F4" s="13">
        <v>438516.58698461129</v>
      </c>
      <c r="G4" s="13">
        <v>28094.431921651369</v>
      </c>
      <c r="H4" s="13">
        <v>78692.0897413731</v>
      </c>
      <c r="I4" s="13">
        <v>7014.0708138711043</v>
      </c>
      <c r="K4" s="13">
        <v>35447.595549102662</v>
      </c>
      <c r="L4" s="13">
        <v>47889.847764331345</v>
      </c>
      <c r="N4" s="13">
        <v>510504.86113500484</v>
      </c>
      <c r="O4" s="13">
        <v>465486.24165734428</v>
      </c>
      <c r="P4" s="13">
        <v>45018.619477660599</v>
      </c>
      <c r="Q4" s="13">
        <v>-984.54823543132181</v>
      </c>
      <c r="R4" s="13">
        <v>70767.795294100404</v>
      </c>
      <c r="S4" s="17">
        <f>100*(D4-D3)/D3</f>
        <v>2.94683345492134</v>
      </c>
    </row>
    <row r="5" spans="1:19" x14ac:dyDescent="0.35">
      <c r="A5" t="s">
        <v>53</v>
      </c>
      <c r="B5" s="13">
        <v>504315.40257973137</v>
      </c>
      <c r="C5" s="13">
        <v>20604.082158721692</v>
      </c>
      <c r="D5" s="13">
        <v>524919.48473845306</v>
      </c>
      <c r="E5" s="13">
        <v>481528.29726919427</v>
      </c>
      <c r="F5" s="13">
        <v>456212.03598103678</v>
      </c>
      <c r="G5" s="13">
        <v>28126.909245792878</v>
      </c>
      <c r="H5" s="13">
        <v>74365.481259482171</v>
      </c>
      <c r="I5" s="13">
        <v>1857.9980860245823</v>
      </c>
      <c r="K5" s="13">
        <v>31240.531867027421</v>
      </c>
      <c r="L5" s="13">
        <v>33773.741389203431</v>
      </c>
      <c r="N5" s="13">
        <v>524122.13933651958</v>
      </c>
      <c r="O5" s="13">
        <v>480730.95186726085</v>
      </c>
      <c r="P5" s="13">
        <v>43391.187469258759</v>
      </c>
      <c r="Q5" s="13">
        <v>-797.3454019338169</v>
      </c>
      <c r="R5" s="13">
        <v>53881.925875805573</v>
      </c>
      <c r="S5" s="17">
        <f t="shared" ref="S5:S74" si="0">100*(D5-D4)/D4</f>
        <v>2.6256800477154729</v>
      </c>
    </row>
    <row r="6" spans="1:19" x14ac:dyDescent="0.35">
      <c r="A6" t="s">
        <v>54</v>
      </c>
      <c r="B6" s="13">
        <v>535010.04308073863</v>
      </c>
      <c r="C6" s="13">
        <v>22193.348256983911</v>
      </c>
      <c r="D6" s="13">
        <v>557203.39133772254</v>
      </c>
      <c r="E6" s="13">
        <v>515147.73110495193</v>
      </c>
      <c r="F6" s="13">
        <v>483639.18733865314</v>
      </c>
      <c r="G6" s="13">
        <v>28479.52019361499</v>
      </c>
      <c r="H6" s="13">
        <v>76722.574135383446</v>
      </c>
      <c r="I6" s="13">
        <v>-4231.1525337209114</v>
      </c>
      <c r="K6" s="13">
        <v>27414.184330450917</v>
      </c>
      <c r="L6" s="13">
        <v>30560.942316723798</v>
      </c>
      <c r="N6" s="13">
        <v>556544.71470134275</v>
      </c>
      <c r="O6" s="13">
        <v>514489.05446857214</v>
      </c>
      <c r="P6" s="13">
        <v>42055.66023277062</v>
      </c>
      <c r="Q6" s="13">
        <v>-658.6766363801097</v>
      </c>
      <c r="R6" s="13">
        <v>58441.632110012572</v>
      </c>
      <c r="S6" s="17">
        <f t="shared" si="0"/>
        <v>6.1502587611803543</v>
      </c>
    </row>
    <row r="7" spans="1:19" x14ac:dyDescent="0.35">
      <c r="A7" t="s">
        <v>55</v>
      </c>
      <c r="B7" s="13">
        <v>557723.62993363244</v>
      </c>
      <c r="C7" s="13">
        <v>26287.144073547795</v>
      </c>
      <c r="D7" s="13">
        <v>584010.77400718024</v>
      </c>
      <c r="E7" s="13">
        <v>549398.51573470084</v>
      </c>
      <c r="F7" s="13">
        <v>499505.10012878</v>
      </c>
      <c r="G7" s="13">
        <v>28646.546432057046</v>
      </c>
      <c r="H7" s="13">
        <v>87129.914204415429</v>
      </c>
      <c r="I7" s="13">
        <v>2053.4206785352835</v>
      </c>
      <c r="K7" s="13">
        <v>33303.456559937804</v>
      </c>
      <c r="L7" s="13">
        <v>39011.364579232322</v>
      </c>
      <c r="N7" s="13">
        <v>583005.42545691621</v>
      </c>
      <c r="O7" s="13">
        <v>548393.16718443681</v>
      </c>
      <c r="P7" s="13">
        <v>34612.258272479441</v>
      </c>
      <c r="Q7" s="13">
        <v>-1005.348550264378</v>
      </c>
      <c r="R7" s="13">
        <v>67997.477346649277</v>
      </c>
      <c r="S7" s="17">
        <f t="shared" si="0"/>
        <v>4.811058777854722</v>
      </c>
    </row>
    <row r="8" spans="1:19" x14ac:dyDescent="0.35">
      <c r="A8" t="s">
        <v>56</v>
      </c>
      <c r="B8" s="13">
        <v>572009.04528697813</v>
      </c>
      <c r="C8" s="13">
        <v>30902.086034735898</v>
      </c>
      <c r="D8" s="13">
        <v>602911.13132171403</v>
      </c>
      <c r="E8" s="13">
        <v>567873.69923517737</v>
      </c>
      <c r="F8" s="13">
        <v>504280.56705596991</v>
      </c>
      <c r="G8" s="13">
        <v>29439.921064656799</v>
      </c>
      <c r="H8" s="13">
        <v>97704.478162464671</v>
      </c>
      <c r="I8" s="13">
        <v>2586.772419380733</v>
      </c>
      <c r="K8" s="13">
        <v>36094.570457868707</v>
      </c>
      <c r="L8" s="13">
        <v>44049.16125536662</v>
      </c>
      <c r="N8" s="13">
        <v>602536.72565471951</v>
      </c>
      <c r="O8" s="13">
        <v>567499.29356818285</v>
      </c>
      <c r="P8" s="13">
        <v>35037.432086536624</v>
      </c>
      <c r="Q8" s="13">
        <v>-374.40566699500971</v>
      </c>
      <c r="R8" s="13">
        <v>83079.693037452103</v>
      </c>
      <c r="S8" s="17">
        <f t="shared" si="0"/>
        <v>3.2363028484644722</v>
      </c>
    </row>
    <row r="9" spans="1:19" x14ac:dyDescent="0.35">
      <c r="A9" t="s">
        <v>57</v>
      </c>
      <c r="B9" s="13">
        <v>604570.40281772614</v>
      </c>
      <c r="C9" s="13">
        <v>31973.893712286721</v>
      </c>
      <c r="D9" s="13">
        <v>636544.29653001286</v>
      </c>
      <c r="E9" s="13">
        <v>600318.37365154433</v>
      </c>
      <c r="F9" s="13">
        <v>526588.59267674433</v>
      </c>
      <c r="G9" s="13">
        <v>31489.085564061625</v>
      </c>
      <c r="H9" s="13">
        <v>116847.77318581135</v>
      </c>
      <c r="I9" s="13">
        <v>7900.4043402626276</v>
      </c>
      <c r="K9" s="13">
        <v>32378.711455400975</v>
      </c>
      <c r="L9" s="13">
        <v>54571.008356671417</v>
      </c>
      <c r="N9" s="13">
        <v>635961.88771468773</v>
      </c>
      <c r="O9" s="13">
        <v>599735.96483621909</v>
      </c>
      <c r="P9" s="13">
        <v>36225.922878468584</v>
      </c>
      <c r="Q9" s="13">
        <v>-582.40881532557057</v>
      </c>
      <c r="R9" s="13">
        <v>106609.76158841685</v>
      </c>
      <c r="S9" s="17">
        <f t="shared" si="0"/>
        <v>5.5784614781564112</v>
      </c>
    </row>
    <row r="10" spans="1:19" x14ac:dyDescent="0.35">
      <c r="A10" t="s">
        <v>58</v>
      </c>
      <c r="B10" s="13">
        <v>597260.02594676521</v>
      </c>
      <c r="C10" s="13">
        <v>36666.653802723624</v>
      </c>
      <c r="D10" s="13">
        <v>633926.67974948883</v>
      </c>
      <c r="E10" s="13">
        <v>596828.82897411089</v>
      </c>
      <c r="F10" s="13">
        <v>516185.46443311148</v>
      </c>
      <c r="G10" s="13">
        <v>35460.598344794904</v>
      </c>
      <c r="H10" s="13">
        <v>105727.73599813813</v>
      </c>
      <c r="I10" s="13">
        <v>12659.632773467105</v>
      </c>
      <c r="K10" s="13">
        <v>32634.778651856304</v>
      </c>
      <c r="L10" s="13">
        <v>58573.066306148256</v>
      </c>
      <c r="N10" s="13">
        <v>633039.1996499456</v>
      </c>
      <c r="O10" s="13">
        <v>595941.34887456766</v>
      </c>
      <c r="P10" s="13">
        <v>37097.850775377905</v>
      </c>
      <c r="Q10" s="13">
        <v>-887.48009954372662</v>
      </c>
      <c r="R10" s="13">
        <v>96538.186278717578</v>
      </c>
      <c r="S10" s="17">
        <f t="shared" si="0"/>
        <v>-0.41122303581909575</v>
      </c>
    </row>
    <row r="11" spans="1:19" x14ac:dyDescent="0.35">
      <c r="A11" t="s">
        <v>59</v>
      </c>
      <c r="B11" s="13">
        <v>642586.59813598008</v>
      </c>
      <c r="C11" s="13">
        <v>38188.992917751544</v>
      </c>
      <c r="D11" s="13">
        <v>680775.59105373162</v>
      </c>
      <c r="E11" s="13">
        <v>641653.29238006647</v>
      </c>
      <c r="F11" s="13">
        <v>563572.63729006378</v>
      </c>
      <c r="G11" s="13">
        <v>36717.934750844805</v>
      </c>
      <c r="H11" s="13">
        <v>105561.69103397582</v>
      </c>
      <c r="I11" s="13">
        <v>-853.15395282749694</v>
      </c>
      <c r="K11" s="13">
        <v>28209.530993074848</v>
      </c>
      <c r="L11" s="13">
        <v>47694.218050276904</v>
      </c>
      <c r="N11" s="13">
        <v>679555.30591685942</v>
      </c>
      <c r="O11" s="13">
        <v>640433.00724319427</v>
      </c>
      <c r="P11" s="13">
        <v>39122.298673665136</v>
      </c>
      <c r="Q11" s="13">
        <v>-1220.285136872624</v>
      </c>
      <c r="R11" s="13">
        <v>89839.389853509943</v>
      </c>
      <c r="S11" s="17">
        <f t="shared" si="0"/>
        <v>7.3902728502855028</v>
      </c>
    </row>
    <row r="12" spans="1:19" x14ac:dyDescent="0.35">
      <c r="A12" t="s">
        <v>60</v>
      </c>
      <c r="B12" s="13">
        <v>656648.45456360839</v>
      </c>
      <c r="C12" s="13">
        <v>41995.643051798688</v>
      </c>
      <c r="D12" s="13">
        <v>698644.09761540708</v>
      </c>
      <c r="E12" s="13">
        <v>658579.75389506971</v>
      </c>
      <c r="F12" s="13">
        <v>569982.96664698608</v>
      </c>
      <c r="G12" s="13">
        <v>37376.760469144021</v>
      </c>
      <c r="H12" s="13">
        <v>111299.65695124275</v>
      </c>
      <c r="I12" s="13">
        <v>7953.7378274069433</v>
      </c>
      <c r="K12" s="13">
        <v>29735.132812889755</v>
      </c>
      <c r="L12" s="13">
        <v>42450.565783266473</v>
      </c>
      <c r="N12" s="13">
        <v>696487.79831104737</v>
      </c>
      <c r="O12" s="13">
        <v>656423.45459071</v>
      </c>
      <c r="P12" s="13">
        <v>40064.343720337405</v>
      </c>
      <c r="Q12" s="13">
        <v>-2156.2993043601482</v>
      </c>
      <c r="R12" s="13">
        <v>94482.652867849189</v>
      </c>
      <c r="S12" s="17">
        <f t="shared" si="0"/>
        <v>2.6247278540080838</v>
      </c>
    </row>
    <row r="13" spans="1:19" x14ac:dyDescent="0.35">
      <c r="A13" t="s">
        <v>61</v>
      </c>
      <c r="B13" s="13">
        <v>703137.53316655406</v>
      </c>
      <c r="C13" s="13">
        <v>33906.096252192161</v>
      </c>
      <c r="D13" s="13">
        <v>737043.62941874622</v>
      </c>
      <c r="E13" s="13">
        <v>697146.9645874938</v>
      </c>
      <c r="F13" s="13">
        <v>602406.08278075978</v>
      </c>
      <c r="G13" s="13">
        <v>39395.014707587659</v>
      </c>
      <c r="H13" s="13">
        <v>118710.61671420264</v>
      </c>
      <c r="I13" s="13">
        <v>10882.725488569034</v>
      </c>
      <c r="K13" s="13">
        <v>29383.706404304598</v>
      </c>
      <c r="L13" s="13">
        <v>49539.152747415828</v>
      </c>
      <c r="N13" s="13">
        <v>734466.111377161</v>
      </c>
      <c r="O13" s="13">
        <v>694569.44654590858</v>
      </c>
      <c r="P13" s="13">
        <v>39896.664831252463</v>
      </c>
      <c r="Q13" s="13">
        <v>-2577.5180415856325</v>
      </c>
      <c r="R13" s="13">
        <v>110984.62475741972</v>
      </c>
      <c r="S13" s="17">
        <f t="shared" si="0"/>
        <v>5.4962937401752008</v>
      </c>
    </row>
    <row r="14" spans="1:19" x14ac:dyDescent="0.35">
      <c r="A14" t="s">
        <v>62</v>
      </c>
      <c r="B14" s="13">
        <v>724956.88431657816</v>
      </c>
      <c r="C14" s="13">
        <v>39524.98177908198</v>
      </c>
      <c r="D14" s="13">
        <v>764481.86609566014</v>
      </c>
      <c r="E14" s="13">
        <v>723036.44480272301</v>
      </c>
      <c r="F14" s="13">
        <v>612676.11772816896</v>
      </c>
      <c r="G14" s="13">
        <v>42398.200598972639</v>
      </c>
      <c r="H14" s="13">
        <v>134420.93107125256</v>
      </c>
      <c r="I14" s="13">
        <v>9242.5630542746076</v>
      </c>
      <c r="K14" s="13">
        <v>29329.089964872866</v>
      </c>
      <c r="L14" s="13">
        <v>44706.161996353803</v>
      </c>
      <c r="N14" s="13">
        <v>761037.59722421435</v>
      </c>
      <c r="O14" s="13">
        <v>719592.17593127722</v>
      </c>
      <c r="P14" s="13">
        <v>41445.421292937106</v>
      </c>
      <c r="Q14" s="13">
        <v>-3444.2688714462915</v>
      </c>
      <c r="R14" s="13">
        <v>109826.76000986049</v>
      </c>
      <c r="S14" s="17">
        <f t="shared" si="0"/>
        <v>3.7227425326981662</v>
      </c>
    </row>
    <row r="15" spans="1:19" x14ac:dyDescent="0.35">
      <c r="A15" t="s">
        <v>63</v>
      </c>
      <c r="B15" s="13">
        <v>740293.02662079583</v>
      </c>
      <c r="C15" s="13">
        <v>46596.779493729933</v>
      </c>
      <c r="D15" s="13">
        <v>786889.80611452577</v>
      </c>
      <c r="E15" s="13">
        <v>743468.08979837282</v>
      </c>
      <c r="F15" s="13">
        <v>620657.74256737391</v>
      </c>
      <c r="G15" s="13">
        <v>51155.993896333966</v>
      </c>
      <c r="H15" s="13">
        <v>143252.27906046467</v>
      </c>
      <c r="I15" s="13">
        <v>8006.5088975558165</v>
      </c>
      <c r="K15" s="13">
        <v>29159.030738733058</v>
      </c>
      <c r="L15" s="13">
        <v>46453.822165974467</v>
      </c>
      <c r="N15" s="13">
        <v>782930.81285796803</v>
      </c>
      <c r="O15" s="13">
        <v>739509.09654181509</v>
      </c>
      <c r="P15" s="13">
        <v>43421.716316152961</v>
      </c>
      <c r="Q15" s="13">
        <v>-3958.9932565583435</v>
      </c>
      <c r="R15" s="13">
        <v>125418.79216044626</v>
      </c>
      <c r="S15" s="17">
        <f t="shared" si="0"/>
        <v>2.9311277366599704</v>
      </c>
    </row>
    <row r="16" spans="1:19" x14ac:dyDescent="0.35">
      <c r="A16" t="s">
        <v>64</v>
      </c>
      <c r="B16" s="13">
        <v>777772.68051732809</v>
      </c>
      <c r="C16" s="13">
        <v>56286.080350114615</v>
      </c>
      <c r="D16" s="13">
        <v>834058.7608674427</v>
      </c>
      <c r="E16" s="13">
        <v>788611.22947327548</v>
      </c>
      <c r="F16" s="13">
        <v>643746.44976152002</v>
      </c>
      <c r="G16" s="13">
        <v>62861.803777124776</v>
      </c>
      <c r="H16" s="13">
        <v>159940.37783162607</v>
      </c>
      <c r="I16" s="13">
        <v>6535.6336565790616</v>
      </c>
      <c r="K16" s="13">
        <v>31609.578396215762</v>
      </c>
      <c r="L16" s="13">
        <v>48029.530619462203</v>
      </c>
      <c r="N16" s="13">
        <v>830072.03385777422</v>
      </c>
      <c r="O16" s="13">
        <v>784624.502463607</v>
      </c>
      <c r="P16" s="13">
        <v>45447.531394167228</v>
      </c>
      <c r="Q16" s="13">
        <v>-3986.727009669085</v>
      </c>
      <c r="R16" s="13">
        <v>134718.89603249443</v>
      </c>
      <c r="S16" s="17">
        <f t="shared" si="0"/>
        <v>5.994353260950982</v>
      </c>
    </row>
    <row r="17" spans="1:19" x14ac:dyDescent="0.35">
      <c r="A17" t="s">
        <v>65</v>
      </c>
      <c r="B17" s="13">
        <v>836758.70306787966</v>
      </c>
      <c r="C17" s="13">
        <v>59462.041237937869</v>
      </c>
      <c r="D17" s="13">
        <v>896220.74430581753</v>
      </c>
      <c r="E17" s="13">
        <v>847865.40098505071</v>
      </c>
      <c r="F17" s="13">
        <v>682202.46650173108</v>
      </c>
      <c r="G17" s="13">
        <v>65672.047299586295</v>
      </c>
      <c r="H17" s="13">
        <v>172265.82000868313</v>
      </c>
      <c r="I17" s="13">
        <v>11042.877049599691</v>
      </c>
      <c r="K17" s="13">
        <v>29551.146952816824</v>
      </c>
      <c r="L17" s="13">
        <v>49652.80520962584</v>
      </c>
      <c r="N17" s="13">
        <v>891110.80029516399</v>
      </c>
      <c r="O17" s="13">
        <v>842755.45697439718</v>
      </c>
      <c r="P17" s="13">
        <v>48355.343320766828</v>
      </c>
      <c r="Q17" s="13">
        <v>-5109.9440106541133</v>
      </c>
      <c r="R17" s="13">
        <v>148734.82492143364</v>
      </c>
      <c r="S17" s="17">
        <f t="shared" si="0"/>
        <v>7.4529501223300807</v>
      </c>
    </row>
    <row r="18" spans="1:19" x14ac:dyDescent="0.35">
      <c r="A18" t="s">
        <v>66</v>
      </c>
      <c r="B18" s="13">
        <v>806175.84202973126</v>
      </c>
      <c r="C18" s="13">
        <v>66422.583779366338</v>
      </c>
      <c r="D18" s="13">
        <v>872598.42580909759</v>
      </c>
      <c r="E18" s="13">
        <v>821973.88387252553</v>
      </c>
      <c r="F18" s="13">
        <v>682806.35250250704</v>
      </c>
      <c r="G18" s="13">
        <v>72037.953433183633</v>
      </c>
      <c r="H18" s="13">
        <v>177802.27951146383</v>
      </c>
      <c r="I18" s="13">
        <v>8337.2214507129702</v>
      </c>
      <c r="K18" s="13">
        <v>25454.123790985424</v>
      </c>
      <c r="L18" s="13">
        <v>44163.087891952746</v>
      </c>
      <c r="N18" s="13">
        <v>867164.89273797174</v>
      </c>
      <c r="O18" s="13">
        <v>816540.35080139968</v>
      </c>
      <c r="P18" s="13">
        <v>50624.541936572074</v>
      </c>
      <c r="Q18" s="13">
        <v>-5433.5330711264933</v>
      </c>
      <c r="R18" s="13">
        <v>164177.38193372535</v>
      </c>
      <c r="S18" s="17">
        <f t="shared" si="0"/>
        <v>-2.6357701098535706</v>
      </c>
    </row>
    <row r="19" spans="1:19" x14ac:dyDescent="0.35">
      <c r="A19" t="s">
        <v>67</v>
      </c>
      <c r="B19" s="13">
        <v>814380.4546035619</v>
      </c>
      <c r="C19" s="13">
        <v>57735.173230966786</v>
      </c>
      <c r="D19" s="13">
        <v>872115.62783452868</v>
      </c>
      <c r="E19" s="13">
        <v>818249.51807225542</v>
      </c>
      <c r="F19" s="13">
        <v>691679.90107312158</v>
      </c>
      <c r="G19" s="13">
        <v>73274.257417648361</v>
      </c>
      <c r="H19" s="13">
        <v>180330.46499930316</v>
      </c>
      <c r="I19" s="13">
        <v>11758.93388297122</v>
      </c>
      <c r="K19" s="13">
        <v>32031.561575640189</v>
      </c>
      <c r="L19" s="13">
        <v>56803.568700587079</v>
      </c>
      <c r="N19" s="13">
        <v>866818.4809903776</v>
      </c>
      <c r="O19" s="13">
        <v>812952.37122810434</v>
      </c>
      <c r="P19" s="13">
        <v>53866.109762273227</v>
      </c>
      <c r="Q19" s="13">
        <v>-5297.146844151619</v>
      </c>
      <c r="R19" s="13">
        <v>171965.43115336925</v>
      </c>
      <c r="S19" s="17">
        <f t="shared" si="0"/>
        <v>-5.5328769831465646E-2</v>
      </c>
    </row>
    <row r="20" spans="1:19" x14ac:dyDescent="0.35">
      <c r="A20" t="s">
        <v>68</v>
      </c>
      <c r="B20" s="13">
        <v>880654.49813250289</v>
      </c>
      <c r="C20" s="13">
        <v>59712.576318090432</v>
      </c>
      <c r="D20" s="13">
        <v>940367.07445059333</v>
      </c>
      <c r="E20" s="13">
        <v>883145.24181052041</v>
      </c>
      <c r="F20" s="13">
        <v>730811.31662999012</v>
      </c>
      <c r="G20" s="13">
        <v>75251.074499198992</v>
      </c>
      <c r="H20" s="13">
        <v>191983.95029482531</v>
      </c>
      <c r="I20" s="13">
        <v>9927.9728967000665</v>
      </c>
      <c r="K20" s="13">
        <v>33619.089175143919</v>
      </c>
      <c r="L20" s="13">
        <v>54563.452910507855</v>
      </c>
      <c r="N20" s="13">
        <v>933849.64246956969</v>
      </c>
      <c r="O20" s="13">
        <v>876627.80982949678</v>
      </c>
      <c r="P20" s="13">
        <v>57221.832640072927</v>
      </c>
      <c r="Q20" s="13">
        <v>-6517.4319810242432</v>
      </c>
      <c r="R20" s="13">
        <v>164821.32545101576</v>
      </c>
      <c r="S20" s="17">
        <f t="shared" si="0"/>
        <v>7.825963030330465</v>
      </c>
    </row>
    <row r="21" spans="1:19" x14ac:dyDescent="0.35">
      <c r="A21" t="s">
        <v>69</v>
      </c>
      <c r="B21" s="13">
        <v>903636.3556962579</v>
      </c>
      <c r="C21" s="13">
        <v>68589.689231171971</v>
      </c>
      <c r="D21" s="13">
        <v>972226.04492742987</v>
      </c>
      <c r="E21" s="13">
        <v>912096.23482928076</v>
      </c>
      <c r="F21" s="13">
        <v>750008.53475992451</v>
      </c>
      <c r="G21" s="13">
        <v>79199.080873640516</v>
      </c>
      <c r="H21" s="13">
        <v>202242.20426445847</v>
      </c>
      <c r="I21" s="13">
        <v>2548.4353033292405</v>
      </c>
      <c r="K21" s="13">
        <v>34674.069902385883</v>
      </c>
      <c r="L21" s="13">
        <v>46727.608463883342</v>
      </c>
      <c r="N21" s="13">
        <v>966013.68423062447</v>
      </c>
      <c r="O21" s="13">
        <v>905883.87413247535</v>
      </c>
      <c r="P21" s="13">
        <v>60129.810098149101</v>
      </c>
      <c r="Q21" s="13">
        <v>-6212.3606968060867</v>
      </c>
      <c r="R21" s="13">
        <v>161422.31200552097</v>
      </c>
      <c r="S21" s="17">
        <f t="shared" si="0"/>
        <v>3.3879291760028982</v>
      </c>
    </row>
    <row r="22" spans="1:19" x14ac:dyDescent="0.35">
      <c r="A22" t="s">
        <v>70</v>
      </c>
      <c r="B22" s="13">
        <v>962521.77673023648</v>
      </c>
      <c r="C22" s="13">
        <v>73284.937737827189</v>
      </c>
      <c r="D22" s="13">
        <v>1035806.7144680637</v>
      </c>
      <c r="E22" s="13">
        <v>971855.87040767667</v>
      </c>
      <c r="F22" s="13">
        <v>777864.76301282912</v>
      </c>
      <c r="G22" s="13">
        <v>86684.135480887096</v>
      </c>
      <c r="H22" s="13">
        <v>202380.02640366377</v>
      </c>
      <c r="I22" s="13">
        <v>12865.924737101272</v>
      </c>
      <c r="K22" s="13">
        <v>34002.084932767742</v>
      </c>
      <c r="L22" s="13">
        <v>40636.601581756826</v>
      </c>
      <c r="N22" s="13">
        <v>1029150.6137214864</v>
      </c>
      <c r="O22" s="13">
        <v>965199.76966109942</v>
      </c>
      <c r="P22" s="13">
        <v>63950.844060386953</v>
      </c>
      <c r="Q22" s="13">
        <v>-6656.1007465779494</v>
      </c>
      <c r="R22" s="13">
        <v>179241.35943590742</v>
      </c>
      <c r="S22" s="17">
        <f t="shared" si="0"/>
        <v>6.5397002962803441</v>
      </c>
    </row>
    <row r="23" spans="1:19" x14ac:dyDescent="0.35">
      <c r="A23" t="s">
        <v>71</v>
      </c>
      <c r="B23" s="13">
        <v>1010776.9708463503</v>
      </c>
      <c r="C23" s="13">
        <v>78448.675508601358</v>
      </c>
      <c r="D23" s="13">
        <v>1089225.6463549517</v>
      </c>
      <c r="E23" s="13">
        <v>1018642.1415714585</v>
      </c>
      <c r="F23" s="13">
        <v>804280.8026125672</v>
      </c>
      <c r="G23" s="13">
        <v>94911.441369237727</v>
      </c>
      <c r="H23" s="13">
        <v>191154.69449232449</v>
      </c>
      <c r="I23" s="13">
        <v>15327.56459913722</v>
      </c>
      <c r="K23" s="13">
        <v>44732.400450828987</v>
      </c>
      <c r="L23" s="13">
        <v>47916.632428520905</v>
      </c>
      <c r="N23" s="13">
        <v>1082340.4608623267</v>
      </c>
      <c r="O23" s="13">
        <v>1011756.9560788336</v>
      </c>
      <c r="P23" s="13">
        <v>70583.504783493161</v>
      </c>
      <c r="Q23" s="13">
        <v>-6885.1854926257593</v>
      </c>
      <c r="R23" s="13">
        <v>178944.66774841171</v>
      </c>
      <c r="S23" s="17">
        <f t="shared" si="0"/>
        <v>5.1572297360826802</v>
      </c>
    </row>
    <row r="24" spans="1:19" x14ac:dyDescent="0.35">
      <c r="A24" t="s">
        <v>72</v>
      </c>
      <c r="B24" s="13">
        <v>1020982.4358053524</v>
      </c>
      <c r="C24" s="13">
        <v>86138.429642659379</v>
      </c>
      <c r="D24" s="13">
        <v>1107120.8654480118</v>
      </c>
      <c r="E24" s="13">
        <v>1033580.2505274813</v>
      </c>
      <c r="F24" s="13">
        <v>819930.19048794208</v>
      </c>
      <c r="G24" s="13">
        <v>104214.45639313517</v>
      </c>
      <c r="H24" s="13">
        <v>211029.17366417922</v>
      </c>
      <c r="I24" s="13">
        <v>20343.80095602031</v>
      </c>
      <c r="K24" s="13">
        <v>45203.001947443852</v>
      </c>
      <c r="L24" s="13">
        <v>56555.274597382551</v>
      </c>
      <c r="N24" s="13">
        <v>1100362.9002636103</v>
      </c>
      <c r="O24" s="13">
        <v>1026822.2853430798</v>
      </c>
      <c r="P24" s="13">
        <v>73540.614920530468</v>
      </c>
      <c r="Q24" s="13">
        <v>-6757.9651844024129</v>
      </c>
      <c r="R24" s="13">
        <v>193906.81951112798</v>
      </c>
      <c r="S24" s="17">
        <f t="shared" si="0"/>
        <v>1.6429303838874643</v>
      </c>
    </row>
    <row r="25" spans="1:19" x14ac:dyDescent="0.35">
      <c r="A25" t="s">
        <v>73</v>
      </c>
      <c r="B25" s="13">
        <v>1017729.6534361633</v>
      </c>
      <c r="C25" s="13">
        <v>83265.497733717202</v>
      </c>
      <c r="D25" s="13">
        <v>1100995.1511698805</v>
      </c>
      <c r="E25" s="13">
        <v>1024653.6167254093</v>
      </c>
      <c r="F25" s="13">
        <v>825422.77204105351</v>
      </c>
      <c r="G25" s="13">
        <v>105213.31862541882</v>
      </c>
      <c r="H25" s="13">
        <v>220098.86454961903</v>
      </c>
      <c r="I25" s="13">
        <v>5758.4303378773475</v>
      </c>
      <c r="K25" s="13">
        <v>48926.759452811588</v>
      </c>
      <c r="L25" s="13">
        <v>55487.27704027843</v>
      </c>
      <c r="N25" s="13">
        <v>1094794.869016944</v>
      </c>
      <c r="O25" s="13">
        <v>1018453.3345724727</v>
      </c>
      <c r="P25" s="13">
        <v>76341.534444471268</v>
      </c>
      <c r="Q25" s="13">
        <v>-6200.2821529371649</v>
      </c>
      <c r="R25" s="13">
        <v>185023.96003814289</v>
      </c>
      <c r="S25" s="17">
        <f t="shared" si="0"/>
        <v>-0.5533013123777053</v>
      </c>
    </row>
    <row r="26" spans="1:19" x14ac:dyDescent="0.35">
      <c r="A26" t="s">
        <v>74</v>
      </c>
      <c r="B26" s="13">
        <v>1064051.062844821</v>
      </c>
      <c r="C26" s="13">
        <v>73227.616229652427</v>
      </c>
      <c r="D26" s="13">
        <v>1137278.6790744734</v>
      </c>
      <c r="E26" s="13">
        <v>1057767.5328298204</v>
      </c>
      <c r="F26" s="13">
        <v>845678.77713945392</v>
      </c>
      <c r="G26" s="13">
        <v>105065.60160812273</v>
      </c>
      <c r="H26" s="13">
        <v>214295.21598406645</v>
      </c>
      <c r="I26" s="13">
        <v>20946.756401344865</v>
      </c>
      <c r="K26" s="13">
        <v>51355.217568992375</v>
      </c>
      <c r="L26" s="13">
        <v>59967.927889972038</v>
      </c>
      <c r="N26" s="13">
        <v>1131632.8783010794</v>
      </c>
      <c r="O26" s="13">
        <v>1052121.7320564264</v>
      </c>
      <c r="P26" s="13">
        <v>79511.146244653064</v>
      </c>
      <c r="Q26" s="13">
        <v>-5645.8007733946633</v>
      </c>
      <c r="R26" s="13">
        <v>220993.52354505827</v>
      </c>
      <c r="S26" s="17">
        <f t="shared" si="0"/>
        <v>3.2955211352238254</v>
      </c>
    </row>
    <row r="27" spans="1:19" x14ac:dyDescent="0.35">
      <c r="A27" t="s">
        <v>75</v>
      </c>
      <c r="B27" s="13">
        <v>1076402.6934907103</v>
      </c>
      <c r="C27" s="13">
        <v>74356.56214794633</v>
      </c>
      <c r="D27" s="13">
        <v>1150759.2556386567</v>
      </c>
      <c r="E27" s="13">
        <v>1066679.1635945605</v>
      </c>
      <c r="F27" s="13">
        <v>845041.12119784486</v>
      </c>
      <c r="G27" s="13">
        <v>101140.38293330571</v>
      </c>
      <c r="H27" s="13">
        <v>222538.27674673716</v>
      </c>
      <c r="I27" s="13">
        <v>26395.294992193376</v>
      </c>
      <c r="K27" s="13">
        <v>55566.241312186234</v>
      </c>
      <c r="L27" s="13">
        <v>52317.168131151906</v>
      </c>
      <c r="N27" s="13">
        <v>1146338.7709661517</v>
      </c>
      <c r="O27" s="13">
        <v>1062258.6789220555</v>
      </c>
      <c r="P27" s="13">
        <v>84080.092044096105</v>
      </c>
      <c r="Q27" s="13">
        <v>-4420.484672505846</v>
      </c>
      <c r="R27" s="13">
        <v>209618.89000524764</v>
      </c>
      <c r="S27" s="17">
        <f t="shared" si="0"/>
        <v>1.1853362603397988</v>
      </c>
    </row>
    <row r="28" spans="1:19" x14ac:dyDescent="0.35">
      <c r="A28" t="s">
        <v>76</v>
      </c>
      <c r="B28" s="13">
        <v>1173326.6657355151</v>
      </c>
      <c r="C28" s="13">
        <v>82726.049296315992</v>
      </c>
      <c r="D28" s="13">
        <v>1256052.7150318311</v>
      </c>
      <c r="E28" s="13">
        <v>1167879.1408780024</v>
      </c>
      <c r="F28" s="13">
        <v>893030.19358846545</v>
      </c>
      <c r="G28" s="13">
        <v>110909.32075997375</v>
      </c>
      <c r="H28" s="13">
        <v>218545.27191938198</v>
      </c>
      <c r="I28" s="13">
        <v>3853.1136878841467</v>
      </c>
      <c r="K28" s="13">
        <v>64706.242507118252</v>
      </c>
      <c r="L28" s="13">
        <v>52986.546039900648</v>
      </c>
      <c r="N28" s="13">
        <v>1252240.0201294355</v>
      </c>
      <c r="O28" s="13">
        <v>1164066.4459756068</v>
      </c>
      <c r="P28" s="13">
        <v>88173.574153828769</v>
      </c>
      <c r="Q28" s="13">
        <v>-3812.6949023962015</v>
      </c>
      <c r="R28" s="13">
        <v>188514.67180680207</v>
      </c>
      <c r="S28" s="17">
        <f t="shared" si="0"/>
        <v>9.1499120148060733</v>
      </c>
    </row>
    <row r="29" spans="1:19" x14ac:dyDescent="0.35">
      <c r="A29" t="s">
        <v>77</v>
      </c>
      <c r="B29" s="13">
        <v>1187992.1312625806</v>
      </c>
      <c r="C29" s="13">
        <v>88950.042150721885</v>
      </c>
      <c r="D29" s="13">
        <v>1276942.1734133025</v>
      </c>
      <c r="E29" s="13">
        <v>1183431.316340758</v>
      </c>
      <c r="F29" s="13">
        <v>910836.88474292867</v>
      </c>
      <c r="G29" s="13">
        <v>119212.67246302956</v>
      </c>
      <c r="H29" s="13">
        <v>242436.45208681267</v>
      </c>
      <c r="I29" s="13">
        <v>13509.38881626369</v>
      </c>
      <c r="K29" s="13">
        <v>77530.267184539553</v>
      </c>
      <c r="L29" s="13">
        <v>53991.28722721673</v>
      </c>
      <c r="N29" s="13">
        <v>1273436.0870807471</v>
      </c>
      <c r="O29" s="13">
        <v>1179925.2300082026</v>
      </c>
      <c r="P29" s="13">
        <v>93510.857072544619</v>
      </c>
      <c r="Q29" s="13">
        <v>-3506.086332556295</v>
      </c>
      <c r="R29" s="13">
        <v>222975.02667898714</v>
      </c>
      <c r="S29" s="17">
        <f t="shared" si="0"/>
        <v>1.66310363661306</v>
      </c>
    </row>
    <row r="30" spans="1:19" x14ac:dyDescent="0.35">
      <c r="A30" t="s">
        <v>78</v>
      </c>
      <c r="B30" s="13">
        <v>1276733.8468261261</v>
      </c>
      <c r="C30" s="13">
        <v>92847.4751655648</v>
      </c>
      <c r="D30" s="13">
        <v>1369581.3219916909</v>
      </c>
      <c r="E30" s="13">
        <v>1272278.9826655565</v>
      </c>
      <c r="F30" s="13">
        <v>985108.90343706321</v>
      </c>
      <c r="G30" s="13">
        <v>123289.13916671816</v>
      </c>
      <c r="H30" s="13">
        <v>275224.83584245399</v>
      </c>
      <c r="I30" s="13">
        <v>19996.376640336624</v>
      </c>
      <c r="K30" s="13">
        <v>74764.486354858163</v>
      </c>
      <c r="L30" s="13">
        <v>68782.531616006774</v>
      </c>
      <c r="N30" s="13">
        <v>1366654.5432613506</v>
      </c>
      <c r="O30" s="13">
        <v>1269352.2039352162</v>
      </c>
      <c r="P30" s="13">
        <v>97302.339326134374</v>
      </c>
      <c r="Q30" s="13">
        <v>-2926.7787303412197</v>
      </c>
      <c r="R30" s="13">
        <v>260055.91744972093</v>
      </c>
      <c r="S30" s="17">
        <f t="shared" si="0"/>
        <v>7.2547645858356553</v>
      </c>
    </row>
    <row r="31" spans="1:19" x14ac:dyDescent="0.35">
      <c r="A31" t="s">
        <v>79</v>
      </c>
      <c r="B31" s="13">
        <v>1346987.2392328379</v>
      </c>
      <c r="C31" s="13">
        <v>100831.85526259802</v>
      </c>
      <c r="D31" s="13">
        <v>1447819.0944954359</v>
      </c>
      <c r="E31" s="13">
        <v>1346631.0266988405</v>
      </c>
      <c r="F31" s="13">
        <v>1045316.7350078603</v>
      </c>
      <c r="G31" s="13">
        <v>132411.18153561366</v>
      </c>
      <c r="H31" s="13">
        <v>289459.54785148759</v>
      </c>
      <c r="I31" s="13">
        <v>38635.336068948382</v>
      </c>
      <c r="K31" s="13">
        <v>80598.381881032692</v>
      </c>
      <c r="L31" s="13">
        <v>68816.333979042727</v>
      </c>
      <c r="N31" s="13">
        <v>1445029.3777588147</v>
      </c>
      <c r="O31" s="13">
        <v>1343841.3099622193</v>
      </c>
      <c r="P31" s="13">
        <v>101188.06779659544</v>
      </c>
      <c r="Q31" s="13">
        <v>-2789.7167366221711</v>
      </c>
      <c r="R31" s="13">
        <v>309462.00388890679</v>
      </c>
      <c r="S31" s="17">
        <f t="shared" si="0"/>
        <v>5.7125320890014084</v>
      </c>
    </row>
    <row r="32" spans="1:19" x14ac:dyDescent="0.35">
      <c r="A32" t="s">
        <v>80</v>
      </c>
      <c r="B32" s="13">
        <v>1276923.871912986</v>
      </c>
      <c r="C32" s="13">
        <v>95055.813206911786</v>
      </c>
      <c r="D32" s="13">
        <v>1371979.6851198978</v>
      </c>
      <c r="E32" s="13">
        <v>1266041.9245704301</v>
      </c>
      <c r="F32" s="13">
        <v>1021870.4637343073</v>
      </c>
      <c r="G32" s="13">
        <v>140696.75944068489</v>
      </c>
      <c r="H32" s="13">
        <v>289271.47820710111</v>
      </c>
      <c r="I32" s="13">
        <v>27577.589354966087</v>
      </c>
      <c r="K32" s="13">
        <v>89588.479339011057</v>
      </c>
      <c r="L32" s="13">
        <v>82112.226069570912</v>
      </c>
      <c r="N32" s="13">
        <v>1371460.2150422358</v>
      </c>
      <c r="O32" s="13">
        <v>1265522.454492768</v>
      </c>
      <c r="P32" s="13">
        <v>105937.7605494678</v>
      </c>
      <c r="Q32" s="13">
        <v>-519.47007766297963</v>
      </c>
      <c r="R32" s="13">
        <v>273463.39157463127</v>
      </c>
      <c r="S32" s="17">
        <f t="shared" si="0"/>
        <v>-5.2381827027891292</v>
      </c>
    </row>
    <row r="33" spans="1:19" x14ac:dyDescent="0.35">
      <c r="A33" t="s">
        <v>81</v>
      </c>
      <c r="B33" s="13">
        <v>1368481.1279938801</v>
      </c>
      <c r="C33" s="13">
        <v>95912.660116085317</v>
      </c>
      <c r="D33" s="13">
        <v>1464393.7881099654</v>
      </c>
      <c r="E33" s="13">
        <v>1352935.1961097652</v>
      </c>
      <c r="F33" s="13">
        <v>1113847.8637604066</v>
      </c>
      <c r="G33" s="13">
        <v>147225.02159259794</v>
      </c>
      <c r="H33" s="13">
        <v>296163.13419755391</v>
      </c>
      <c r="I33" s="13">
        <v>1782.2377573120377</v>
      </c>
      <c r="K33" s="13">
        <v>94280.523365644462</v>
      </c>
      <c r="L33" s="13">
        <v>93898.77762701652</v>
      </c>
      <c r="N33" s="13">
        <v>1464389.626871512</v>
      </c>
      <c r="O33" s="13">
        <v>1352931.0348713119</v>
      </c>
      <c r="P33" s="13">
        <v>111458.59200020018</v>
      </c>
      <c r="Q33" s="13">
        <v>-4.1612384543562806</v>
      </c>
      <c r="R33" s="13">
        <v>296884.73781334044</v>
      </c>
      <c r="S33" s="17">
        <f t="shared" si="0"/>
        <v>6.7358215279981684</v>
      </c>
    </row>
    <row r="34" spans="1:19" x14ac:dyDescent="0.35">
      <c r="A34" t="s">
        <v>82</v>
      </c>
      <c r="B34" s="13">
        <v>1445465.3586948735</v>
      </c>
      <c r="C34" s="13">
        <v>106882.90218351269</v>
      </c>
      <c r="D34" s="13">
        <v>1552348.2608783862</v>
      </c>
      <c r="E34" s="13">
        <v>1435503.7590784603</v>
      </c>
      <c r="F34" s="13">
        <v>1162284.3355714066</v>
      </c>
      <c r="G34" s="13">
        <v>153421.87008595886</v>
      </c>
      <c r="H34" s="13">
        <v>295789.46171376889</v>
      </c>
      <c r="I34" s="13">
        <v>41894.965449645679</v>
      </c>
      <c r="K34" s="13">
        <v>93510.313665295762</v>
      </c>
      <c r="L34" s="13">
        <v>103316.2808023769</v>
      </c>
      <c r="N34" s="13">
        <v>1550503.9471389153</v>
      </c>
      <c r="O34" s="13">
        <v>1433659.4453389894</v>
      </c>
      <c r="P34" s="13">
        <v>116844.50179992586</v>
      </c>
      <c r="Q34" s="13">
        <v>-1844.3137394719622</v>
      </c>
      <c r="R34" s="13">
        <v>280613.01132699673</v>
      </c>
      <c r="S34" s="17">
        <f t="shared" si="0"/>
        <v>6.0062036238176173</v>
      </c>
    </row>
    <row r="35" spans="1:19" x14ac:dyDescent="0.35">
      <c r="A35" t="s">
        <v>83</v>
      </c>
      <c r="B35" s="13">
        <v>1487736.6871443819</v>
      </c>
      <c r="C35" s="13">
        <v>118567.05824276432</v>
      </c>
      <c r="D35" s="13">
        <v>1606303.7453871462</v>
      </c>
      <c r="E35" s="13">
        <v>1483097.191564336</v>
      </c>
      <c r="F35" s="13">
        <v>1173908.7003560956</v>
      </c>
      <c r="G35" s="13">
        <v>168181.14453307833</v>
      </c>
      <c r="H35" s="13">
        <v>312490.58136527083</v>
      </c>
      <c r="I35" s="13">
        <v>31713.124147498042</v>
      </c>
      <c r="K35" s="13">
        <v>99140.109601057891</v>
      </c>
      <c r="L35" s="13">
        <v>106885.00090109548</v>
      </c>
      <c r="N35" s="13">
        <v>1599939.7397227571</v>
      </c>
      <c r="O35" s="13">
        <v>1476733.1858999468</v>
      </c>
      <c r="P35" s="13">
        <v>123206.55382281033</v>
      </c>
      <c r="Q35" s="13">
        <v>-6364.0056643903226</v>
      </c>
      <c r="R35" s="13">
        <v>289066.64529491437</v>
      </c>
      <c r="S35" s="17">
        <f t="shared" si="0"/>
        <v>3.4757332403123047</v>
      </c>
    </row>
    <row r="36" spans="1:19" x14ac:dyDescent="0.35">
      <c r="A36" t="s">
        <v>84</v>
      </c>
      <c r="B36" s="13">
        <v>1604580.1717062588</v>
      </c>
      <c r="C36" s="13">
        <v>118805.33335086587</v>
      </c>
      <c r="D36" s="13">
        <v>1723385.5050571247</v>
      </c>
      <c r="E36" s="13">
        <v>1594939.8799337433</v>
      </c>
      <c r="F36" s="13">
        <v>1265022.873454018</v>
      </c>
      <c r="G36" s="13">
        <v>175705.73426434194</v>
      </c>
      <c r="H36" s="13">
        <v>335400.3746232331</v>
      </c>
      <c r="I36" s="13">
        <v>13289.058741791145</v>
      </c>
      <c r="K36" s="13">
        <v>98233.058621648117</v>
      </c>
      <c r="L36" s="13">
        <v>130382.78878621799</v>
      </c>
      <c r="N36" s="13">
        <v>1716327.3624240465</v>
      </c>
      <c r="O36" s="13">
        <v>1587881.7373006651</v>
      </c>
      <c r="P36" s="13">
        <v>128445.62512338132</v>
      </c>
      <c r="Q36" s="13">
        <v>-7058.1426330790991</v>
      </c>
      <c r="R36" s="13">
        <v>308649.82865124475</v>
      </c>
      <c r="S36" s="17">
        <f t="shared" si="0"/>
        <v>7.2888929012463777</v>
      </c>
    </row>
    <row r="37" spans="1:19" x14ac:dyDescent="0.35">
      <c r="A37" t="s">
        <v>85</v>
      </c>
      <c r="B37" s="13">
        <v>1668141.1900951159</v>
      </c>
      <c r="C37" s="13">
        <v>121090.35735808173</v>
      </c>
      <c r="D37" s="13">
        <v>1789231.5474531977</v>
      </c>
      <c r="E37" s="13">
        <v>1652452.8913806819</v>
      </c>
      <c r="F37" s="13">
        <v>1301485.3755243986</v>
      </c>
      <c r="G37" s="13">
        <v>188769.65393309473</v>
      </c>
      <c r="H37" s="13">
        <v>340990.19400460919</v>
      </c>
      <c r="I37" s="13">
        <v>30854.966632189306</v>
      </c>
      <c r="K37" s="13">
        <v>105401.96181308561</v>
      </c>
      <c r="L37" s="13">
        <v>111698.85445147054</v>
      </c>
      <c r="N37" s="13">
        <v>1779406.1718026686</v>
      </c>
      <c r="O37" s="13">
        <v>1642627.5157301528</v>
      </c>
      <c r="P37" s="13">
        <v>136778.65607251582</v>
      </c>
      <c r="Q37" s="13">
        <v>-9825.3756505302008</v>
      </c>
      <c r="R37" s="13">
        <v>324193.80503890372</v>
      </c>
      <c r="S37" s="17">
        <f t="shared" si="0"/>
        <v>3.8207378559732295</v>
      </c>
    </row>
    <row r="38" spans="1:19" x14ac:dyDescent="0.35">
      <c r="A38" t="s">
        <v>86</v>
      </c>
      <c r="B38" s="13">
        <v>1737564.8184439938</v>
      </c>
      <c r="C38" s="13">
        <v>145678.30831023585</v>
      </c>
      <c r="D38" s="13">
        <v>1883243.1267542297</v>
      </c>
      <c r="E38" s="13">
        <v>1738026.9165537322</v>
      </c>
      <c r="F38" s="13">
        <v>1355803.6270106365</v>
      </c>
      <c r="G38" s="13">
        <v>208665.37403990398</v>
      </c>
      <c r="H38" s="13">
        <v>356695.87382686784</v>
      </c>
      <c r="I38" s="13">
        <v>48440.227807994081</v>
      </c>
      <c r="K38" s="13">
        <v>98745.921863205309</v>
      </c>
      <c r="L38" s="13">
        <v>127192.50116437132</v>
      </c>
      <c r="N38" s="13">
        <v>1873425.3755257819</v>
      </c>
      <c r="O38" s="13">
        <v>1728209.1653252845</v>
      </c>
      <c r="P38" s="13">
        <v>145216.21020049736</v>
      </c>
      <c r="Q38" s="13">
        <v>-9817.751228448833</v>
      </c>
      <c r="R38" s="13">
        <v>350028.63961810101</v>
      </c>
      <c r="S38" s="17">
        <f t="shared" si="0"/>
        <v>5.2542992233089469</v>
      </c>
    </row>
    <row r="39" spans="1:19" x14ac:dyDescent="0.35">
      <c r="A39" t="s">
        <v>87</v>
      </c>
      <c r="B39" s="13">
        <v>1812537.2409085503</v>
      </c>
      <c r="C39" s="13">
        <v>160660.20228142617</v>
      </c>
      <c r="D39" s="13">
        <v>1973197.4431899765</v>
      </c>
      <c r="E39" s="13">
        <v>1819724.3437083303</v>
      </c>
      <c r="F39" s="13">
        <v>1398588.1520340936</v>
      </c>
      <c r="G39" s="13">
        <v>228284.04574551401</v>
      </c>
      <c r="H39" s="13">
        <v>390688.29673140845</v>
      </c>
      <c r="I39" s="13">
        <v>37655.542558985573</v>
      </c>
      <c r="K39" s="13">
        <v>104110.17657983319</v>
      </c>
      <c r="L39" s="13">
        <v>148922.02854990042</v>
      </c>
      <c r="N39" s="13">
        <v>1962251.4820259633</v>
      </c>
      <c r="O39" s="13">
        <v>1808778.382544317</v>
      </c>
      <c r="P39" s="13">
        <v>153473.09948164612</v>
      </c>
      <c r="Q39" s="13">
        <v>-10945.961164014572</v>
      </c>
      <c r="R39" s="13">
        <v>362585.28029794409</v>
      </c>
      <c r="S39" s="17">
        <f t="shared" si="0"/>
        <v>4.7765641704894017</v>
      </c>
    </row>
    <row r="40" spans="1:19" x14ac:dyDescent="0.35">
      <c r="A40" t="s">
        <v>88</v>
      </c>
      <c r="B40" s="13">
        <v>1876600.1398195429</v>
      </c>
      <c r="C40" s="13">
        <v>174841.59935205686</v>
      </c>
      <c r="D40" s="13">
        <v>2051441.7391715997</v>
      </c>
      <c r="E40" s="13">
        <v>1887424.302113509</v>
      </c>
      <c r="F40" s="13">
        <v>1446522.8759916748</v>
      </c>
      <c r="G40" s="13">
        <v>246989.65020773883</v>
      </c>
      <c r="H40" s="13">
        <v>433844.73037692136</v>
      </c>
      <c r="I40" s="13">
        <v>10671.055692418726</v>
      </c>
      <c r="K40" s="13">
        <v>117360.56871229708</v>
      </c>
      <c r="L40" s="13">
        <v>146437.68232911947</v>
      </c>
      <c r="N40" s="13">
        <v>2036744.4924449425</v>
      </c>
      <c r="O40" s="13">
        <v>1872727.0553868518</v>
      </c>
      <c r="P40" s="13">
        <v>164017.43705809073</v>
      </c>
      <c r="Q40" s="13">
        <v>-14697.246726658757</v>
      </c>
      <c r="R40" s="13">
        <v>410346.01860210503</v>
      </c>
      <c r="S40" s="17">
        <f t="shared" si="0"/>
        <v>3.9653556339060181</v>
      </c>
    </row>
    <row r="41" spans="1:19" x14ac:dyDescent="0.35">
      <c r="A41" t="s">
        <v>89</v>
      </c>
      <c r="B41" s="13">
        <v>2067261.5806599283</v>
      </c>
      <c r="C41" s="13">
        <v>181688.51588627463</v>
      </c>
      <c r="D41" s="13">
        <v>2248950.0965462029</v>
      </c>
      <c r="E41" s="13">
        <v>2076930.855220977</v>
      </c>
      <c r="F41" s="13">
        <v>1536811.5929436502</v>
      </c>
      <c r="G41" s="13">
        <v>260526.81960506176</v>
      </c>
      <c r="H41" s="13">
        <v>448865.95820934768</v>
      </c>
      <c r="I41" s="13">
        <v>42926.372492396484</v>
      </c>
      <c r="K41" s="13">
        <v>126130.99836676038</v>
      </c>
      <c r="L41" s="13">
        <v>159901.8560942678</v>
      </c>
      <c r="N41" s="13">
        <v>2227955.9982494712</v>
      </c>
      <c r="O41" s="13">
        <v>2055936.7569242453</v>
      </c>
      <c r="P41" s="13">
        <v>172019.24132522586</v>
      </c>
      <c r="Q41" s="13">
        <v>-20994.098296733577</v>
      </c>
      <c r="R41" s="13">
        <v>460831.28151001583</v>
      </c>
      <c r="S41" s="17">
        <f t="shared" si="0"/>
        <v>9.6277829198483467</v>
      </c>
    </row>
    <row r="42" spans="1:19" x14ac:dyDescent="0.35">
      <c r="A42" t="s">
        <v>90</v>
      </c>
      <c r="B42" s="13">
        <v>2194056.4799588164</v>
      </c>
      <c r="C42" s="13">
        <v>188646.40011033369</v>
      </c>
      <c r="D42" s="13">
        <v>2382702.8800691501</v>
      </c>
      <c r="E42" s="13">
        <v>2200903.7925168551</v>
      </c>
      <c r="F42" s="13">
        <v>1613074.0295803775</v>
      </c>
      <c r="G42" s="13">
        <v>274449.59142484242</v>
      </c>
      <c r="H42" s="13">
        <v>488046.08893298946</v>
      </c>
      <c r="I42" s="13">
        <v>28521.242072180718</v>
      </c>
      <c r="K42" s="13">
        <v>141240.39892223178</v>
      </c>
      <c r="L42" s="13">
        <v>163234.80372887856</v>
      </c>
      <c r="N42" s="13">
        <v>2360178.0930874613</v>
      </c>
      <c r="O42" s="13">
        <v>2178379.0055351662</v>
      </c>
      <c r="P42" s="13">
        <v>181799.08755229498</v>
      </c>
      <c r="Q42" s="13">
        <v>-22524.78698169046</v>
      </c>
      <c r="R42" s="13">
        <v>498293.07760960516</v>
      </c>
      <c r="S42" s="17">
        <f t="shared" si="0"/>
        <v>5.947343328264882</v>
      </c>
    </row>
    <row r="43" spans="1:19" x14ac:dyDescent="0.35">
      <c r="A43" t="s">
        <v>91</v>
      </c>
      <c r="B43" s="13">
        <v>2310014.6867282256</v>
      </c>
      <c r="C43" s="13">
        <v>204533.97458239412</v>
      </c>
      <c r="D43" s="13">
        <v>2514548.6613106197</v>
      </c>
      <c r="E43" s="13">
        <v>2320273.5990775656</v>
      </c>
      <c r="F43" s="13">
        <v>1685121.7842483867</v>
      </c>
      <c r="G43" s="13">
        <v>283770.74210833979</v>
      </c>
      <c r="H43" s="13">
        <v>568474.50128470897</v>
      </c>
      <c r="I43" s="13">
        <v>26750.4528072473</v>
      </c>
      <c r="K43" s="13">
        <v>156924.32350359816</v>
      </c>
      <c r="L43" s="13">
        <v>168728.99789777424</v>
      </c>
      <c r="N43" s="13">
        <v>2486353.4309964897</v>
      </c>
      <c r="O43" s="13">
        <v>2292078.3687634356</v>
      </c>
      <c r="P43" s="13">
        <v>194275.06223305428</v>
      </c>
      <c r="Q43" s="13">
        <v>-28195.23031413151</v>
      </c>
      <c r="R43" s="13">
        <v>591420.52007752366</v>
      </c>
      <c r="S43" s="17">
        <f t="shared" si="0"/>
        <v>5.5334545630650833</v>
      </c>
    </row>
    <row r="44" spans="1:19" x14ac:dyDescent="0.35">
      <c r="A44" t="s">
        <v>92</v>
      </c>
      <c r="B44" s="13">
        <v>2343059.4996148506</v>
      </c>
      <c r="C44" s="13">
        <v>198063.7023486346</v>
      </c>
      <c r="D44" s="13">
        <v>2541123.2019634852</v>
      </c>
      <c r="E44" s="13">
        <v>2333455.4056710699</v>
      </c>
      <c r="F44" s="13">
        <v>1721474.2254993077</v>
      </c>
      <c r="G44" s="13">
        <v>283295.20755983889</v>
      </c>
      <c r="H44" s="13">
        <v>524681.31546714599</v>
      </c>
      <c r="I44" s="13">
        <v>-3181.5133942658335</v>
      </c>
      <c r="K44" s="13">
        <v>172086.80095770009</v>
      </c>
      <c r="L44" s="13">
        <v>168754.6455244009</v>
      </c>
      <c r="N44" s="13">
        <v>2511621.9237157996</v>
      </c>
      <c r="O44" s="13">
        <v>2303954.1274233842</v>
      </c>
      <c r="P44" s="13">
        <v>207667.79629241535</v>
      </c>
      <c r="Q44" s="13">
        <v>-29501.278247687686</v>
      </c>
      <c r="R44" s="13">
        <v>493742.17460587819</v>
      </c>
      <c r="S44" s="17">
        <f t="shared" si="0"/>
        <v>1.0568314330816928</v>
      </c>
    </row>
    <row r="45" spans="1:19" x14ac:dyDescent="0.35">
      <c r="A45" t="s">
        <v>93</v>
      </c>
      <c r="B45" s="13">
        <v>2468737.5006831717</v>
      </c>
      <c r="C45" s="13">
        <v>211700.13860675925</v>
      </c>
      <c r="D45" s="13">
        <v>2680437.6392899309</v>
      </c>
      <c r="E45" s="13">
        <v>2460959.1055253861</v>
      </c>
      <c r="F45" s="13">
        <v>1765867.5807366301</v>
      </c>
      <c r="G45" s="13">
        <v>293073.09597306181</v>
      </c>
      <c r="H45" s="13">
        <v>580297.55989349901</v>
      </c>
      <c r="I45" s="13">
        <v>32554.890574272642</v>
      </c>
      <c r="K45" s="13">
        <v>180507.42846191578</v>
      </c>
      <c r="L45" s="13">
        <v>204409.26087686029</v>
      </c>
      <c r="N45" s="13">
        <v>2650632.1031023245</v>
      </c>
      <c r="O45" s="13">
        <v>2431153.5693377797</v>
      </c>
      <c r="P45" s="13">
        <v>219478.53376454476</v>
      </c>
      <c r="Q45" s="13">
        <v>-29805.53618760849</v>
      </c>
      <c r="R45" s="13">
        <v>557555.70740683074</v>
      </c>
      <c r="S45" s="17">
        <f t="shared" si="0"/>
        <v>5.4823960215230683</v>
      </c>
    </row>
    <row r="46" spans="1:19" x14ac:dyDescent="0.35">
      <c r="A46" t="s">
        <v>190</v>
      </c>
      <c r="B46" s="13">
        <v>2608994.5191112091</v>
      </c>
      <c r="C46" s="13">
        <v>198784.71413002815</v>
      </c>
      <c r="D46" s="13">
        <v>2807779.2332412372</v>
      </c>
      <c r="E46" s="13">
        <v>2578916.4070940856</v>
      </c>
      <c r="F46" s="13">
        <v>1842628.5281438506</v>
      </c>
      <c r="G46" s="13">
        <v>310469.16794698004</v>
      </c>
      <c r="H46" s="13">
        <v>575503.36655883607</v>
      </c>
      <c r="I46" s="13">
        <v>-6776.5066776748563</v>
      </c>
      <c r="K46" s="13">
        <v>205380.61881415709</v>
      </c>
      <c r="L46" s="13">
        <v>243793.33445072634</v>
      </c>
      <c r="N46" s="13">
        <v>2780662.827039564</v>
      </c>
      <c r="O46" s="13">
        <v>2551800.0008924128</v>
      </c>
      <c r="P46" s="13">
        <v>228862.82614715141</v>
      </c>
      <c r="Q46" s="13">
        <v>-27116.40620167516</v>
      </c>
      <c r="R46" s="13">
        <v>570397.56245843973</v>
      </c>
      <c r="S46" s="17">
        <f t="shared" si="0"/>
        <v>4.7507762197012013</v>
      </c>
    </row>
    <row r="47" spans="1:19" x14ac:dyDescent="0.35">
      <c r="A47" t="s">
        <v>191</v>
      </c>
      <c r="B47" s="13">
        <v>2775834.4981621355</v>
      </c>
      <c r="C47" s="13">
        <v>218912.62219935143</v>
      </c>
      <c r="D47" s="13">
        <v>2994747.1203614869</v>
      </c>
      <c r="E47" s="13">
        <v>2751457.8881133576</v>
      </c>
      <c r="F47" s="13">
        <v>1932182.4272717871</v>
      </c>
      <c r="G47" s="13">
        <v>314765.01028092875</v>
      </c>
      <c r="H47" s="13">
        <v>608646.58681054367</v>
      </c>
      <c r="I47" s="13">
        <v>38234.346117784167</v>
      </c>
      <c r="K47" s="13">
        <v>232169.77888319295</v>
      </c>
      <c r="L47" s="13">
        <v>298894.51245826372</v>
      </c>
      <c r="N47" s="13">
        <v>2967253.6783188651</v>
      </c>
      <c r="O47" s="13">
        <v>2723964.4460707358</v>
      </c>
      <c r="P47" s="13">
        <v>243289.23224812941</v>
      </c>
      <c r="Q47" s="13">
        <v>-27493.442042623828</v>
      </c>
      <c r="R47" s="13">
        <v>681493.32782715152</v>
      </c>
      <c r="S47" s="17">
        <f t="shared" si="0"/>
        <v>6.658924067346212</v>
      </c>
    </row>
    <row r="48" spans="1:19" x14ac:dyDescent="0.35">
      <c r="A48" t="s">
        <v>192</v>
      </c>
      <c r="B48" s="13">
        <v>2978142.6711698566</v>
      </c>
      <c r="C48" s="13">
        <v>243441.32546203677</v>
      </c>
      <c r="D48" s="13">
        <v>3221583.9966318933</v>
      </c>
      <c r="E48" s="13">
        <v>2963869.3149807667</v>
      </c>
      <c r="F48" s="13">
        <v>2049811.5466106972</v>
      </c>
      <c r="G48" s="13">
        <v>339329.73499109596</v>
      </c>
      <c r="H48" s="13">
        <v>682415.29855771456</v>
      </c>
      <c r="I48" s="13">
        <v>60870.092749093899</v>
      </c>
      <c r="K48" s="13">
        <v>305061.97236671881</v>
      </c>
      <c r="L48" s="13">
        <v>382961.21933695098</v>
      </c>
      <c r="N48" s="13">
        <v>3192012.9008954787</v>
      </c>
      <c r="O48" s="13">
        <v>2934298.2192443521</v>
      </c>
      <c r="P48" s="13">
        <v>257714.68165112668</v>
      </c>
      <c r="Q48" s="13">
        <v>-29571.09573641669</v>
      </c>
      <c r="R48" s="13">
        <v>734516.69368129899</v>
      </c>
      <c r="S48" s="17">
        <f t="shared" si="0"/>
        <v>7.5744918403336037</v>
      </c>
    </row>
    <row r="49" spans="1:19" x14ac:dyDescent="0.35">
      <c r="A49" t="s">
        <v>94</v>
      </c>
      <c r="B49" s="13">
        <v>3215638.4138788325</v>
      </c>
      <c r="C49" s="13">
        <v>249159.78334466275</v>
      </c>
      <c r="D49" s="13">
        <v>3464798.1972234952</v>
      </c>
      <c r="E49" s="13">
        <v>3191398.5753434384</v>
      </c>
      <c r="F49" s="13">
        <v>2209156.9536077213</v>
      </c>
      <c r="G49" s="13">
        <v>355075.62718449987</v>
      </c>
      <c r="H49" s="13">
        <v>714509.66727662494</v>
      </c>
      <c r="I49" s="13">
        <v>-40056.573691994352</v>
      </c>
      <c r="K49" s="13">
        <v>324249.54809720424</v>
      </c>
      <c r="L49" s="13">
        <v>373617.01261156803</v>
      </c>
      <c r="N49" s="13">
        <v>3436436.4415038023</v>
      </c>
      <c r="O49" s="13">
        <v>3163036.8196237455</v>
      </c>
      <c r="P49" s="13">
        <v>273399.62188005686</v>
      </c>
      <c r="Q49" s="13">
        <v>-28361.755719695069</v>
      </c>
      <c r="R49" s="13">
        <v>741194.04993293306</v>
      </c>
      <c r="S49" s="17">
        <f t="shared" si="0"/>
        <v>7.5495222488650873</v>
      </c>
    </row>
    <row r="50" spans="1:19" x14ac:dyDescent="0.35">
      <c r="A50" t="s">
        <v>95</v>
      </c>
      <c r="B50" s="13">
        <v>3353963.8987284796</v>
      </c>
      <c r="C50" s="13">
        <v>251152.4182642852</v>
      </c>
      <c r="D50" s="13">
        <v>3605116.3169927648</v>
      </c>
      <c r="E50" s="13">
        <v>3311047.7277369266</v>
      </c>
      <c r="F50" s="13">
        <v>2275203.1565322573</v>
      </c>
      <c r="G50" s="13">
        <v>395030.39145072515</v>
      </c>
      <c r="H50" s="13">
        <v>779518.78629919828</v>
      </c>
      <c r="I50" s="13">
        <v>30064.440313796968</v>
      </c>
      <c r="K50" s="13">
        <v>316700.44716106751</v>
      </c>
      <c r="L50" s="13">
        <v>422937.01424279565</v>
      </c>
      <c r="N50" s="13">
        <v>3581984.0519905584</v>
      </c>
      <c r="O50" s="13">
        <v>3287915.4627347197</v>
      </c>
      <c r="P50" s="13">
        <v>294068.58925583842</v>
      </c>
      <c r="Q50" s="13">
        <v>-23132.265002209147</v>
      </c>
      <c r="R50" s="13">
        <v>851485.214644772</v>
      </c>
      <c r="S50" s="17">
        <f t="shared" si="0"/>
        <v>4.049820849067431</v>
      </c>
    </row>
    <row r="51" spans="1:19" x14ac:dyDescent="0.35">
      <c r="A51" t="s">
        <v>96</v>
      </c>
      <c r="B51" s="13">
        <v>3578122.5259383577</v>
      </c>
      <c r="C51" s="13">
        <v>249949.17491749767</v>
      </c>
      <c r="D51" s="13">
        <v>3828071.7008558554</v>
      </c>
      <c r="E51" s="13">
        <v>3513895.1358361533</v>
      </c>
      <c r="F51" s="13">
        <v>2423118.4237201093</v>
      </c>
      <c r="G51" s="13">
        <v>443195.09394066239</v>
      </c>
      <c r="H51" s="13">
        <v>862295.08272540302</v>
      </c>
      <c r="I51" s="13">
        <v>-9272.6642564854483</v>
      </c>
      <c r="K51" s="13">
        <v>360672.15650634136</v>
      </c>
      <c r="L51" s="13">
        <v>511100.73581761785</v>
      </c>
      <c r="N51" s="13">
        <v>3803494.7228903784</v>
      </c>
      <c r="O51" s="13">
        <v>3489318.1578706764</v>
      </c>
      <c r="P51" s="13">
        <v>314176.56501970196</v>
      </c>
      <c r="Q51" s="13">
        <v>-24576.977965479058</v>
      </c>
      <c r="R51" s="13">
        <v>883664.40657236089</v>
      </c>
      <c r="S51" s="17">
        <f t="shared" si="0"/>
        <v>6.1844158207097868</v>
      </c>
    </row>
    <row r="52" spans="1:19" x14ac:dyDescent="0.35">
      <c r="A52" t="s">
        <v>97</v>
      </c>
      <c r="B52" s="13">
        <v>3864524.1385667739</v>
      </c>
      <c r="C52" s="13">
        <v>302169.4276503846</v>
      </c>
      <c r="D52" s="13">
        <v>4166693.5662171585</v>
      </c>
      <c r="E52" s="13">
        <v>3827961.1880126381</v>
      </c>
      <c r="F52" s="13">
        <v>2570428.3564009336</v>
      </c>
      <c r="G52" s="13">
        <v>495387.44227946165</v>
      </c>
      <c r="H52" s="13">
        <v>1006653.5884126382</v>
      </c>
      <c r="I52" s="13">
        <v>93929.082308176032</v>
      </c>
      <c r="J52" s="13">
        <v>35662.528168790574</v>
      </c>
      <c r="K52" s="13">
        <v>425591.23123855342</v>
      </c>
      <c r="L52" s="13">
        <v>546839.49087157659</v>
      </c>
      <c r="N52" s="13">
        <v>4139291.9640622246</v>
      </c>
      <c r="O52" s="13">
        <v>3800559.5858577043</v>
      </c>
      <c r="P52" s="13">
        <v>338732.37820452033</v>
      </c>
      <c r="Q52" s="13">
        <v>-27401.602154936514</v>
      </c>
      <c r="R52" s="13">
        <v>1039497.5945446584</v>
      </c>
      <c r="S52" s="17">
        <f t="shared" si="0"/>
        <v>8.8457555610987182</v>
      </c>
    </row>
    <row r="53" spans="1:19" x14ac:dyDescent="0.35">
      <c r="A53" t="s">
        <v>98</v>
      </c>
      <c r="B53" s="13">
        <v>4024830.6858841656</v>
      </c>
      <c r="C53" s="13">
        <v>301905.21174643654</v>
      </c>
      <c r="D53" s="13">
        <v>4326735.8976306021</v>
      </c>
      <c r="E53" s="13">
        <v>3964524.2808222268</v>
      </c>
      <c r="F53" s="13">
        <v>2658840.5370871816</v>
      </c>
      <c r="G53" s="13">
        <v>502203.29801731254</v>
      </c>
      <c r="H53" s="13">
        <v>988594.40579135774</v>
      </c>
      <c r="I53" s="13">
        <v>30759.261274711258</v>
      </c>
      <c r="J53" s="13">
        <v>32759.698107308428</v>
      </c>
      <c r="K53" s="13">
        <v>502850.982325505</v>
      </c>
      <c r="L53" s="13">
        <v>571937.87300420122</v>
      </c>
      <c r="N53" s="13">
        <v>4286909.6487260116</v>
      </c>
      <c r="O53" s="13">
        <v>3924698.0319176363</v>
      </c>
      <c r="P53" s="13">
        <v>362211.61680837546</v>
      </c>
      <c r="Q53" s="13">
        <v>-39826.248904593362</v>
      </c>
      <c r="R53" s="13">
        <v>982057.90462034021</v>
      </c>
      <c r="S53" s="17">
        <f t="shared" si="0"/>
        <v>3.8409911568981125</v>
      </c>
    </row>
    <row r="54" spans="1:19" x14ac:dyDescent="0.35">
      <c r="A54" t="s">
        <v>99</v>
      </c>
      <c r="B54" s="13">
        <v>4241595.0587801617</v>
      </c>
      <c r="C54" s="13">
        <v>293861.11888400465</v>
      </c>
      <c r="D54" s="13">
        <v>4535456.1776641663</v>
      </c>
      <c r="E54" s="13">
        <v>4148620.018372681</v>
      </c>
      <c r="F54" s="13">
        <v>2817118.5861359085</v>
      </c>
      <c r="G54" s="13">
        <v>514021.65218949615</v>
      </c>
      <c r="H54" s="13">
        <v>1207965.7341476711</v>
      </c>
      <c r="I54" s="13">
        <v>-6181.6174021194756</v>
      </c>
      <c r="J54" s="13">
        <v>30998.281303182248</v>
      </c>
      <c r="K54" s="13">
        <v>524521.46869546059</v>
      </c>
      <c r="L54" s="13">
        <v>588777.14567751996</v>
      </c>
      <c r="N54" s="13">
        <v>4499694.5488683684</v>
      </c>
      <c r="O54" s="13">
        <v>4112858.3895768831</v>
      </c>
      <c r="P54" s="13">
        <v>386836.15929148532</v>
      </c>
      <c r="Q54" s="13">
        <v>-35761.628795801036</v>
      </c>
      <c r="R54" s="13">
        <v>1026902.4022613078</v>
      </c>
      <c r="S54" s="17">
        <f t="shared" si="0"/>
        <v>4.8239662639881287</v>
      </c>
    </row>
    <row r="55" spans="1:19" x14ac:dyDescent="0.35">
      <c r="A55" t="s">
        <v>100</v>
      </c>
      <c r="B55" s="13">
        <v>4406073.5904128971</v>
      </c>
      <c r="C55" s="13">
        <v>301910.22095675487</v>
      </c>
      <c r="D55" s="13">
        <v>4707983.8113696519</v>
      </c>
      <c r="E55" s="13">
        <v>4299956.8502333909</v>
      </c>
      <c r="F55" s="13">
        <v>2897983.3710883423</v>
      </c>
      <c r="G55" s="13">
        <v>513069.43345029384</v>
      </c>
      <c r="H55" s="13">
        <v>1199300.3396143948</v>
      </c>
      <c r="I55" s="13">
        <v>35605.522200971864</v>
      </c>
      <c r="J55" s="13">
        <v>29712.769362173327</v>
      </c>
      <c r="K55" s="13">
        <v>635116.83513588458</v>
      </c>
      <c r="L55" s="13">
        <v>659411.67638134491</v>
      </c>
      <c r="N55" s="13">
        <v>4676256.6819901969</v>
      </c>
      <c r="O55" s="13">
        <v>4268229.7208539359</v>
      </c>
      <c r="P55" s="13">
        <v>408026.96113626129</v>
      </c>
      <c r="Q55" s="13">
        <v>-31727.129379457569</v>
      </c>
      <c r="R55" s="13">
        <v>1104540.3354726725</v>
      </c>
      <c r="S55" s="17">
        <f t="shared" si="0"/>
        <v>3.8039753212727576</v>
      </c>
    </row>
    <row r="56" spans="1:19" x14ac:dyDescent="0.35">
      <c r="A56" t="s">
        <v>101</v>
      </c>
      <c r="B56" s="13">
        <v>4757084.0717481682</v>
      </c>
      <c r="C56" s="13">
        <v>320965.22699771356</v>
      </c>
      <c r="D56" s="13">
        <v>5078049.2987458818</v>
      </c>
      <c r="E56" s="13">
        <v>4643708.0151907708</v>
      </c>
      <c r="F56" s="13">
        <v>3069698.1706830761</v>
      </c>
      <c r="G56" s="13">
        <v>527311.51510111231</v>
      </c>
      <c r="H56" s="13">
        <v>1260656.5949411844</v>
      </c>
      <c r="I56" s="13">
        <v>38480.503125566072</v>
      </c>
      <c r="J56" s="13">
        <v>49501.689905406092</v>
      </c>
      <c r="K56" s="13">
        <v>695975.12702873908</v>
      </c>
      <c r="L56" s="13">
        <v>750963.84589137556</v>
      </c>
      <c r="N56" s="13">
        <v>5043422.2160323234</v>
      </c>
      <c r="O56" s="13">
        <v>4609080.9324772125</v>
      </c>
      <c r="P56" s="13">
        <v>434341.28355511063</v>
      </c>
      <c r="Q56" s="13">
        <v>-34627.082713560943</v>
      </c>
      <c r="R56" s="13">
        <v>1278002.6208748757</v>
      </c>
      <c r="S56" s="17">
        <f t="shared" si="0"/>
        <v>7.8603814754530763</v>
      </c>
    </row>
    <row r="57" spans="1:19" x14ac:dyDescent="0.35">
      <c r="A57" t="s">
        <v>102</v>
      </c>
      <c r="B57" s="13">
        <v>5092502.6567558991</v>
      </c>
      <c r="C57" s="13">
        <v>387877.26910672709</v>
      </c>
      <c r="D57" s="13">
        <v>5480379.9258626262</v>
      </c>
      <c r="E57" s="13">
        <v>5004531.5970890075</v>
      </c>
      <c r="F57" s="13">
        <v>3228436.1186352349</v>
      </c>
      <c r="G57" s="13">
        <v>548276.32231550431</v>
      </c>
      <c r="H57" s="13">
        <v>1405051.8462301465</v>
      </c>
      <c r="I57" s="13">
        <v>142341.31066214922</v>
      </c>
      <c r="J57" s="13">
        <v>77839.704884528823</v>
      </c>
      <c r="K57" s="13">
        <v>885116.19372141804</v>
      </c>
      <c r="L57" s="13">
        <v>917642.03428995609</v>
      </c>
      <c r="N57" s="13">
        <v>5442938.2317769006</v>
      </c>
      <c r="O57" s="13">
        <v>4967089.9030032819</v>
      </c>
      <c r="P57" s="13">
        <v>475848.32877361873</v>
      </c>
      <c r="Q57" s="13">
        <v>-37441.694085725947</v>
      </c>
      <c r="R57" s="13">
        <v>1629848</v>
      </c>
      <c r="S57" s="17">
        <f t="shared" si="0"/>
        <v>7.9229366130042767</v>
      </c>
    </row>
    <row r="58" spans="1:19" x14ac:dyDescent="0.35">
      <c r="A58" t="s">
        <v>103</v>
      </c>
      <c r="B58" s="13">
        <v>5514228.2826504344</v>
      </c>
      <c r="C58" s="13">
        <v>400385.74442554079</v>
      </c>
      <c r="D58" s="13">
        <v>5914614.0270759752</v>
      </c>
      <c r="E58" s="13">
        <v>5393302.2325253785</v>
      </c>
      <c r="F58" s="13">
        <v>3469138.4814290893</v>
      </c>
      <c r="G58" s="13">
        <v>596646.21129302308</v>
      </c>
      <c r="H58" s="13">
        <v>1636059.6785551033</v>
      </c>
      <c r="I58" s="13">
        <v>180277.47290487142</v>
      </c>
      <c r="J58" s="13">
        <v>76626.708936036914</v>
      </c>
      <c r="K58" s="13">
        <v>1115999.4116251054</v>
      </c>
      <c r="L58" s="13">
        <v>1213761.8602299856</v>
      </c>
      <c r="N58" s="13">
        <v>5872935.8867432959</v>
      </c>
      <c r="O58" s="13">
        <v>5351624.0921926992</v>
      </c>
      <c r="P58" s="13">
        <v>521311.7945505965</v>
      </c>
      <c r="Q58" s="13">
        <v>-41678.140332679723</v>
      </c>
      <c r="R58" s="13">
        <v>1943997</v>
      </c>
      <c r="S58" s="17">
        <f t="shared" si="0"/>
        <v>7.923430621372467</v>
      </c>
    </row>
    <row r="59" spans="1:19" x14ac:dyDescent="0.35">
      <c r="A59" t="s">
        <v>104</v>
      </c>
      <c r="B59" s="13">
        <v>5958366.632864764</v>
      </c>
      <c r="C59" s="13">
        <v>433008.61366228014</v>
      </c>
      <c r="D59" s="13">
        <v>6391375.2465270441</v>
      </c>
      <c r="E59" s="13">
        <v>5819551.9297124483</v>
      </c>
      <c r="F59" s="13">
        <v>3640367.3690726436</v>
      </c>
      <c r="G59" s="13">
        <v>620830.66980746971</v>
      </c>
      <c r="H59" s="13">
        <v>1863048.4182422238</v>
      </c>
      <c r="I59" s="13">
        <v>237188.26587318588</v>
      </c>
      <c r="J59" s="13">
        <v>87090.886371995512</v>
      </c>
      <c r="K59" s="13">
        <v>1343594.1609866815</v>
      </c>
      <c r="L59" s="13">
        <v>1474777.029888723</v>
      </c>
      <c r="N59" s="13">
        <v>6342388.8094583172</v>
      </c>
      <c r="O59" s="13">
        <v>5770565.4926437214</v>
      </c>
      <c r="P59" s="13">
        <v>571823.31681459548</v>
      </c>
      <c r="Q59" s="13">
        <v>-48986.437068726991</v>
      </c>
      <c r="R59" s="13">
        <v>2140999</v>
      </c>
      <c r="S59" s="17">
        <f t="shared" si="0"/>
        <v>8.0607325730562795</v>
      </c>
    </row>
    <row r="60" spans="1:19" x14ac:dyDescent="0.35">
      <c r="A60" t="s">
        <v>105</v>
      </c>
      <c r="B60" s="13">
        <v>6398295.2219281364</v>
      </c>
      <c r="C60" s="13">
        <v>482711.4623473417</v>
      </c>
      <c r="D60" s="13">
        <v>6881006.6842754781</v>
      </c>
      <c r="E60" s="13">
        <v>6247331.6845555501</v>
      </c>
      <c r="F60" s="13">
        <v>3905443.0650827927</v>
      </c>
      <c r="G60" s="13">
        <v>679341.87860316283</v>
      </c>
      <c r="H60" s="13">
        <v>2167263.7058082903</v>
      </c>
      <c r="I60" s="13">
        <v>311521.50057552557</v>
      </c>
      <c r="J60" s="13">
        <v>89612.334244934827</v>
      </c>
      <c r="K60" s="13">
        <v>1422416.6371219216</v>
      </c>
      <c r="L60" s="13">
        <v>1621540.7521258532</v>
      </c>
      <c r="N60" s="13">
        <v>6852739.5257594762</v>
      </c>
      <c r="O60" s="13">
        <v>6219064.5260395482</v>
      </c>
      <c r="P60" s="13">
        <v>633674.99971992767</v>
      </c>
      <c r="Q60" s="13">
        <v>-28267.158516001546</v>
      </c>
      <c r="R60" s="13">
        <v>2663579</v>
      </c>
      <c r="S60" s="17">
        <f t="shared" si="0"/>
        <v>7.6608150650283093</v>
      </c>
    </row>
    <row r="61" spans="1:19" x14ac:dyDescent="0.35">
      <c r="A61" t="s">
        <v>106</v>
      </c>
      <c r="B61" s="13">
        <v>6674215.179820369</v>
      </c>
      <c r="C61" s="13">
        <v>419187.4042547578</v>
      </c>
      <c r="D61" s="13">
        <v>7093402.5840751268</v>
      </c>
      <c r="E61" s="13">
        <v>6399855.336607866</v>
      </c>
      <c r="F61" s="13">
        <v>4079321.0980053931</v>
      </c>
      <c r="G61" s="13">
        <v>756542.40582500317</v>
      </c>
      <c r="H61" s="13">
        <v>2236601.8420033706</v>
      </c>
      <c r="I61" s="13">
        <v>151471.42938692792</v>
      </c>
      <c r="J61" s="13">
        <v>113738.26139473247</v>
      </c>
      <c r="K61" s="13">
        <v>1632623.2898832345</v>
      </c>
      <c r="L61" s="13">
        <v>1985554.3675929001</v>
      </c>
      <c r="N61" s="13">
        <v>7052190.9557724735</v>
      </c>
      <c r="O61" s="13">
        <v>6358643.7083052127</v>
      </c>
      <c r="P61" s="13">
        <v>693547.24746726104</v>
      </c>
      <c r="Q61" s="13">
        <v>-41211.628302653597</v>
      </c>
      <c r="R61" s="13">
        <v>2456984</v>
      </c>
      <c r="S61" s="17">
        <f t="shared" si="0"/>
        <v>3.0866980595298239</v>
      </c>
    </row>
    <row r="62" spans="1:19" x14ac:dyDescent="0.35">
      <c r="A62" t="s">
        <v>107</v>
      </c>
      <c r="B62" s="13">
        <v>7131836.4977708478</v>
      </c>
      <c r="C62" s="13">
        <v>519241.51194757223</v>
      </c>
      <c r="D62" s="13">
        <v>7651078.00971842</v>
      </c>
      <c r="E62" s="13">
        <v>6882477.2001687186</v>
      </c>
      <c r="F62" s="13">
        <v>4283318.8595603239</v>
      </c>
      <c r="G62" s="13">
        <v>863898.68985733087</v>
      </c>
      <c r="H62" s="13">
        <v>2408303.0758304177</v>
      </c>
      <c r="I62" s="13">
        <v>254051.06033920791</v>
      </c>
      <c r="J62" s="13">
        <v>179220.73260055637</v>
      </c>
      <c r="K62" s="13">
        <v>1553698.6008705427</v>
      </c>
      <c r="L62" s="13">
        <v>1947316.2403259312</v>
      </c>
      <c r="N62" s="13">
        <v>7606319.3737259703</v>
      </c>
      <c r="O62" s="13">
        <v>6837718.5641762689</v>
      </c>
      <c r="P62" s="13">
        <v>768600.80954970163</v>
      </c>
      <c r="Q62" s="13">
        <v>-44758.635992449861</v>
      </c>
      <c r="R62" s="13">
        <v>2772552</v>
      </c>
      <c r="S62" s="17">
        <f t="shared" si="0"/>
        <v>7.8618888330868044</v>
      </c>
    </row>
    <row r="63" spans="1:19" x14ac:dyDescent="0.35">
      <c r="A63" t="s">
        <v>108</v>
      </c>
      <c r="B63" s="13">
        <v>7704514.2089655399</v>
      </c>
      <c r="C63" s="13">
        <v>596720.63521316927</v>
      </c>
      <c r="D63" s="13">
        <v>8301234.8441787092</v>
      </c>
      <c r="E63" s="13">
        <v>7462802.9319564961</v>
      </c>
      <c r="F63" s="13">
        <v>4571175.3839879753</v>
      </c>
      <c r="G63" s="13">
        <v>909010.49948412832</v>
      </c>
      <c r="H63" s="13">
        <v>2674327.7468268322</v>
      </c>
      <c r="I63" s="13">
        <v>367536.52176870801</v>
      </c>
      <c r="J63" s="13">
        <v>237367.10439707316</v>
      </c>
      <c r="K63" s="13">
        <v>1856330.1189589407</v>
      </c>
      <c r="L63" s="13">
        <v>2255223.7707274682</v>
      </c>
      <c r="N63" s="13">
        <v>8211815.925877261</v>
      </c>
      <c r="O63" s="13">
        <v>7373384.0136550479</v>
      </c>
      <c r="P63" s="13">
        <v>838431.91222221288</v>
      </c>
      <c r="Q63" s="13">
        <v>-89418.918301448241</v>
      </c>
      <c r="R63" s="13">
        <v>3330444</v>
      </c>
      <c r="S63" s="17">
        <f t="shared" si="0"/>
        <v>8.497584701586602</v>
      </c>
    </row>
    <row r="64" spans="1:19" x14ac:dyDescent="0.35">
      <c r="A64" t="s">
        <v>109</v>
      </c>
      <c r="B64" s="13">
        <v>8106948.2038330752</v>
      </c>
      <c r="C64" s="13">
        <v>629382.97644676454</v>
      </c>
      <c r="D64" s="13">
        <v>8736331.1802798398</v>
      </c>
      <c r="E64" s="13">
        <v>7819156.2394687813</v>
      </c>
      <c r="F64" s="13">
        <v>4910447.3018157864</v>
      </c>
      <c r="G64" s="13">
        <v>968374.87163872633</v>
      </c>
      <c r="H64" s="13">
        <v>2997732.8703773078</v>
      </c>
      <c r="I64" s="13">
        <v>207983.16698312815</v>
      </c>
      <c r="J64" s="13">
        <v>253033.33328727999</v>
      </c>
      <c r="K64" s="13">
        <v>2143931.1201615306</v>
      </c>
      <c r="L64" s="13">
        <v>2715554.0656202338</v>
      </c>
      <c r="N64" s="13">
        <v>8659507.1802798398</v>
      </c>
      <c r="O64" s="13">
        <v>7742332.2394687813</v>
      </c>
      <c r="P64" s="13">
        <v>917174.94081105897</v>
      </c>
      <c r="Q64" s="13">
        <v>-76824</v>
      </c>
      <c r="R64" s="13">
        <v>3403008</v>
      </c>
      <c r="S64" s="17">
        <f t="shared" si="0"/>
        <v>5.241344742899841</v>
      </c>
    </row>
    <row r="65" spans="1:19" x14ac:dyDescent="0.35">
      <c r="A65" t="s">
        <v>114</v>
      </c>
      <c r="B65" s="29">
        <v>8546275.4561754968</v>
      </c>
      <c r="C65" s="29">
        <v>666741.31242392911</v>
      </c>
      <c r="D65" s="13">
        <v>9213016.7685994301</v>
      </c>
      <c r="E65" s="29">
        <f>D65-P65</f>
        <v>8202355.6927733365</v>
      </c>
      <c r="F65" s="29">
        <v>5179090.9213165045</v>
      </c>
      <c r="G65" s="29">
        <v>974262.96967922815</v>
      </c>
      <c r="H65" s="29">
        <v>3145793.194808742</v>
      </c>
      <c r="I65" s="29">
        <v>201528</v>
      </c>
      <c r="J65" s="29">
        <v>259949.27926297623</v>
      </c>
      <c r="K65" s="29">
        <v>2289835.9840442948</v>
      </c>
      <c r="L65" s="29">
        <v>2879079.1394529636</v>
      </c>
      <c r="M65" s="29">
        <v>41635.558940644376</v>
      </c>
      <c r="N65" s="29">
        <v>9104662.3018654976</v>
      </c>
      <c r="O65" s="29">
        <v>8094001.226039404</v>
      </c>
      <c r="P65" s="13">
        <f>N65-O65</f>
        <v>1010661.0758260936</v>
      </c>
      <c r="S65" s="17">
        <f t="shared" si="0"/>
        <v>5.4563589507182719</v>
      </c>
    </row>
    <row r="66" spans="1:19" x14ac:dyDescent="0.35">
      <c r="A66" t="s">
        <v>115</v>
      </c>
      <c r="B66" s="29">
        <v>9063648.6139650866</v>
      </c>
      <c r="C66" s="29">
        <v>737721.20821202267</v>
      </c>
      <c r="D66" s="13">
        <v>9801369.8221771102</v>
      </c>
      <c r="E66" s="29">
        <f t="shared" ref="E66:E71" si="1">D66-P66</f>
        <v>8700759.9381355699</v>
      </c>
      <c r="F66" s="29">
        <v>5557329.1237661792</v>
      </c>
      <c r="G66" s="29">
        <v>979825.11834806716</v>
      </c>
      <c r="H66" s="29">
        <v>3194924.3100268743</v>
      </c>
      <c r="I66" s="29">
        <v>129758</v>
      </c>
      <c r="J66" s="29">
        <v>148879.09376988799</v>
      </c>
      <c r="K66" s="29">
        <v>2468268.9168375726</v>
      </c>
      <c r="L66" s="29">
        <v>2644555.0835005837</v>
      </c>
      <c r="M66" s="29">
        <v>-33059.657070887741</v>
      </c>
      <c r="N66" s="29">
        <v>9679026.9637087267</v>
      </c>
      <c r="O66" s="29">
        <v>8578417.0796671864</v>
      </c>
      <c r="P66" s="13">
        <f t="shared" ref="P66:P76" si="2">N66-O66</f>
        <v>1100609.8840415403</v>
      </c>
      <c r="S66" s="17">
        <f t="shared" si="0"/>
        <v>6.3861064009234623</v>
      </c>
    </row>
    <row r="67" spans="1:19" x14ac:dyDescent="0.35">
      <c r="A67" t="s">
        <v>116</v>
      </c>
      <c r="B67" s="29">
        <v>9712132.7901544608</v>
      </c>
      <c r="C67" s="29">
        <v>815540.84426985891</v>
      </c>
      <c r="D67" s="13">
        <v>10527673.634424319</v>
      </c>
      <c r="E67" s="13">
        <f t="shared" si="1"/>
        <v>9349029.3964565434</v>
      </c>
      <c r="F67" s="29">
        <v>5912656.720889831</v>
      </c>
      <c r="G67" s="29">
        <v>1054150.8794761004</v>
      </c>
      <c r="H67" s="29">
        <v>3278096.0953679522</v>
      </c>
      <c r="I67" s="29">
        <v>274751.21124216384</v>
      </c>
      <c r="J67" s="29">
        <v>187956.78973047694</v>
      </c>
      <c r="K67" s="29">
        <v>2512144.6363840215</v>
      </c>
      <c r="L67" s="29">
        <v>2667595.2609596159</v>
      </c>
      <c r="M67" s="29">
        <v>-24487.437706610188</v>
      </c>
      <c r="N67" s="29">
        <v>10402987.092729114</v>
      </c>
      <c r="O67" s="29">
        <v>9224342.8547613379</v>
      </c>
      <c r="P67" s="13">
        <f t="shared" si="2"/>
        <v>1178644.2379677761</v>
      </c>
      <c r="S67" s="17">
        <f t="shared" si="0"/>
        <v>7.4102276051642795</v>
      </c>
    </row>
    <row r="68" spans="1:19" x14ac:dyDescent="0.35">
      <c r="A68" t="s">
        <v>117</v>
      </c>
      <c r="B68" s="29">
        <v>10491870.346575787</v>
      </c>
      <c r="C68" s="29">
        <v>877622.78938366915</v>
      </c>
      <c r="D68" s="13">
        <v>11369493.135959458</v>
      </c>
      <c r="E68" s="13">
        <f t="shared" si="1"/>
        <v>10098602.737720516</v>
      </c>
      <c r="F68" s="29">
        <v>6381418.7159350393</v>
      </c>
      <c r="G68" s="29">
        <v>1132802.4979806724</v>
      </c>
      <c r="H68" s="29">
        <v>3492183.0576453321</v>
      </c>
      <c r="I68" s="29">
        <v>239556.84248567934</v>
      </c>
      <c r="J68" s="29">
        <v>185986.40581570793</v>
      </c>
      <c r="K68" s="29">
        <v>2370281.6363036134</v>
      </c>
      <c r="L68" s="29">
        <v>2511539.7729509925</v>
      </c>
      <c r="M68" s="29">
        <v>78803.752744405065</v>
      </c>
      <c r="N68" s="29">
        <v>11234571.048793321</v>
      </c>
      <c r="O68" s="29">
        <v>9963680.6505543794</v>
      </c>
      <c r="P68" s="13">
        <f t="shared" si="2"/>
        <v>1270890.398238942</v>
      </c>
      <c r="S68" s="17">
        <f t="shared" si="0"/>
        <v>7.9962537856652611</v>
      </c>
    </row>
    <row r="69" spans="1:19" x14ac:dyDescent="0.35">
      <c r="A69" t="s">
        <v>118</v>
      </c>
      <c r="B69" s="29">
        <v>11328284.624372497</v>
      </c>
      <c r="C69" s="29">
        <v>979908.598895918</v>
      </c>
      <c r="D69" s="13">
        <v>12308193.223268416</v>
      </c>
      <c r="E69" s="13">
        <f t="shared" si="1"/>
        <v>10926666.889539547</v>
      </c>
      <c r="F69" s="29">
        <v>6900236.0052664652</v>
      </c>
      <c r="G69" s="29">
        <v>1201598.0730067303</v>
      </c>
      <c r="H69" s="29">
        <v>3787567.6197661813</v>
      </c>
      <c r="I69" s="29">
        <v>122639.33392112993</v>
      </c>
      <c r="J69" s="29">
        <v>151478.87261200362</v>
      </c>
      <c r="K69" s="29">
        <v>2488422.5793993687</v>
      </c>
      <c r="L69" s="29">
        <v>2621592.7811504621</v>
      </c>
      <c r="M69" s="29">
        <v>277843.52044699853</v>
      </c>
      <c r="N69" s="29">
        <v>12163618.553256417</v>
      </c>
      <c r="O69" s="29">
        <v>10782092.219527548</v>
      </c>
      <c r="P69" s="13">
        <f t="shared" si="2"/>
        <v>1381526.3337288685</v>
      </c>
      <c r="S69" s="17">
        <f t="shared" si="0"/>
        <v>8.2563055017820943</v>
      </c>
    </row>
    <row r="70" spans="1:19" x14ac:dyDescent="0.35">
      <c r="A70" t="s">
        <v>119</v>
      </c>
      <c r="B70" s="29">
        <v>12034170.513730513</v>
      </c>
      <c r="C70" s="29">
        <v>1110411.6310086048</v>
      </c>
      <c r="D70" s="13">
        <v>13144582.144739117</v>
      </c>
      <c r="E70" s="13">
        <f t="shared" si="1"/>
        <v>11654661.328956699</v>
      </c>
      <c r="F70" s="29">
        <v>7330728.4856083756</v>
      </c>
      <c r="G70" s="29">
        <v>1344842.6330827463</v>
      </c>
      <c r="H70" s="29">
        <v>4083079.0909149661</v>
      </c>
      <c r="I70" s="29">
        <v>206436.26637395783</v>
      </c>
      <c r="J70" s="29">
        <v>212306.51545419579</v>
      </c>
      <c r="K70" s="29">
        <v>2602011.7980648126</v>
      </c>
      <c r="L70" s="29">
        <v>3078273.8077992043</v>
      </c>
      <c r="M70" s="29">
        <v>443451.16303926706</v>
      </c>
      <c r="N70" s="29">
        <v>12998694.534035861</v>
      </c>
      <c r="O70" s="29">
        <v>11508773.718253443</v>
      </c>
      <c r="P70" s="13">
        <f t="shared" si="2"/>
        <v>1489920.8157824185</v>
      </c>
      <c r="S70" s="17">
        <f t="shared" si="0"/>
        <v>6.7953834189856854</v>
      </c>
    </row>
    <row r="71" spans="1:19" x14ac:dyDescent="0.35">
      <c r="A71" t="s">
        <v>46</v>
      </c>
      <c r="B71" s="29">
        <v>12733797.769346213</v>
      </c>
      <c r="C71" s="29">
        <v>1259116.1669326867</v>
      </c>
      <c r="D71" s="13">
        <v>13992913.9362789</v>
      </c>
      <c r="E71" s="13">
        <f t="shared" si="1"/>
        <v>12378458.874079561</v>
      </c>
      <c r="F71" s="29">
        <v>7850443.8994780332</v>
      </c>
      <c r="G71" s="29">
        <v>1434945.1971102508</v>
      </c>
      <c r="H71" s="29">
        <v>4540509.2416288499</v>
      </c>
      <c r="I71" s="29">
        <v>262770.79382472462</v>
      </c>
      <c r="J71" s="29">
        <v>191704.43408337122</v>
      </c>
      <c r="K71" s="29">
        <v>2912480.4826216483</v>
      </c>
      <c r="L71" s="29">
        <v>3349860.5710605457</v>
      </c>
      <c r="M71" s="29">
        <v>149920.45859256946</v>
      </c>
      <c r="N71" s="29">
        <v>13840473.746402103</v>
      </c>
      <c r="O71" s="29">
        <v>12226018.684202764</v>
      </c>
      <c r="P71" s="13">
        <f t="shared" si="2"/>
        <v>1614455.0621993393</v>
      </c>
      <c r="S71" s="17">
        <f t="shared" si="0"/>
        <v>6.4538513449764707</v>
      </c>
    </row>
    <row r="72" spans="1:19" s="13" customFormat="1" x14ac:dyDescent="0.35">
      <c r="A72" s="13" t="s">
        <v>23</v>
      </c>
      <c r="B72" s="13">
        <v>13219475.585463632</v>
      </c>
      <c r="C72" s="13">
        <v>1296482.0722682213</v>
      </c>
      <c r="D72" s="13">
        <v>14515957.657731853</v>
      </c>
      <c r="E72" s="13">
        <v>12783337.414019238</v>
      </c>
      <c r="F72" s="13">
        <v>8259704.3449472934</v>
      </c>
      <c r="G72" s="13">
        <v>1484272.3843201585</v>
      </c>
      <c r="H72" s="13">
        <v>4611021.4754681587</v>
      </c>
      <c r="I72" s="13">
        <v>108283.55383407229</v>
      </c>
      <c r="J72" s="13">
        <v>164526.75787595959</v>
      </c>
      <c r="K72" s="13">
        <v>2813609.3812187063</v>
      </c>
      <c r="L72" s="13">
        <v>3321585.7123118322</v>
      </c>
      <c r="M72" s="13">
        <v>396125.47237933613</v>
      </c>
      <c r="N72" s="13">
        <v>14374253.261974925</v>
      </c>
      <c r="O72" s="13">
        <v>12641633.018262312</v>
      </c>
      <c r="P72" s="13">
        <f t="shared" si="2"/>
        <v>1732620.2437126134</v>
      </c>
      <c r="S72" s="17">
        <f t="shared" si="0"/>
        <v>3.7379185195792393</v>
      </c>
    </row>
    <row r="73" spans="1:19" s="13" customFormat="1" x14ac:dyDescent="0.35">
      <c r="A73" s="13" t="s">
        <v>22</v>
      </c>
      <c r="B73" s="13">
        <v>12681482.186765799</v>
      </c>
      <c r="C73" s="13">
        <v>1005635.9497266185</v>
      </c>
      <c r="D73" s="13">
        <v>13687118.136492422</v>
      </c>
      <c r="E73" s="13">
        <v>11854150.888629973</v>
      </c>
      <c r="F73" s="13">
        <v>7824496.3174513103</v>
      </c>
      <c r="G73" s="13">
        <v>1478221.7263653865</v>
      </c>
      <c r="H73" s="13">
        <v>4255689.3145334441</v>
      </c>
      <c r="I73" s="13">
        <v>15760.607134793758</v>
      </c>
      <c r="J73" s="13">
        <v>208018.26960814855</v>
      </c>
      <c r="K73" s="13">
        <v>2556836.4307005908</v>
      </c>
      <c r="L73" s="13">
        <v>2867503.1503650565</v>
      </c>
      <c r="M73" s="13">
        <v>215598.62106380425</v>
      </c>
      <c r="N73" s="13">
        <v>13496925.276386941</v>
      </c>
      <c r="O73" s="13">
        <v>11663958.028524492</v>
      </c>
      <c r="P73" s="13">
        <f t="shared" si="2"/>
        <v>1832967.2478624489</v>
      </c>
      <c r="S73" s="17">
        <f t="shared" si="0"/>
        <v>-5.709850777898585</v>
      </c>
    </row>
    <row r="74" spans="1:19" s="13" customFormat="1" x14ac:dyDescent="0.35">
      <c r="A74" s="13" t="s">
        <v>21</v>
      </c>
      <c r="B74" s="13">
        <v>13876840.04238908</v>
      </c>
      <c r="C74" s="13">
        <v>1145006.2240373376</v>
      </c>
      <c r="D74" s="13">
        <v>15021846.266426418</v>
      </c>
      <c r="E74" s="13">
        <v>13066058.13614326</v>
      </c>
      <c r="F74" s="13">
        <v>8732573.4006623086</v>
      </c>
      <c r="G74" s="13">
        <v>1480393.8521343167</v>
      </c>
      <c r="H74" s="13">
        <v>5014263.1204285119</v>
      </c>
      <c r="I74" s="13">
        <v>160202.99329172642</v>
      </c>
      <c r="J74" s="13">
        <v>283099.01540779462</v>
      </c>
      <c r="K74" s="13">
        <v>3393107.1778438068</v>
      </c>
      <c r="L74" s="13">
        <v>3543745.4199084695</v>
      </c>
      <c r="M74" s="13">
        <v>-498047.8734335769</v>
      </c>
      <c r="N74" s="13">
        <v>14827919.76827563</v>
      </c>
      <c r="O74" s="13">
        <v>12872131.637992471</v>
      </c>
      <c r="P74" s="13">
        <f t="shared" si="2"/>
        <v>1955788.1302831583</v>
      </c>
      <c r="S74" s="17">
        <f t="shared" si="0"/>
        <v>9.7517104522928086</v>
      </c>
    </row>
    <row r="75" spans="1:19" s="13" customFormat="1" x14ac:dyDescent="0.35">
      <c r="A75" s="13" t="s">
        <v>131</v>
      </c>
      <c r="B75" s="13">
        <v>14804900.590850746</v>
      </c>
      <c r="C75" s="13">
        <v>1266527.9816661053</v>
      </c>
      <c r="D75" s="13">
        <v>16071428.572516853</v>
      </c>
      <c r="E75" s="13">
        <v>13986797.522252979</v>
      </c>
      <c r="F75" s="13">
        <v>9323824.5409895703</v>
      </c>
      <c r="G75" s="13">
        <v>1613725.5080985017</v>
      </c>
      <c r="H75" s="13">
        <v>5346422.6127019953</v>
      </c>
      <c r="I75" s="13">
        <v>183464.09139930713</v>
      </c>
      <c r="J75" s="13">
        <v>229167.30854895522</v>
      </c>
      <c r="K75" s="13">
        <v>3847741.9309139512</v>
      </c>
      <c r="L75" s="13">
        <v>3919020.7899508881</v>
      </c>
      <c r="M75" s="13">
        <v>-553896.63018454053</v>
      </c>
      <c r="N75" s="13">
        <v>15831133.035288179</v>
      </c>
      <c r="O75" s="13">
        <v>13746501.985024305</v>
      </c>
      <c r="P75" s="13">
        <f t="shared" si="2"/>
        <v>2084631.0502638742</v>
      </c>
      <c r="S75" s="17">
        <f t="shared" ref="S75:S76" si="3">100*(D75-D74)/D74</f>
        <v>6.9870393257600734</v>
      </c>
    </row>
    <row r="76" spans="1:19" s="13" customFormat="1" x14ac:dyDescent="0.35">
      <c r="A76" s="13" t="s">
        <v>135</v>
      </c>
      <c r="B76" s="13">
        <v>15873750.697342822</v>
      </c>
      <c r="C76" s="13">
        <v>1507971.210951481</v>
      </c>
      <c r="D76" s="13">
        <v>17381721.908294305</v>
      </c>
      <c r="E76" s="13">
        <v>15146589.46787262</v>
      </c>
      <c r="F76" s="13">
        <v>9699214.0703188553</v>
      </c>
      <c r="G76" s="13">
        <v>1653333.135987551</v>
      </c>
      <c r="H76" s="13">
        <v>5826879.7860287037</v>
      </c>
      <c r="I76" s="13">
        <v>194348.90293852572</v>
      </c>
      <c r="J76" s="13">
        <v>277856.67249624518</v>
      </c>
      <c r="K76" s="13">
        <v>3948947.2696707235</v>
      </c>
      <c r="L76" s="13">
        <v>4347869.8696414167</v>
      </c>
      <c r="M76" s="13">
        <v>129011.94049511477</v>
      </c>
      <c r="N76" s="13">
        <v>17125892.263768658</v>
      </c>
      <c r="O76" s="13">
        <v>14890759.823346972</v>
      </c>
      <c r="P76" s="13">
        <f t="shared" si="2"/>
        <v>2235132.4404216856</v>
      </c>
      <c r="S76" s="17">
        <f t="shared" si="3"/>
        <v>8.1529363109520698</v>
      </c>
    </row>
    <row r="78" spans="1:19" x14ac:dyDescent="0.35">
      <c r="B78" s="29"/>
    </row>
    <row r="79" spans="1:19" x14ac:dyDescent="0.35">
      <c r="B79" s="29"/>
    </row>
    <row r="80" spans="1:19" x14ac:dyDescent="0.35">
      <c r="B80" s="29"/>
    </row>
    <row r="81" spans="2:2" x14ac:dyDescent="0.35">
      <c r="B81" s="29"/>
    </row>
    <row r="82" spans="2:2" x14ac:dyDescent="0.35">
      <c r="B82" s="29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85BC-5268-493F-A261-23445202FC0F}">
  <dimension ref="A1:AC15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Q3" sqref="Q3:Q9"/>
    </sheetView>
  </sheetViews>
  <sheetFormatPr defaultRowHeight="14.5" x14ac:dyDescent="0.35"/>
  <cols>
    <col min="4" max="4" width="27.54296875" bestFit="1" customWidth="1"/>
    <col min="5" max="5" width="19.6328125" bestFit="1" customWidth="1"/>
    <col min="6" max="6" width="10.6328125" bestFit="1" customWidth="1"/>
    <col min="7" max="7" width="16" bestFit="1" customWidth="1"/>
    <col min="8" max="8" width="46.54296875" bestFit="1" customWidth="1"/>
    <col min="9" max="9" width="14.7265625" bestFit="1" customWidth="1"/>
    <col min="10" max="10" width="8.26953125" bestFit="1" customWidth="1"/>
    <col min="11" max="11" width="67.1796875" bestFit="1" customWidth="1"/>
    <col min="12" max="12" width="37.81640625" bestFit="1" customWidth="1"/>
    <col min="13" max="13" width="44.54296875" bestFit="1" customWidth="1"/>
    <col min="14" max="14" width="20.36328125" bestFit="1" customWidth="1"/>
    <col min="15" max="15" width="21.7265625" bestFit="1" customWidth="1"/>
    <col min="16" max="17" width="11.1796875" bestFit="1" customWidth="1"/>
    <col min="19" max="19" width="23.08984375" bestFit="1" customWidth="1"/>
    <col min="20" max="20" width="11.1796875" bestFit="1" customWidth="1"/>
    <col min="21" max="23" width="10.1796875" bestFit="1" customWidth="1"/>
    <col min="24" max="24" width="8.6328125" bestFit="1" customWidth="1"/>
    <col min="25" max="25" width="13" bestFit="1" customWidth="1"/>
    <col min="26" max="27" width="29.81640625" bestFit="1" customWidth="1"/>
    <col min="28" max="28" width="17.08984375" bestFit="1" customWidth="1"/>
    <col min="29" max="29" width="11.1796875" bestFit="1" customWidth="1"/>
  </cols>
  <sheetData>
    <row r="1" spans="1:29" x14ac:dyDescent="0.35">
      <c r="A1" s="28" t="s">
        <v>129</v>
      </c>
      <c r="B1" s="28" t="s">
        <v>153</v>
      </c>
      <c r="C1" s="28"/>
      <c r="D1" s="29" t="s">
        <v>222</v>
      </c>
      <c r="E1" s="29" t="s">
        <v>223</v>
      </c>
      <c r="F1" s="29"/>
      <c r="G1" s="29" t="s">
        <v>224</v>
      </c>
      <c r="H1" s="29" t="s">
        <v>225</v>
      </c>
      <c r="I1" s="29" t="s">
        <v>226</v>
      </c>
      <c r="J1" s="29"/>
      <c r="K1" s="29" t="s">
        <v>227</v>
      </c>
      <c r="L1" s="29" t="s">
        <v>228</v>
      </c>
      <c r="M1" s="29" t="s">
        <v>229</v>
      </c>
      <c r="N1" s="29" t="s">
        <v>230</v>
      </c>
      <c r="O1" s="29" t="s">
        <v>231</v>
      </c>
      <c r="P1" s="29" t="s">
        <v>232</v>
      </c>
      <c r="Q1" s="29" t="s">
        <v>233</v>
      </c>
      <c r="R1" s="29" t="s">
        <v>234</v>
      </c>
      <c r="S1" s="29" t="s">
        <v>235</v>
      </c>
      <c r="T1" s="29" t="s">
        <v>236</v>
      </c>
      <c r="U1" s="29" t="s">
        <v>237</v>
      </c>
      <c r="V1" s="29" t="s">
        <v>238</v>
      </c>
      <c r="W1" s="29" t="s">
        <v>239</v>
      </c>
      <c r="X1" s="29" t="s">
        <v>240</v>
      </c>
      <c r="Y1" s="29" t="s">
        <v>241</v>
      </c>
      <c r="Z1" s="29" t="s">
        <v>242</v>
      </c>
      <c r="AA1" s="29" t="s">
        <v>243</v>
      </c>
      <c r="AB1" s="29" t="s">
        <v>244</v>
      </c>
      <c r="AC1" s="29" t="s">
        <v>245</v>
      </c>
    </row>
    <row r="2" spans="1:29" x14ac:dyDescent="0.35">
      <c r="A2" s="28" t="s">
        <v>109</v>
      </c>
      <c r="B2" s="28"/>
      <c r="C2" s="28"/>
      <c r="D2" s="29">
        <v>1501947.3219546</v>
      </c>
      <c r="E2" s="29">
        <v>261035.36902221511</v>
      </c>
      <c r="F2" s="29"/>
      <c r="G2" s="29">
        <v>1409985.5710054673</v>
      </c>
      <c r="H2" s="29">
        <v>186668</v>
      </c>
      <c r="I2" s="29">
        <v>777334.54894568422</v>
      </c>
      <c r="J2" s="29"/>
      <c r="K2" s="29">
        <v>1413116.0624336903</v>
      </c>
      <c r="L2" s="29">
        <v>1530877.3723525754</v>
      </c>
      <c r="M2" s="29">
        <v>1025981.7478185788</v>
      </c>
      <c r="N2" s="29">
        <v>8106945.9935328104</v>
      </c>
      <c r="O2" s="29">
        <v>7189771.05272175</v>
      </c>
      <c r="P2" s="29">
        <v>8659504.8108910192</v>
      </c>
      <c r="Q2" s="29">
        <v>7742329.8700799597</v>
      </c>
      <c r="R2" s="29">
        <v>63461.720246557044</v>
      </c>
      <c r="S2" s="29">
        <v>629382.81735820964</v>
      </c>
      <c r="T2" s="29">
        <v>8736328.8108910192</v>
      </c>
      <c r="U2" s="29">
        <v>968375</v>
      </c>
      <c r="V2" s="29">
        <v>4910447.3750458453</v>
      </c>
      <c r="W2" s="29">
        <v>2997732.868869198</v>
      </c>
      <c r="X2" s="29">
        <v>207983.18781535595</v>
      </c>
      <c r="Y2" s="29">
        <v>253033.33328727999</v>
      </c>
      <c r="Z2" s="29">
        <v>2143931</v>
      </c>
      <c r="AA2" s="29">
        <v>2715554</v>
      </c>
      <c r="AB2" s="29">
        <v>-29619.954126659781</v>
      </c>
      <c r="AC2" s="29">
        <v>8736328.8108910192</v>
      </c>
    </row>
    <row r="3" spans="1:29" x14ac:dyDescent="0.35">
      <c r="A3" s="28" t="s">
        <v>114</v>
      </c>
      <c r="B3" s="28"/>
      <c r="C3" s="28"/>
      <c r="D3" s="29">
        <v>1524288.1950162868</v>
      </c>
      <c r="E3" s="29">
        <v>262608.79840786877</v>
      </c>
      <c r="F3" s="29"/>
      <c r="G3" s="29">
        <v>1486873.2588041215</v>
      </c>
      <c r="H3" s="29">
        <v>191635</v>
      </c>
      <c r="I3" s="29">
        <v>780050.10696120071</v>
      </c>
      <c r="J3" s="29"/>
      <c r="K3" s="29">
        <v>1551143</v>
      </c>
      <c r="L3" s="29">
        <v>1680031.4000722948</v>
      </c>
      <c r="M3" s="29">
        <v>1069645.696913725</v>
      </c>
      <c r="N3" s="29">
        <v>8546275.4561754968</v>
      </c>
      <c r="O3" s="29">
        <v>7535614.3803494032</v>
      </c>
      <c r="P3" s="29">
        <v>9104662.3018654976</v>
      </c>
      <c r="Q3" s="29">
        <v>8094001.226039404</v>
      </c>
      <c r="R3" s="29">
        <v>65538.471465906099</v>
      </c>
      <c r="S3" s="29">
        <v>666741.31242392911</v>
      </c>
      <c r="T3" s="29">
        <v>9213016.7685994264</v>
      </c>
      <c r="U3" s="29">
        <v>974262.96967922815</v>
      </c>
      <c r="V3" s="29">
        <v>5179090.9213165045</v>
      </c>
      <c r="W3" s="29">
        <v>3145793.194808742</v>
      </c>
      <c r="X3" s="29">
        <v>201528</v>
      </c>
      <c r="Y3" s="29">
        <v>259949.27926297623</v>
      </c>
      <c r="Z3" s="29">
        <v>2289835.9840442948</v>
      </c>
      <c r="AA3" s="29">
        <v>2879079.1394529636</v>
      </c>
      <c r="AB3" s="29">
        <v>41635.558940644376</v>
      </c>
      <c r="AC3" s="29">
        <v>9213016.7685994264</v>
      </c>
    </row>
    <row r="4" spans="1:29" x14ac:dyDescent="0.35">
      <c r="A4" s="28" t="s">
        <v>115</v>
      </c>
      <c r="B4" s="28"/>
      <c r="C4" s="28"/>
      <c r="D4" s="29">
        <v>1609198.2978524086</v>
      </c>
      <c r="E4" s="29">
        <v>263106.61499319767</v>
      </c>
      <c r="F4" s="29"/>
      <c r="G4" s="29">
        <v>1560709.1164566837</v>
      </c>
      <c r="H4" s="29">
        <v>199601</v>
      </c>
      <c r="I4" s="29">
        <v>800770.88009581284</v>
      </c>
      <c r="J4" s="29"/>
      <c r="K4" s="29">
        <v>1652062</v>
      </c>
      <c r="L4" s="29">
        <v>1867406.8603845816</v>
      </c>
      <c r="M4" s="29">
        <v>1110793.8441824019</v>
      </c>
      <c r="N4" s="29">
        <v>9063648.6139650866</v>
      </c>
      <c r="O4" s="29">
        <v>7963038.7299235463</v>
      </c>
      <c r="P4" s="29">
        <v>9679026.9637087267</v>
      </c>
      <c r="Q4" s="29">
        <v>8578417.0796671864</v>
      </c>
      <c r="R4" s="29">
        <v>68572.478654413964</v>
      </c>
      <c r="S4" s="29">
        <v>737721.20821202267</v>
      </c>
      <c r="T4" s="29">
        <v>9801369.8221771102</v>
      </c>
      <c r="U4" s="29">
        <v>979825.11834806716</v>
      </c>
      <c r="V4" s="29">
        <v>5557329.1237661792</v>
      </c>
      <c r="W4" s="29">
        <v>3194924.3100268743</v>
      </c>
      <c r="X4" s="29">
        <v>129758</v>
      </c>
      <c r="Y4" s="29">
        <v>148879.09376988799</v>
      </c>
      <c r="Z4" s="29">
        <v>2468268.9168375726</v>
      </c>
      <c r="AA4" s="29">
        <v>2644555.0835005837</v>
      </c>
      <c r="AB4" s="29">
        <v>-33059.657070887741</v>
      </c>
      <c r="AC4" s="29">
        <v>9801369.8221771102</v>
      </c>
    </row>
    <row r="5" spans="1:29" x14ac:dyDescent="0.35">
      <c r="A5" s="28" t="s">
        <v>116</v>
      </c>
      <c r="B5" s="28"/>
      <c r="C5" s="28"/>
      <c r="D5" s="29">
        <v>1605715.2172435536</v>
      </c>
      <c r="E5" s="29">
        <v>288685.45623932855</v>
      </c>
      <c r="F5" s="29"/>
      <c r="G5" s="29">
        <v>1683937.5543031949</v>
      </c>
      <c r="H5" s="29">
        <v>214047</v>
      </c>
      <c r="I5" s="29">
        <v>835228.62470332487</v>
      </c>
      <c r="J5" s="29"/>
      <c r="K5" s="29">
        <v>1807689.3407191434</v>
      </c>
      <c r="L5" s="29">
        <v>2073714.4383434048</v>
      </c>
      <c r="M5" s="29">
        <v>1203115.1586025092</v>
      </c>
      <c r="N5" s="29">
        <v>9712132.7901544608</v>
      </c>
      <c r="O5" s="29">
        <v>8533488.5521866847</v>
      </c>
      <c r="P5" s="29">
        <v>10402987.092729114</v>
      </c>
      <c r="Q5" s="29">
        <v>9224342.8547613379</v>
      </c>
      <c r="R5" s="29">
        <v>72804.600274359414</v>
      </c>
      <c r="S5" s="29">
        <v>815540.84426985891</v>
      </c>
      <c r="T5" s="29">
        <v>10527673.634424319</v>
      </c>
      <c r="U5" s="29">
        <v>1054150.8794761004</v>
      </c>
      <c r="V5" s="29">
        <v>5912656.720889831</v>
      </c>
      <c r="W5" s="29">
        <v>3278096.0953679522</v>
      </c>
      <c r="X5" s="29">
        <v>274751.21124216384</v>
      </c>
      <c r="Y5" s="29">
        <v>187956.78973047694</v>
      </c>
      <c r="Z5" s="29">
        <v>2512144.6363840215</v>
      </c>
      <c r="AA5" s="29">
        <v>2667595.2609596159</v>
      </c>
      <c r="AB5" s="29">
        <v>-24487.437706610188</v>
      </c>
      <c r="AC5" s="29">
        <v>10527673.634424319</v>
      </c>
    </row>
    <row r="6" spans="1:29" x14ac:dyDescent="0.35">
      <c r="A6" s="28" t="s">
        <v>117</v>
      </c>
      <c r="B6" s="28"/>
      <c r="C6" s="28"/>
      <c r="D6" s="29">
        <v>1616145.932247055</v>
      </c>
      <c r="E6" s="29">
        <v>317973.81015943486</v>
      </c>
      <c r="F6" s="29"/>
      <c r="G6" s="29">
        <v>1903849.5871895216</v>
      </c>
      <c r="H6" s="29">
        <v>224158</v>
      </c>
      <c r="I6" s="29">
        <v>865334.93095375167</v>
      </c>
      <c r="J6" s="29"/>
      <c r="K6" s="29">
        <v>1992824.7454404458</v>
      </c>
      <c r="L6" s="29">
        <v>2294786.6214556252</v>
      </c>
      <c r="M6" s="29">
        <v>1276796.7191299535</v>
      </c>
      <c r="N6" s="29">
        <v>10491870.346575787</v>
      </c>
      <c r="O6" s="29">
        <v>9220979.9483368453</v>
      </c>
      <c r="P6" s="29">
        <v>11234571.048793321</v>
      </c>
      <c r="Q6" s="29">
        <v>9963680.6505543794</v>
      </c>
      <c r="R6" s="29">
        <v>77659.241235809663</v>
      </c>
      <c r="S6" s="29">
        <v>877622.78938366915</v>
      </c>
      <c r="T6" s="29">
        <v>11369493.135959458</v>
      </c>
      <c r="U6" s="29">
        <v>1132802.4979806724</v>
      </c>
      <c r="V6" s="29">
        <v>6381418.7159350393</v>
      </c>
      <c r="W6" s="29">
        <v>3492183.0576453321</v>
      </c>
      <c r="X6" s="29">
        <v>239556.84248567934</v>
      </c>
      <c r="Y6" s="29">
        <v>185986.40581570793</v>
      </c>
      <c r="Z6" s="29">
        <v>2370281.6363036134</v>
      </c>
      <c r="AA6" s="29">
        <v>2511539.7729509925</v>
      </c>
      <c r="AB6" s="29">
        <v>78803.752744405065</v>
      </c>
      <c r="AC6" s="29">
        <v>11369493.135959458</v>
      </c>
    </row>
    <row r="7" spans="1:29" x14ac:dyDescent="0.35">
      <c r="A7" s="28" t="s">
        <v>118</v>
      </c>
      <c r="B7" s="28"/>
      <c r="C7" s="28"/>
      <c r="D7" s="29">
        <v>1726004.3995504885</v>
      </c>
      <c r="E7" s="29">
        <v>349247.71135668084</v>
      </c>
      <c r="F7" s="29"/>
      <c r="G7" s="29">
        <v>2054764.3440882822</v>
      </c>
      <c r="H7" s="29">
        <v>246496</v>
      </c>
      <c r="I7" s="29">
        <v>916444.67422549217</v>
      </c>
      <c r="J7" s="29"/>
      <c r="K7" s="29">
        <v>2146378.6318937722</v>
      </c>
      <c r="L7" s="29">
        <v>2492966.5548218414</v>
      </c>
      <c r="M7" s="29">
        <v>1395982.3084359388</v>
      </c>
      <c r="N7" s="29">
        <v>11328284.624372497</v>
      </c>
      <c r="O7" s="29">
        <v>9946758.2906436305</v>
      </c>
      <c r="P7" s="29">
        <v>12163618.553256417</v>
      </c>
      <c r="Q7" s="29">
        <v>10782092.219527548</v>
      </c>
      <c r="R7" s="29">
        <v>83003.019395901065</v>
      </c>
      <c r="S7" s="29">
        <v>979908.598895918</v>
      </c>
      <c r="T7" s="29">
        <v>12308193.223268416</v>
      </c>
      <c r="U7" s="29">
        <v>1201598.0730067303</v>
      </c>
      <c r="V7" s="29">
        <v>6900236.0052664652</v>
      </c>
      <c r="W7" s="29">
        <v>3787567.6197661813</v>
      </c>
      <c r="X7" s="29">
        <v>122639.33392112993</v>
      </c>
      <c r="Y7" s="29">
        <v>151478.87261200362</v>
      </c>
      <c r="Z7" s="29">
        <v>2488422.5793993687</v>
      </c>
      <c r="AA7" s="29">
        <v>2621592.7811504621</v>
      </c>
      <c r="AB7" s="29">
        <v>277843.52044699853</v>
      </c>
      <c r="AC7" s="29">
        <v>12308193.223268416</v>
      </c>
    </row>
    <row r="8" spans="1:29" x14ac:dyDescent="0.35">
      <c r="A8" s="28" t="s">
        <v>119</v>
      </c>
      <c r="B8" s="28"/>
      <c r="C8" s="28"/>
      <c r="D8" s="29">
        <v>1840022.895598083</v>
      </c>
      <c r="E8" s="29">
        <v>329612.05334518506</v>
      </c>
      <c r="F8" s="29"/>
      <c r="G8" s="29">
        <v>2209427.7631577016</v>
      </c>
      <c r="H8" s="29">
        <v>272650.01959262486</v>
      </c>
      <c r="I8" s="29">
        <v>964305.66771724727</v>
      </c>
      <c r="J8" s="29"/>
      <c r="K8" s="29">
        <v>2368419.4030769793</v>
      </c>
      <c r="L8" s="29">
        <v>2537190.258621037</v>
      </c>
      <c r="M8" s="29">
        <v>1512542.4526216551</v>
      </c>
      <c r="N8" s="29">
        <v>12034170.513730513</v>
      </c>
      <c r="O8" s="29">
        <v>10544249.697948094</v>
      </c>
      <c r="P8" s="29">
        <v>12998694.534035861</v>
      </c>
      <c r="Q8" s="29">
        <v>11508773.718253443</v>
      </c>
      <c r="R8" s="29">
        <v>87585.796942568064</v>
      </c>
      <c r="S8" s="29">
        <v>1110411.6310086048</v>
      </c>
      <c r="T8" s="29">
        <v>13144582.144739117</v>
      </c>
      <c r="U8" s="29">
        <v>1344842.6330827463</v>
      </c>
      <c r="V8" s="29">
        <v>7330728.4856083756</v>
      </c>
      <c r="W8" s="29">
        <v>4083079.0909149661</v>
      </c>
      <c r="X8" s="29">
        <v>206436.26637395783</v>
      </c>
      <c r="Y8" s="29">
        <v>212306.51545419579</v>
      </c>
      <c r="Z8" s="29">
        <v>2602011.7980648126</v>
      </c>
      <c r="AA8" s="29">
        <v>3078273.8077992043</v>
      </c>
      <c r="AB8" s="29">
        <v>443451.16303926706</v>
      </c>
      <c r="AC8" s="29">
        <v>13144582.144739117</v>
      </c>
    </row>
    <row r="9" spans="1:29" x14ac:dyDescent="0.35">
      <c r="A9" s="28" t="s">
        <v>46</v>
      </c>
      <c r="B9" s="28"/>
      <c r="C9" s="28"/>
      <c r="D9" s="29">
        <v>1878598.3500557509</v>
      </c>
      <c r="E9" s="29">
        <v>326814.56922619388</v>
      </c>
      <c r="F9" s="29"/>
      <c r="G9" s="29">
        <v>2328992.2033938267</v>
      </c>
      <c r="H9" s="29">
        <v>294147</v>
      </c>
      <c r="I9" s="29">
        <v>1026789.1901083292</v>
      </c>
      <c r="J9" s="29"/>
      <c r="K9" s="29">
        <v>2538757.2863096315</v>
      </c>
      <c r="L9" s="29">
        <v>2714221.7207895825</v>
      </c>
      <c r="M9" s="29">
        <v>1625477.4494628999</v>
      </c>
      <c r="N9" s="29">
        <v>12733797.769346213</v>
      </c>
      <c r="O9" s="29">
        <v>11119342.707146874</v>
      </c>
      <c r="P9" s="29">
        <v>13840473.746402103</v>
      </c>
      <c r="Q9" s="29">
        <v>12226018.684202764</v>
      </c>
      <c r="R9" s="29">
        <v>92132.770792786469</v>
      </c>
      <c r="S9" s="29">
        <v>1259116.1669326867</v>
      </c>
      <c r="T9" s="29">
        <v>13992913.9362789</v>
      </c>
      <c r="U9" s="29">
        <v>1434945.1971102508</v>
      </c>
      <c r="V9" s="29">
        <v>7850443.8994780332</v>
      </c>
      <c r="W9" s="29">
        <v>4540509.2416288499</v>
      </c>
      <c r="X9" s="29">
        <v>262770.79382472462</v>
      </c>
      <c r="Y9" s="29">
        <v>191704.43408337122</v>
      </c>
      <c r="Z9" s="29">
        <v>2912480.4826216483</v>
      </c>
      <c r="AA9" s="29">
        <v>3349860.5710605457</v>
      </c>
      <c r="AB9" s="29">
        <v>149920.45859256946</v>
      </c>
      <c r="AC9" s="29">
        <v>13992913.9362789</v>
      </c>
    </row>
    <row r="10" spans="1:29" x14ac:dyDescent="0.35">
      <c r="A10" s="28" t="s">
        <v>23</v>
      </c>
      <c r="B10" s="28" t="s">
        <v>246</v>
      </c>
      <c r="C10" s="28"/>
      <c r="D10" s="29">
        <v>1994325.8161831554</v>
      </c>
      <c r="E10" s="29">
        <v>317134.34945368115</v>
      </c>
      <c r="F10" s="29"/>
      <c r="G10" s="29">
        <v>2259705.548420351</v>
      </c>
      <c r="H10" s="29">
        <v>300797.95134307077</v>
      </c>
      <c r="I10" s="29">
        <v>1043429.4099776248</v>
      </c>
      <c r="J10" s="29"/>
      <c r="K10" s="29">
        <v>2690059.5439780029</v>
      </c>
      <c r="L10" s="29">
        <v>2898243.4308306221</v>
      </c>
      <c r="M10" s="29">
        <v>1732404.360970981</v>
      </c>
      <c r="N10" s="29">
        <v>13236100.411157489</v>
      </c>
      <c r="O10" s="29">
        <v>11504921.91767304</v>
      </c>
      <c r="P10" s="29">
        <v>14392900.063993318</v>
      </c>
      <c r="Q10" s="29">
        <v>12661721.570508869</v>
      </c>
      <c r="R10" s="29">
        <v>94419.996797232438</v>
      </c>
      <c r="S10" s="29">
        <v>1298540.3643322098</v>
      </c>
      <c r="T10" s="29">
        <v>14534640.775489697</v>
      </c>
      <c r="U10" s="29">
        <v>1491606.0534603945</v>
      </c>
      <c r="V10" s="29">
        <v>8256217.7135214061</v>
      </c>
      <c r="W10" s="29">
        <v>4592578.9651552802</v>
      </c>
      <c r="X10" s="29">
        <v>108537.22068623301</v>
      </c>
      <c r="Y10" s="29">
        <v>164526.75787595959</v>
      </c>
      <c r="Z10" s="29">
        <v>2813893.6543017616</v>
      </c>
      <c r="AA10" s="29">
        <v>3321756.7053864533</v>
      </c>
      <c r="AB10" s="29">
        <v>429037.11587511562</v>
      </c>
      <c r="AC10" s="29">
        <v>14534640.775489697</v>
      </c>
    </row>
    <row r="11" spans="1:29" x14ac:dyDescent="0.35">
      <c r="A11" s="28" t="s">
        <v>22</v>
      </c>
      <c r="B11" s="28" t="s">
        <v>247</v>
      </c>
      <c r="C11" s="28"/>
      <c r="D11" s="29">
        <v>2076327.1413544253</v>
      </c>
      <c r="E11" s="29">
        <v>289904.82591675466</v>
      </c>
      <c r="F11" s="29"/>
      <c r="G11" s="29">
        <v>2325438.4602952623</v>
      </c>
      <c r="H11" s="29">
        <v>287756.67937657068</v>
      </c>
      <c r="I11" s="29">
        <v>983618.52989162935</v>
      </c>
      <c r="J11" s="29"/>
      <c r="K11" s="29">
        <v>2159494.7864176892</v>
      </c>
      <c r="L11" s="29">
        <v>2958851.9926739833</v>
      </c>
      <c r="M11" s="29">
        <v>1600089.7708394879</v>
      </c>
      <c r="N11" s="29">
        <v>12681482.186765803</v>
      </c>
      <c r="O11" s="29">
        <v>10848514.938903354</v>
      </c>
      <c r="P11" s="29">
        <v>13496925.276386941</v>
      </c>
      <c r="Q11" s="29">
        <v>11663958.028524492</v>
      </c>
      <c r="R11" s="29">
        <v>86054.387900730871</v>
      </c>
      <c r="S11" s="29">
        <v>1005635.9497266185</v>
      </c>
      <c r="T11" s="29">
        <v>13687118.136492422</v>
      </c>
      <c r="U11" s="29">
        <v>1478221.7263653865</v>
      </c>
      <c r="V11" s="29">
        <v>7824496.3174513103</v>
      </c>
      <c r="W11" s="29">
        <v>4255689.3145334441</v>
      </c>
      <c r="X11" s="29">
        <v>15760.607134793758</v>
      </c>
      <c r="Y11" s="29">
        <v>208018.26960814855</v>
      </c>
      <c r="Z11" s="29">
        <v>2556836.4307005908</v>
      </c>
      <c r="AA11" s="29">
        <v>2867503.1503650565</v>
      </c>
      <c r="AB11" s="29">
        <v>215598.62106380425</v>
      </c>
      <c r="AC11" s="29">
        <v>13687118.136492422</v>
      </c>
    </row>
    <row r="12" spans="1:29" x14ac:dyDescent="0.35">
      <c r="A12" s="28" t="s">
        <v>21</v>
      </c>
      <c r="B12" s="28" t="s">
        <v>248</v>
      </c>
      <c r="C12" s="28"/>
      <c r="D12" s="29">
        <v>2149122.0574886338</v>
      </c>
      <c r="E12" s="29">
        <v>310415.08741361432</v>
      </c>
      <c r="F12" s="29"/>
      <c r="G12" s="29">
        <v>2582473.1207824112</v>
      </c>
      <c r="H12" s="29">
        <v>316110.21753978392</v>
      </c>
      <c r="I12" s="29">
        <v>1129367.6395695263</v>
      </c>
      <c r="J12" s="29"/>
      <c r="K12" s="29">
        <v>2456447.1842845008</v>
      </c>
      <c r="L12" s="29">
        <v>3098826.806900085</v>
      </c>
      <c r="M12" s="29">
        <v>1755262.8184959795</v>
      </c>
      <c r="N12" s="29">
        <v>13798024.932474533</v>
      </c>
      <c r="O12" s="29">
        <v>11849327.021591457</v>
      </c>
      <c r="P12" s="29">
        <v>14619531.554613033</v>
      </c>
      <c r="Q12" s="29">
        <v>12670833.643729957</v>
      </c>
      <c r="R12" s="29">
        <v>92583.32604160317</v>
      </c>
      <c r="S12" s="29">
        <v>1127815.4329285459</v>
      </c>
      <c r="T12" s="29">
        <v>14925840.365403078</v>
      </c>
      <c r="U12" s="29">
        <v>1575280.6733677958</v>
      </c>
      <c r="V12" s="29">
        <v>8703540.5266548544</v>
      </c>
      <c r="W12" s="29">
        <v>4878773.1711377604</v>
      </c>
      <c r="X12" s="29">
        <v>124162.17689137359</v>
      </c>
      <c r="Y12" s="29">
        <v>278758.95439205377</v>
      </c>
      <c r="Z12" s="29">
        <v>3305833.3503996851</v>
      </c>
      <c r="AA12" s="29">
        <v>3493326.0301391701</v>
      </c>
      <c r="AB12" s="29">
        <v>-447182.45730127394</v>
      </c>
      <c r="AC12" s="29">
        <v>14925840.365403078</v>
      </c>
    </row>
    <row r="13" spans="1:29" x14ac:dyDescent="0.35">
      <c r="A13" s="28" t="s">
        <v>131</v>
      </c>
      <c r="B13" s="28" t="s">
        <v>249</v>
      </c>
      <c r="C13" s="28"/>
      <c r="D13" s="29">
        <v>2234268.8616605243</v>
      </c>
      <c r="E13" s="29">
        <v>324707.68714258971</v>
      </c>
      <c r="F13" s="29"/>
      <c r="G13" s="29">
        <v>2617059.4832904013</v>
      </c>
      <c r="H13" s="29">
        <v>344417.85000505234</v>
      </c>
      <c r="I13" s="29">
        <v>1242354.4001518188</v>
      </c>
      <c r="J13" s="29"/>
      <c r="K13" s="29">
        <v>2800111.9691125997</v>
      </c>
      <c r="L13" s="29">
        <v>3320305.0962155797</v>
      </c>
      <c r="M13" s="29">
        <v>1881614.675546417</v>
      </c>
      <c r="N13" s="29">
        <v>14764840.023124982</v>
      </c>
      <c r="O13" s="29">
        <v>12687561.514673859</v>
      </c>
      <c r="P13" s="29">
        <v>15681336.565925278</v>
      </c>
      <c r="Q13" s="29">
        <v>13604058.057474155</v>
      </c>
      <c r="R13" s="29">
        <v>98373.830947810566</v>
      </c>
      <c r="S13" s="29">
        <v>1241585.4038894111</v>
      </c>
      <c r="T13" s="29">
        <v>16006425.427014392</v>
      </c>
      <c r="U13" s="29">
        <v>1577305.7056751892</v>
      </c>
      <c r="V13" s="29">
        <v>9358694.3900726773</v>
      </c>
      <c r="W13" s="29">
        <v>5434691.2958990708</v>
      </c>
      <c r="X13" s="29">
        <v>127462.63247158426</v>
      </c>
      <c r="Y13" s="29">
        <v>226089.39281245775</v>
      </c>
      <c r="Z13" s="29">
        <v>3754521.4258786649</v>
      </c>
      <c r="AA13" s="29">
        <v>4091374.9633029564</v>
      </c>
      <c r="AB13" s="29">
        <v>-380964.45249229483</v>
      </c>
      <c r="AC13" s="29">
        <v>16006425.427014392</v>
      </c>
    </row>
    <row r="14" spans="1:29" x14ac:dyDescent="0.35">
      <c r="A14" s="28"/>
      <c r="B14" s="28"/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spans="1:29" x14ac:dyDescent="0.35">
      <c r="A15" s="28"/>
      <c r="B15" s="28"/>
      <c r="C15" s="29" t="s">
        <v>214</v>
      </c>
      <c r="D15" s="29" t="s">
        <v>136</v>
      </c>
      <c r="E15" s="29" t="s">
        <v>137</v>
      </c>
      <c r="F15" s="29" t="s">
        <v>215</v>
      </c>
      <c r="G15" s="29" t="s">
        <v>138</v>
      </c>
      <c r="H15" s="29" t="s">
        <v>139</v>
      </c>
      <c r="I15" s="29" t="s">
        <v>140</v>
      </c>
      <c r="J15" s="29" t="s">
        <v>216</v>
      </c>
      <c r="K15" s="29" t="s">
        <v>141</v>
      </c>
      <c r="L15" s="29" t="s">
        <v>142</v>
      </c>
      <c r="M15" s="29" t="s">
        <v>143</v>
      </c>
      <c r="N15" s="29" t="s">
        <v>144</v>
      </c>
      <c r="O15" s="29"/>
      <c r="P15" s="29"/>
      <c r="Q15" s="29"/>
      <c r="R15" s="29"/>
      <c r="S15" s="29" t="s">
        <v>151</v>
      </c>
      <c r="T15" s="29" t="s">
        <v>145</v>
      </c>
      <c r="U15" s="13" t="s">
        <v>125</v>
      </c>
      <c r="V15" s="13" t="s">
        <v>124</v>
      </c>
      <c r="W15" s="13" t="s">
        <v>126</v>
      </c>
      <c r="X15" s="13" t="s">
        <v>127</v>
      </c>
      <c r="Y15" s="13" t="s">
        <v>185</v>
      </c>
      <c r="Z15" s="13" t="s">
        <v>186</v>
      </c>
      <c r="AA15" s="13" t="s">
        <v>187</v>
      </c>
      <c r="AB15" s="13" t="s">
        <v>188</v>
      </c>
      <c r="AC15" s="13" t="s">
        <v>169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6"/>
  <sheetViews>
    <sheetView workbookViewId="0">
      <selection activeCell="B3" sqref="B3"/>
    </sheetView>
  </sheetViews>
  <sheetFormatPr defaultRowHeight="14.5" x14ac:dyDescent="0.35"/>
  <cols>
    <col min="1" max="1" width="9.453125" style="8" bestFit="1" customWidth="1"/>
    <col min="2" max="2" width="35.08984375" style="9" bestFit="1" customWidth="1"/>
    <col min="3" max="3" width="13.26953125" style="8" bestFit="1" customWidth="1"/>
  </cols>
  <sheetData>
    <row r="1" spans="1:3" x14ac:dyDescent="0.35">
      <c r="A1" s="32" t="s">
        <v>122</v>
      </c>
      <c r="B1" s="32"/>
      <c r="C1" s="32"/>
    </row>
    <row r="2" spans="1:3" x14ac:dyDescent="0.35">
      <c r="A2" s="2" t="s">
        <v>110</v>
      </c>
      <c r="B2" s="10" t="s">
        <v>121</v>
      </c>
      <c r="C2" s="2" t="s">
        <v>120</v>
      </c>
    </row>
    <row r="3" spans="1:3" x14ac:dyDescent="0.35">
      <c r="A3" s="2" t="s">
        <v>135</v>
      </c>
      <c r="B3" s="10">
        <f>NIA_annual!R19</f>
        <v>17381721.908294305</v>
      </c>
      <c r="C3" s="3">
        <f t="shared" ref="C3:C69" si="0">100*((B3-B4)/B4)</f>
        <v>8.1529363109520698</v>
      </c>
    </row>
    <row r="4" spans="1:3" x14ac:dyDescent="0.35">
      <c r="A4" s="2" t="s">
        <v>131</v>
      </c>
      <c r="B4" s="10">
        <f>NIA_annual!Q19</f>
        <v>16071428.572516853</v>
      </c>
      <c r="C4" s="3">
        <f t="shared" si="0"/>
        <v>6.9870393257600725</v>
      </c>
    </row>
    <row r="5" spans="1:3" x14ac:dyDescent="0.35">
      <c r="A5" s="2" t="s">
        <v>21</v>
      </c>
      <c r="B5" s="10">
        <f>NIA_annual!N19</f>
        <v>15021846.266426418</v>
      </c>
      <c r="C5" s="3">
        <f>100*((B5-B6)/B6)</f>
        <v>9.7517104522928086</v>
      </c>
    </row>
    <row r="6" spans="1:3" x14ac:dyDescent="0.35">
      <c r="A6" s="2" t="s">
        <v>22</v>
      </c>
      <c r="B6" s="10">
        <f>NIA_annual!I19</f>
        <v>13687118.136492422</v>
      </c>
      <c r="C6" s="3">
        <f t="shared" si="0"/>
        <v>-5.7098507778985859</v>
      </c>
    </row>
    <row r="7" spans="1:3" x14ac:dyDescent="0.35">
      <c r="A7" s="2" t="s">
        <v>23</v>
      </c>
      <c r="B7" s="10">
        <f>NIA_annual!F19</f>
        <v>14515957.657731853</v>
      </c>
      <c r="C7" s="3">
        <f t="shared" si="0"/>
        <v>3.7379185195792393</v>
      </c>
    </row>
    <row r="8" spans="1:3" x14ac:dyDescent="0.35">
      <c r="A8" s="2" t="s">
        <v>46</v>
      </c>
      <c r="B8" s="10">
        <v>13992913.9362789</v>
      </c>
      <c r="C8" s="3">
        <f t="shared" si="0"/>
        <v>6.4538513449764716</v>
      </c>
    </row>
    <row r="9" spans="1:3" x14ac:dyDescent="0.35">
      <c r="A9" s="2" t="s">
        <v>119</v>
      </c>
      <c r="B9" s="10">
        <v>13144582.144739117</v>
      </c>
      <c r="C9" s="3">
        <f t="shared" si="0"/>
        <v>6.7953834189856854</v>
      </c>
    </row>
    <row r="10" spans="1:3" x14ac:dyDescent="0.35">
      <c r="A10" s="2" t="s">
        <v>118</v>
      </c>
      <c r="B10" s="10">
        <v>12308193.223268416</v>
      </c>
      <c r="C10" s="3">
        <f t="shared" si="0"/>
        <v>8.2563055017820943</v>
      </c>
    </row>
    <row r="11" spans="1:3" x14ac:dyDescent="0.35">
      <c r="A11" s="2" t="s">
        <v>117</v>
      </c>
      <c r="B11" s="10">
        <v>11369493.135959458</v>
      </c>
      <c r="C11" s="3">
        <f t="shared" si="0"/>
        <v>7.9962537856652594</v>
      </c>
    </row>
    <row r="12" spans="1:3" x14ac:dyDescent="0.35">
      <c r="A12" s="2" t="s">
        <v>116</v>
      </c>
      <c r="B12" s="10">
        <v>10527673.634424319</v>
      </c>
      <c r="C12" s="3">
        <f t="shared" si="0"/>
        <v>7.4102276051642795</v>
      </c>
    </row>
    <row r="13" spans="1:3" x14ac:dyDescent="0.35">
      <c r="A13" s="2" t="s">
        <v>115</v>
      </c>
      <c r="B13" s="10">
        <v>9801369.8221771102</v>
      </c>
      <c r="C13" s="3">
        <f t="shared" si="0"/>
        <v>6.3861064009234623</v>
      </c>
    </row>
    <row r="14" spans="1:3" x14ac:dyDescent="0.35">
      <c r="A14" s="2" t="s">
        <v>114</v>
      </c>
      <c r="B14" s="10">
        <v>9213016.7685994301</v>
      </c>
      <c r="C14" s="3">
        <f t="shared" si="0"/>
        <v>5.4563875516470333</v>
      </c>
    </row>
    <row r="15" spans="1:3" x14ac:dyDescent="0.35">
      <c r="A15" s="2" t="s">
        <v>109</v>
      </c>
      <c r="B15" s="10">
        <v>8736328.8108910192</v>
      </c>
      <c r="C15" s="3">
        <f t="shared" si="0"/>
        <v>5.2413162002930473</v>
      </c>
    </row>
    <row r="16" spans="1:3" x14ac:dyDescent="0.35">
      <c r="A16" s="2" t="s">
        <v>108</v>
      </c>
      <c r="B16" s="10">
        <v>8301234.8441787092</v>
      </c>
      <c r="C16" s="3">
        <f t="shared" si="0"/>
        <v>8.4975847015866037</v>
      </c>
    </row>
    <row r="17" spans="1:3" x14ac:dyDescent="0.35">
      <c r="A17" s="2" t="s">
        <v>107</v>
      </c>
      <c r="B17" s="10">
        <v>7651078.00971842</v>
      </c>
      <c r="C17" s="3">
        <f t="shared" si="0"/>
        <v>7.8618888330868035</v>
      </c>
    </row>
    <row r="18" spans="1:3" x14ac:dyDescent="0.35">
      <c r="A18" s="2" t="s">
        <v>106</v>
      </c>
      <c r="B18" s="10">
        <v>7093402.5840751268</v>
      </c>
      <c r="C18" s="3">
        <f t="shared" si="0"/>
        <v>3.0866980595298239</v>
      </c>
    </row>
    <row r="19" spans="1:3" x14ac:dyDescent="0.35">
      <c r="A19" s="2" t="s">
        <v>105</v>
      </c>
      <c r="B19" s="10">
        <v>6881006.6842754781</v>
      </c>
      <c r="C19" s="3">
        <f t="shared" si="0"/>
        <v>7.6608150650283093</v>
      </c>
    </row>
    <row r="20" spans="1:3" x14ac:dyDescent="0.35">
      <c r="A20" s="2" t="s">
        <v>104</v>
      </c>
      <c r="B20" s="10">
        <v>6391375.2465270441</v>
      </c>
      <c r="C20" s="3">
        <f t="shared" si="0"/>
        <v>8.0607325730562795</v>
      </c>
    </row>
    <row r="21" spans="1:3" x14ac:dyDescent="0.35">
      <c r="A21" s="2" t="s">
        <v>103</v>
      </c>
      <c r="B21" s="10">
        <v>5914614.0270759752</v>
      </c>
      <c r="C21" s="3">
        <f t="shared" si="0"/>
        <v>7.923430621372467</v>
      </c>
    </row>
    <row r="22" spans="1:3" x14ac:dyDescent="0.35">
      <c r="A22" s="2" t="s">
        <v>102</v>
      </c>
      <c r="B22" s="10">
        <v>5480379.9258626262</v>
      </c>
      <c r="C22" s="3">
        <f t="shared" si="0"/>
        <v>7.9229366130042767</v>
      </c>
    </row>
    <row r="23" spans="1:3" x14ac:dyDescent="0.35">
      <c r="A23" s="2" t="s">
        <v>101</v>
      </c>
      <c r="B23" s="10">
        <v>5078049.2987458818</v>
      </c>
      <c r="C23" s="3">
        <f t="shared" si="0"/>
        <v>7.8603814754530763</v>
      </c>
    </row>
    <row r="24" spans="1:3" x14ac:dyDescent="0.35">
      <c r="A24" s="2" t="s">
        <v>100</v>
      </c>
      <c r="B24" s="10">
        <v>4707983.8113696519</v>
      </c>
      <c r="C24" s="3">
        <f t="shared" si="0"/>
        <v>3.8039753212727581</v>
      </c>
    </row>
    <row r="25" spans="1:3" x14ac:dyDescent="0.35">
      <c r="A25" s="2" t="s">
        <v>99</v>
      </c>
      <c r="B25" s="10">
        <v>4535456.1776641663</v>
      </c>
      <c r="C25" s="3">
        <f t="shared" si="0"/>
        <v>4.8239662639881287</v>
      </c>
    </row>
    <row r="26" spans="1:3" x14ac:dyDescent="0.35">
      <c r="A26" s="2" t="s">
        <v>98</v>
      </c>
      <c r="B26" s="10">
        <v>4326735.8976306021</v>
      </c>
      <c r="C26" s="3">
        <f t="shared" si="0"/>
        <v>3.8409911568981125</v>
      </c>
    </row>
    <row r="27" spans="1:3" x14ac:dyDescent="0.35">
      <c r="A27" s="2" t="s">
        <v>97</v>
      </c>
      <c r="B27" s="10">
        <v>4166693.5662171585</v>
      </c>
      <c r="C27" s="3">
        <f t="shared" si="0"/>
        <v>8.8457555610987164</v>
      </c>
    </row>
    <row r="28" spans="1:3" x14ac:dyDescent="0.35">
      <c r="A28" s="2" t="s">
        <v>96</v>
      </c>
      <c r="B28" s="10">
        <v>3828071.7008558554</v>
      </c>
      <c r="C28" s="3">
        <f t="shared" si="0"/>
        <v>6.1844158207097868</v>
      </c>
    </row>
    <row r="29" spans="1:3" x14ac:dyDescent="0.35">
      <c r="A29" s="2" t="s">
        <v>95</v>
      </c>
      <c r="B29" s="10">
        <v>3605116.3169927648</v>
      </c>
      <c r="C29" s="3">
        <f t="shared" si="0"/>
        <v>4.0498208490674319</v>
      </c>
    </row>
    <row r="30" spans="1:3" x14ac:dyDescent="0.35">
      <c r="A30" s="2" t="s">
        <v>94</v>
      </c>
      <c r="B30" s="10">
        <v>3464798.1972234952</v>
      </c>
      <c r="C30" s="3">
        <f t="shared" si="0"/>
        <v>7.5495222488650882</v>
      </c>
    </row>
    <row r="31" spans="1:3" x14ac:dyDescent="0.35">
      <c r="A31" s="2" t="s">
        <v>113</v>
      </c>
      <c r="B31" s="10">
        <v>3221583.9966318933</v>
      </c>
      <c r="C31" s="3">
        <f t="shared" si="0"/>
        <v>7.5744918403336037</v>
      </c>
    </row>
    <row r="32" spans="1:3" x14ac:dyDescent="0.35">
      <c r="A32" s="2" t="s">
        <v>112</v>
      </c>
      <c r="B32" s="10">
        <v>2994747.1203614869</v>
      </c>
      <c r="C32" s="3">
        <f t="shared" si="0"/>
        <v>6.6589240673462129</v>
      </c>
    </row>
    <row r="33" spans="1:3" x14ac:dyDescent="0.35">
      <c r="A33" s="2" t="s">
        <v>111</v>
      </c>
      <c r="B33" s="10">
        <v>2807779.2332412372</v>
      </c>
      <c r="C33" s="3">
        <f t="shared" si="0"/>
        <v>4.7507762197012013</v>
      </c>
    </row>
    <row r="34" spans="1:3" x14ac:dyDescent="0.35">
      <c r="A34" s="2" t="s">
        <v>93</v>
      </c>
      <c r="B34" s="10">
        <v>2680437.6392899309</v>
      </c>
      <c r="C34" s="3">
        <f t="shared" si="0"/>
        <v>5.4823960215230683</v>
      </c>
    </row>
    <row r="35" spans="1:3" x14ac:dyDescent="0.35">
      <c r="A35" s="2" t="s">
        <v>92</v>
      </c>
      <c r="B35" s="10">
        <v>2541123.2019634852</v>
      </c>
      <c r="C35" s="3">
        <f t="shared" si="0"/>
        <v>1.0568314330816928</v>
      </c>
    </row>
    <row r="36" spans="1:3" x14ac:dyDescent="0.35">
      <c r="A36" s="2" t="s">
        <v>91</v>
      </c>
      <c r="B36" s="10">
        <v>2514548.6613106197</v>
      </c>
      <c r="C36" s="3">
        <f t="shared" si="0"/>
        <v>5.5334545630650833</v>
      </c>
    </row>
    <row r="37" spans="1:3" x14ac:dyDescent="0.35">
      <c r="A37" s="2" t="s">
        <v>90</v>
      </c>
      <c r="B37" s="10">
        <v>2382702.8800691501</v>
      </c>
      <c r="C37" s="3">
        <f t="shared" si="0"/>
        <v>5.947343328264882</v>
      </c>
    </row>
    <row r="38" spans="1:3" x14ac:dyDescent="0.35">
      <c r="A38" s="2" t="s">
        <v>89</v>
      </c>
      <c r="B38" s="10">
        <v>2248950.0965462029</v>
      </c>
      <c r="C38" s="3">
        <f t="shared" si="0"/>
        <v>9.6277829198483467</v>
      </c>
    </row>
    <row r="39" spans="1:3" x14ac:dyDescent="0.35">
      <c r="A39" s="2" t="s">
        <v>88</v>
      </c>
      <c r="B39" s="10">
        <v>2051441.7391715997</v>
      </c>
      <c r="C39" s="3">
        <f t="shared" si="0"/>
        <v>3.9653556339060181</v>
      </c>
    </row>
    <row r="40" spans="1:3" x14ac:dyDescent="0.35">
      <c r="A40" s="2" t="s">
        <v>87</v>
      </c>
      <c r="B40" s="10">
        <v>1973197.4431899765</v>
      </c>
      <c r="C40" s="3">
        <f t="shared" si="0"/>
        <v>4.7765641704894026</v>
      </c>
    </row>
    <row r="41" spans="1:3" x14ac:dyDescent="0.35">
      <c r="A41" s="2" t="s">
        <v>86</v>
      </c>
      <c r="B41" s="10">
        <v>1883243.1267542297</v>
      </c>
      <c r="C41" s="3">
        <f t="shared" si="0"/>
        <v>5.2542992233089461</v>
      </c>
    </row>
    <row r="42" spans="1:3" x14ac:dyDescent="0.35">
      <c r="A42" s="2" t="s">
        <v>85</v>
      </c>
      <c r="B42" s="10">
        <v>1789231.5474531977</v>
      </c>
      <c r="C42" s="3">
        <f t="shared" si="0"/>
        <v>3.8207378559732295</v>
      </c>
    </row>
    <row r="43" spans="1:3" x14ac:dyDescent="0.35">
      <c r="A43" s="2" t="s">
        <v>84</v>
      </c>
      <c r="B43" s="10">
        <v>1723385.5050571247</v>
      </c>
      <c r="C43" s="3">
        <f t="shared" si="0"/>
        <v>7.2888929012463786</v>
      </c>
    </row>
    <row r="44" spans="1:3" x14ac:dyDescent="0.35">
      <c r="A44" s="2" t="s">
        <v>83</v>
      </c>
      <c r="B44" s="10">
        <v>1606303.7453871462</v>
      </c>
      <c r="C44" s="3">
        <f t="shared" si="0"/>
        <v>3.4757332403123042</v>
      </c>
    </row>
    <row r="45" spans="1:3" x14ac:dyDescent="0.35">
      <c r="A45" s="2" t="s">
        <v>82</v>
      </c>
      <c r="B45" s="10">
        <v>1552348.2608783862</v>
      </c>
      <c r="C45" s="3">
        <f t="shared" si="0"/>
        <v>6.0062036238176173</v>
      </c>
    </row>
    <row r="46" spans="1:3" x14ac:dyDescent="0.35">
      <c r="A46" s="2" t="s">
        <v>81</v>
      </c>
      <c r="B46" s="10">
        <v>1464393.7881099654</v>
      </c>
      <c r="C46" s="3">
        <f t="shared" si="0"/>
        <v>6.7358215279981692</v>
      </c>
    </row>
    <row r="47" spans="1:3" x14ac:dyDescent="0.35">
      <c r="A47" s="2" t="s">
        <v>80</v>
      </c>
      <c r="B47" s="10">
        <v>1371979.6851198978</v>
      </c>
      <c r="C47" s="3">
        <f>100*((B47-B48)/B48)</f>
        <v>-5.2381827027891283</v>
      </c>
    </row>
    <row r="48" spans="1:3" x14ac:dyDescent="0.35">
      <c r="A48" s="2" t="s">
        <v>79</v>
      </c>
      <c r="B48" s="10">
        <v>1447819.0944954359</v>
      </c>
      <c r="C48" s="3">
        <f t="shared" si="0"/>
        <v>5.7125320890014084</v>
      </c>
    </row>
    <row r="49" spans="1:3" x14ac:dyDescent="0.35">
      <c r="A49" s="2" t="s">
        <v>78</v>
      </c>
      <c r="B49" s="10">
        <v>1369581.3219916909</v>
      </c>
      <c r="C49" s="3">
        <f t="shared" si="0"/>
        <v>7.2547645858356544</v>
      </c>
    </row>
    <row r="50" spans="1:3" x14ac:dyDescent="0.35">
      <c r="A50" s="2" t="s">
        <v>77</v>
      </c>
      <c r="B50" s="10">
        <v>1276942.1734133025</v>
      </c>
      <c r="C50" s="3">
        <f t="shared" si="0"/>
        <v>1.66310363661306</v>
      </c>
    </row>
    <row r="51" spans="1:3" x14ac:dyDescent="0.35">
      <c r="A51" s="2" t="s">
        <v>76</v>
      </c>
      <c r="B51" s="10">
        <v>1256052.7150318311</v>
      </c>
      <c r="C51" s="3">
        <f t="shared" si="0"/>
        <v>9.1499120148060733</v>
      </c>
    </row>
    <row r="52" spans="1:3" x14ac:dyDescent="0.35">
      <c r="A52" s="2" t="s">
        <v>75</v>
      </c>
      <c r="B52" s="10">
        <v>1150759.2556386567</v>
      </c>
      <c r="C52" s="3">
        <f t="shared" si="0"/>
        <v>1.1853362603397988</v>
      </c>
    </row>
    <row r="53" spans="1:3" x14ac:dyDescent="0.35">
      <c r="A53" s="2" t="s">
        <v>74</v>
      </c>
      <c r="B53" s="10">
        <v>1137278.6790744734</v>
      </c>
      <c r="C53" s="3">
        <f t="shared" si="0"/>
        <v>3.2955211352238258</v>
      </c>
    </row>
    <row r="54" spans="1:3" x14ac:dyDescent="0.35">
      <c r="A54" s="2" t="s">
        <v>73</v>
      </c>
      <c r="B54" s="10">
        <v>1100995.1511698805</v>
      </c>
      <c r="C54" s="3">
        <f t="shared" si="0"/>
        <v>-0.5533013123777053</v>
      </c>
    </row>
    <row r="55" spans="1:3" x14ac:dyDescent="0.35">
      <c r="A55" s="2" t="s">
        <v>72</v>
      </c>
      <c r="B55" s="10">
        <v>1107120.8654480118</v>
      </c>
      <c r="C55" s="3">
        <f t="shared" si="0"/>
        <v>1.6429303838874643</v>
      </c>
    </row>
    <row r="56" spans="1:3" x14ac:dyDescent="0.35">
      <c r="A56" s="2" t="s">
        <v>71</v>
      </c>
      <c r="B56" s="10">
        <v>1089225.6463549517</v>
      </c>
      <c r="C56" s="3">
        <f t="shared" si="0"/>
        <v>5.1572297360826793</v>
      </c>
    </row>
    <row r="57" spans="1:3" x14ac:dyDescent="0.35">
      <c r="A57" s="2" t="s">
        <v>70</v>
      </c>
      <c r="B57" s="10">
        <v>1035806.7144680637</v>
      </c>
      <c r="C57" s="3">
        <f t="shared" si="0"/>
        <v>6.5397002962803432</v>
      </c>
    </row>
    <row r="58" spans="1:3" x14ac:dyDescent="0.35">
      <c r="A58" s="2" t="s">
        <v>69</v>
      </c>
      <c r="B58" s="10">
        <v>972226.04492742987</v>
      </c>
      <c r="C58" s="3">
        <f t="shared" si="0"/>
        <v>3.3879291760028982</v>
      </c>
    </row>
    <row r="59" spans="1:3" x14ac:dyDescent="0.35">
      <c r="A59" s="2" t="s">
        <v>68</v>
      </c>
      <c r="B59" s="10">
        <v>940367.07445059333</v>
      </c>
      <c r="C59" s="3">
        <f t="shared" si="0"/>
        <v>7.8259630303304659</v>
      </c>
    </row>
    <row r="60" spans="1:3" x14ac:dyDescent="0.35">
      <c r="A60" s="2" t="s">
        <v>67</v>
      </c>
      <c r="B60" s="10">
        <v>872115.62783452868</v>
      </c>
      <c r="C60" s="3">
        <f t="shared" si="0"/>
        <v>-5.5328769831465639E-2</v>
      </c>
    </row>
    <row r="61" spans="1:3" x14ac:dyDescent="0.35">
      <c r="A61" s="2" t="s">
        <v>66</v>
      </c>
      <c r="B61" s="10">
        <v>872598.42580909759</v>
      </c>
      <c r="C61" s="3">
        <f t="shared" si="0"/>
        <v>-2.6357701098535706</v>
      </c>
    </row>
    <row r="62" spans="1:3" x14ac:dyDescent="0.35">
      <c r="A62" s="2" t="s">
        <v>65</v>
      </c>
      <c r="B62" s="10">
        <v>896220.74430581753</v>
      </c>
      <c r="C62" s="3">
        <f t="shared" si="0"/>
        <v>7.4529501223300807</v>
      </c>
    </row>
    <row r="63" spans="1:3" x14ac:dyDescent="0.35">
      <c r="A63" s="2" t="s">
        <v>64</v>
      </c>
      <c r="B63" s="10">
        <v>834058.7608674427</v>
      </c>
      <c r="C63" s="3">
        <f t="shared" si="0"/>
        <v>5.994353260950982</v>
      </c>
    </row>
    <row r="64" spans="1:3" x14ac:dyDescent="0.35">
      <c r="A64" s="2" t="s">
        <v>63</v>
      </c>
      <c r="B64" s="10">
        <v>786889.80611452577</v>
      </c>
      <c r="C64" s="3">
        <f t="shared" si="0"/>
        <v>2.9311277366599704</v>
      </c>
    </row>
    <row r="65" spans="1:3" x14ac:dyDescent="0.35">
      <c r="A65" s="2" t="s">
        <v>62</v>
      </c>
      <c r="B65" s="10">
        <v>764481.86609566014</v>
      </c>
      <c r="C65" s="3">
        <f t="shared" si="0"/>
        <v>3.7227425326981658</v>
      </c>
    </row>
    <row r="66" spans="1:3" x14ac:dyDescent="0.35">
      <c r="A66" s="2" t="s">
        <v>61</v>
      </c>
      <c r="B66" s="10">
        <v>737043.62941874622</v>
      </c>
      <c r="C66" s="3">
        <f t="shared" si="0"/>
        <v>5.4962937401751999</v>
      </c>
    </row>
    <row r="67" spans="1:3" x14ac:dyDescent="0.35">
      <c r="A67" s="2" t="s">
        <v>60</v>
      </c>
      <c r="B67" s="10">
        <v>698644.09761540708</v>
      </c>
      <c r="C67" s="3">
        <f t="shared" si="0"/>
        <v>2.6247278540080838</v>
      </c>
    </row>
    <row r="68" spans="1:3" x14ac:dyDescent="0.35">
      <c r="A68" s="2" t="s">
        <v>59</v>
      </c>
      <c r="B68" s="10">
        <v>680775.59105373162</v>
      </c>
      <c r="C68" s="3">
        <f t="shared" si="0"/>
        <v>7.390272850285502</v>
      </c>
    </row>
    <row r="69" spans="1:3" x14ac:dyDescent="0.35">
      <c r="A69" s="2" t="s">
        <v>58</v>
      </c>
      <c r="B69" s="10">
        <v>633926.67974948883</v>
      </c>
      <c r="C69" s="3">
        <f t="shared" si="0"/>
        <v>-0.41122303581909575</v>
      </c>
    </row>
    <row r="70" spans="1:3" x14ac:dyDescent="0.35">
      <c r="A70" s="2" t="s">
        <v>57</v>
      </c>
      <c r="B70" s="10">
        <v>636544.29653001286</v>
      </c>
      <c r="C70" s="3">
        <f t="shared" ref="C70:C75" si="1">100*((B70-B71)/B71)</f>
        <v>5.5784614781564112</v>
      </c>
    </row>
    <row r="71" spans="1:3" x14ac:dyDescent="0.35">
      <c r="A71" s="2" t="s">
        <v>56</v>
      </c>
      <c r="B71" s="10">
        <v>602911.13132171403</v>
      </c>
      <c r="C71" s="3">
        <f t="shared" si="1"/>
        <v>3.2363028484644722</v>
      </c>
    </row>
    <row r="72" spans="1:3" x14ac:dyDescent="0.35">
      <c r="A72" s="2" t="s">
        <v>55</v>
      </c>
      <c r="B72" s="10">
        <v>584010.77400718024</v>
      </c>
      <c r="C72" s="3">
        <f t="shared" si="1"/>
        <v>4.811058777854722</v>
      </c>
    </row>
    <row r="73" spans="1:3" x14ac:dyDescent="0.35">
      <c r="A73" s="2" t="s">
        <v>54</v>
      </c>
      <c r="B73" s="10">
        <v>557203.39133772254</v>
      </c>
      <c r="C73" s="3">
        <f t="shared" si="1"/>
        <v>6.1502587611803543</v>
      </c>
    </row>
    <row r="74" spans="1:3" x14ac:dyDescent="0.35">
      <c r="A74" s="2" t="s">
        <v>53</v>
      </c>
      <c r="B74" s="10">
        <v>524919.48473845306</v>
      </c>
      <c r="C74" s="3">
        <f t="shared" si="1"/>
        <v>2.6256800477154729</v>
      </c>
    </row>
    <row r="75" spans="1:3" x14ac:dyDescent="0.35">
      <c r="A75" s="2" t="s">
        <v>52</v>
      </c>
      <c r="B75" s="10">
        <v>511489.40937043581</v>
      </c>
      <c r="C75" s="3">
        <f t="shared" si="1"/>
        <v>2.94683345492134</v>
      </c>
    </row>
    <row r="76" spans="1:3" x14ac:dyDescent="0.35">
      <c r="A76" s="2" t="s">
        <v>51</v>
      </c>
      <c r="B76" s="10">
        <v>496848.12267140619</v>
      </c>
      <c r="C76" s="3"/>
    </row>
  </sheetData>
  <sortState xmlns:xlrd2="http://schemas.microsoft.com/office/spreadsheetml/2017/richdata2" ref="A2:B64">
    <sortCondition descending="1" ref="A2:A64"/>
  </sortState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W12" sqref="AW12"/>
    </sheetView>
  </sheetViews>
  <sheetFormatPr defaultRowHeight="14.5" x14ac:dyDescent="0.35"/>
  <cols>
    <col min="1" max="1" width="44.54296875" bestFit="1" customWidth="1"/>
    <col min="2" max="2" width="12.54296875" bestFit="1" customWidth="1"/>
    <col min="3" max="33" width="9.81640625" customWidth="1"/>
    <col min="34" max="37" width="12.54296875" bestFit="1" customWidth="1"/>
    <col min="38" max="39" width="10.453125" customWidth="1"/>
    <col min="40" max="41" width="9.81640625" customWidth="1"/>
    <col min="42" max="43" width="10.453125" customWidth="1"/>
    <col min="44" max="44" width="10" bestFit="1" customWidth="1"/>
    <col min="45" max="45" width="9.81640625" customWidth="1"/>
    <col min="46" max="47" width="10.453125" customWidth="1"/>
    <col min="48" max="49" width="12.54296875" bestFit="1" customWidth="1"/>
    <col min="50" max="51" width="12.54296875" style="7" bestFit="1" customWidth="1"/>
    <col min="52" max="53" width="12.54296875" bestFit="1" customWidth="1"/>
  </cols>
  <sheetData>
    <row r="1" spans="1:53" x14ac:dyDescent="0.35">
      <c r="A1" t="s">
        <v>27</v>
      </c>
      <c r="AH1" s="6">
        <v>44712</v>
      </c>
      <c r="AI1" s="6">
        <v>44712</v>
      </c>
      <c r="AJ1" s="6">
        <v>44712</v>
      </c>
      <c r="AK1" s="6">
        <v>44712</v>
      </c>
      <c r="AL1" s="11">
        <v>45077</v>
      </c>
      <c r="AM1" s="11">
        <v>45077</v>
      </c>
      <c r="AN1" s="11">
        <v>45077</v>
      </c>
      <c r="AO1" s="11">
        <v>45077</v>
      </c>
      <c r="AP1" s="6">
        <v>45443</v>
      </c>
      <c r="AQ1" s="6">
        <v>45443</v>
      </c>
      <c r="AR1" s="6">
        <v>45443</v>
      </c>
      <c r="AS1" s="6">
        <v>45443</v>
      </c>
      <c r="AT1" s="6">
        <v>45443</v>
      </c>
      <c r="AU1" s="6">
        <v>45443</v>
      </c>
      <c r="AV1" s="6">
        <v>45443</v>
      </c>
      <c r="AW1" s="6">
        <v>45443</v>
      </c>
      <c r="AX1" s="6">
        <v>45443</v>
      </c>
      <c r="AY1" s="6">
        <v>45443</v>
      </c>
      <c r="AZ1" s="6">
        <v>45443</v>
      </c>
      <c r="BA1" s="6">
        <v>45443</v>
      </c>
    </row>
    <row r="2" spans="1:53" x14ac:dyDescent="0.35">
      <c r="A2" t="s">
        <v>129</v>
      </c>
      <c r="B2" t="s">
        <v>109</v>
      </c>
      <c r="C2" t="s">
        <v>109</v>
      </c>
      <c r="D2" t="s">
        <v>109</v>
      </c>
      <c r="E2" t="s">
        <v>109</v>
      </c>
      <c r="F2" t="s">
        <v>114</v>
      </c>
      <c r="G2" t="s">
        <v>114</v>
      </c>
      <c r="H2" t="s">
        <v>114</v>
      </c>
      <c r="I2" t="s">
        <v>114</v>
      </c>
      <c r="J2" t="s">
        <v>115</v>
      </c>
      <c r="K2" t="s">
        <v>115</v>
      </c>
      <c r="L2" t="s">
        <v>115</v>
      </c>
      <c r="M2" t="s">
        <v>115</v>
      </c>
      <c r="N2" t="s">
        <v>116</v>
      </c>
      <c r="O2" t="s">
        <v>116</v>
      </c>
      <c r="P2" t="s">
        <v>116</v>
      </c>
      <c r="Q2" t="s">
        <v>116</v>
      </c>
      <c r="R2" t="s">
        <v>117</v>
      </c>
      <c r="S2" t="s">
        <v>117</v>
      </c>
      <c r="T2" t="s">
        <v>117</v>
      </c>
      <c r="U2" t="s">
        <v>117</v>
      </c>
      <c r="V2" t="s">
        <v>118</v>
      </c>
      <c r="W2" t="s">
        <v>118</v>
      </c>
      <c r="X2" t="s">
        <v>118</v>
      </c>
      <c r="Y2" t="s">
        <v>118</v>
      </c>
      <c r="Z2" t="s">
        <v>119</v>
      </c>
      <c r="AA2" t="s">
        <v>119</v>
      </c>
      <c r="AB2" t="s">
        <v>119</v>
      </c>
      <c r="AC2" t="s">
        <v>119</v>
      </c>
      <c r="AD2" t="s">
        <v>46</v>
      </c>
      <c r="AE2" t="s">
        <v>46</v>
      </c>
      <c r="AF2" t="s">
        <v>46</v>
      </c>
      <c r="AG2" t="s">
        <v>46</v>
      </c>
      <c r="AH2" t="s">
        <v>23</v>
      </c>
      <c r="AI2" t="s">
        <v>23</v>
      </c>
      <c r="AJ2" t="s">
        <v>23</v>
      </c>
      <c r="AK2" t="s">
        <v>23</v>
      </c>
      <c r="AL2" t="s">
        <v>22</v>
      </c>
      <c r="AM2" t="s">
        <v>22</v>
      </c>
      <c r="AN2" t="s">
        <v>22</v>
      </c>
      <c r="AO2" t="s">
        <v>22</v>
      </c>
      <c r="AP2" t="s">
        <v>21</v>
      </c>
      <c r="AQ2" t="s">
        <v>21</v>
      </c>
      <c r="AR2" t="s">
        <v>21</v>
      </c>
      <c r="AS2" t="s">
        <v>21</v>
      </c>
      <c r="AT2" s="7" t="s">
        <v>131</v>
      </c>
      <c r="AU2" s="7" t="s">
        <v>131</v>
      </c>
      <c r="AV2" s="7" t="s">
        <v>131</v>
      </c>
      <c r="AW2" s="7" t="s">
        <v>131</v>
      </c>
      <c r="AX2" s="7" t="s">
        <v>135</v>
      </c>
      <c r="AY2" s="7" t="s">
        <v>135</v>
      </c>
      <c r="AZ2" s="7" t="s">
        <v>135</v>
      </c>
      <c r="BA2" s="7" t="s">
        <v>135</v>
      </c>
    </row>
    <row r="3" spans="1:53" x14ac:dyDescent="0.35">
      <c r="A3" t="s">
        <v>130</v>
      </c>
      <c r="B3">
        <v>1</v>
      </c>
      <c r="C3">
        <v>2</v>
      </c>
      <c r="D3">
        <v>3</v>
      </c>
      <c r="E3">
        <v>4</v>
      </c>
      <c r="F3">
        <v>1</v>
      </c>
      <c r="G3">
        <v>2</v>
      </c>
      <c r="H3">
        <v>3</v>
      </c>
      <c r="I3">
        <v>4</v>
      </c>
      <c r="J3">
        <v>1</v>
      </c>
      <c r="K3">
        <v>2</v>
      </c>
      <c r="L3">
        <v>3</v>
      </c>
      <c r="M3">
        <v>4</v>
      </c>
      <c r="N3">
        <v>1</v>
      </c>
      <c r="O3">
        <v>2</v>
      </c>
      <c r="P3">
        <v>3</v>
      </c>
      <c r="Q3">
        <v>4</v>
      </c>
      <c r="R3">
        <v>1</v>
      </c>
      <c r="S3">
        <v>2</v>
      </c>
      <c r="T3">
        <v>3</v>
      </c>
      <c r="U3">
        <v>4</v>
      </c>
      <c r="V3">
        <v>1</v>
      </c>
      <c r="W3">
        <v>2</v>
      </c>
      <c r="X3">
        <v>3</v>
      </c>
      <c r="Y3">
        <v>4</v>
      </c>
      <c r="Z3">
        <v>1</v>
      </c>
      <c r="AA3">
        <v>2</v>
      </c>
      <c r="AB3">
        <v>3</v>
      </c>
      <c r="AC3">
        <v>4</v>
      </c>
      <c r="AD3">
        <v>1</v>
      </c>
      <c r="AE3">
        <v>2</v>
      </c>
      <c r="AF3">
        <v>3</v>
      </c>
      <c r="AG3">
        <v>4</v>
      </c>
      <c r="AH3">
        <v>1</v>
      </c>
      <c r="AI3">
        <v>2</v>
      </c>
      <c r="AJ3">
        <v>3</v>
      </c>
      <c r="AK3">
        <v>4</v>
      </c>
      <c r="AL3">
        <v>1</v>
      </c>
      <c r="AM3">
        <v>2</v>
      </c>
      <c r="AN3">
        <v>3</v>
      </c>
      <c r="AO3">
        <v>4</v>
      </c>
      <c r="AP3">
        <v>1</v>
      </c>
      <c r="AQ3">
        <v>2</v>
      </c>
      <c r="AR3">
        <v>3</v>
      </c>
      <c r="AS3">
        <v>4</v>
      </c>
      <c r="AT3">
        <v>1</v>
      </c>
      <c r="AU3">
        <v>2</v>
      </c>
      <c r="AV3">
        <v>3</v>
      </c>
      <c r="AW3">
        <v>4</v>
      </c>
      <c r="AX3" s="7">
        <v>1</v>
      </c>
      <c r="AY3" s="7">
        <v>2</v>
      </c>
      <c r="AZ3" s="7">
        <v>3</v>
      </c>
      <c r="BA3" s="7">
        <v>4</v>
      </c>
    </row>
    <row r="4" spans="1:53" x14ac:dyDescent="0.35">
      <c r="A4" t="s">
        <v>206</v>
      </c>
      <c r="B4" s="21">
        <v>1236604.3565237487</v>
      </c>
      <c r="C4" s="22">
        <v>1127292.9332339175</v>
      </c>
      <c r="D4" s="22">
        <v>1264939.5002329268</v>
      </c>
      <c r="E4" s="23">
        <v>1281610.4978207028</v>
      </c>
      <c r="F4" s="21">
        <v>1225156.8145791534</v>
      </c>
      <c r="G4" s="22">
        <v>1224958.8347969649</v>
      </c>
      <c r="H4" s="22">
        <v>1377374.4045737328</v>
      </c>
      <c r="I4" s="23">
        <v>1351601.6961786291</v>
      </c>
      <c r="J4" s="21">
        <v>1321378.6364285131</v>
      </c>
      <c r="K4" s="22">
        <v>1299202.942254232</v>
      </c>
      <c r="L4" s="22">
        <v>1473208.3458473037</v>
      </c>
      <c r="M4" s="22">
        <v>1463539.4214583512</v>
      </c>
      <c r="N4" s="21">
        <v>1417165.1441509046</v>
      </c>
      <c r="O4" s="22">
        <v>1412804.0170126571</v>
      </c>
      <c r="P4" s="22">
        <v>1504575.6093839898</v>
      </c>
      <c r="Q4" s="23">
        <v>1578111.9503422789</v>
      </c>
      <c r="R4" s="21">
        <v>1517932.6428573281</v>
      </c>
      <c r="S4" s="22">
        <v>1513130.3044957425</v>
      </c>
      <c r="T4" s="22">
        <v>1633448.3643559271</v>
      </c>
      <c r="U4" s="23">
        <v>1716907.4042260402</v>
      </c>
      <c r="V4" s="21">
        <v>1623632.8085153007</v>
      </c>
      <c r="W4" s="22">
        <v>1658457.3376242199</v>
      </c>
      <c r="X4" s="22">
        <v>1816561.2653988809</v>
      </c>
      <c r="Y4" s="23">
        <v>1801584.5937280632</v>
      </c>
      <c r="Z4" s="21">
        <v>1763224.9620190209</v>
      </c>
      <c r="AA4" s="22">
        <v>1738953.3228178818</v>
      </c>
      <c r="AB4" s="22">
        <v>1892042.0883111248</v>
      </c>
      <c r="AC4" s="22">
        <v>1936508.1124603476</v>
      </c>
      <c r="AD4" s="21">
        <v>1874397.6927834526</v>
      </c>
      <c r="AE4" s="22">
        <v>1888258.4873028484</v>
      </c>
      <c r="AF4" s="22">
        <v>2033402.7170318067</v>
      </c>
      <c r="AG4" s="22">
        <v>2054385.0023599239</v>
      </c>
      <c r="AH4" s="13">
        <v>2009312</v>
      </c>
      <c r="AI4" s="13">
        <v>2004859</v>
      </c>
      <c r="AJ4" s="13">
        <v>2157091</v>
      </c>
      <c r="AK4" s="13">
        <v>2088441.9740867193</v>
      </c>
      <c r="AL4" s="13">
        <v>1548900.8557491403</v>
      </c>
      <c r="AM4" s="13">
        <v>1857460.4726006333</v>
      </c>
      <c r="AN4" s="13">
        <v>2188867.9552100501</v>
      </c>
      <c r="AO4" s="13">
        <v>2229267.0338914902</v>
      </c>
      <c r="AP4" s="18">
        <v>1828295.7985473014</v>
      </c>
      <c r="AQ4" s="18">
        <v>2109195.7663911409</v>
      </c>
      <c r="AR4" s="18">
        <v>2429098.4302506298</v>
      </c>
      <c r="AS4" s="18">
        <v>2365983.405473236</v>
      </c>
      <c r="AT4" s="18">
        <v>2166247.8131295969</v>
      </c>
      <c r="AU4" s="18">
        <v>2282920.0772977136</v>
      </c>
      <c r="AV4" s="18">
        <v>2473261.9560966934</v>
      </c>
      <c r="AW4" s="18">
        <v>2401394.6944655646</v>
      </c>
      <c r="AX4" s="18">
        <v>2286467.5630832217</v>
      </c>
      <c r="AY4" s="18">
        <v>2342610.3243549457</v>
      </c>
      <c r="AZ4" s="18">
        <v>2572957.342851901</v>
      </c>
      <c r="BA4" s="18">
        <v>2497178.8400287875</v>
      </c>
    </row>
    <row r="5" spans="1:53" x14ac:dyDescent="0.35">
      <c r="A5" t="s">
        <v>207</v>
      </c>
      <c r="B5" s="21">
        <v>204165.14586691101</v>
      </c>
      <c r="C5" s="22">
        <v>257146.70258303161</v>
      </c>
      <c r="D5" s="22">
        <v>220375.09845720782</v>
      </c>
      <c r="E5" s="23">
        <v>286688.05309284927</v>
      </c>
      <c r="F5" s="21">
        <v>228822.60250940011</v>
      </c>
      <c r="G5" s="22">
        <v>286153.23797594814</v>
      </c>
      <c r="H5" s="22">
        <v>189644.93813293581</v>
      </c>
      <c r="I5" s="23">
        <v>269642.19106094411</v>
      </c>
      <c r="J5" s="21">
        <v>272180.5898325367</v>
      </c>
      <c r="K5" s="22">
        <v>279484.7085333101</v>
      </c>
      <c r="L5" s="22">
        <v>195395.19570821707</v>
      </c>
      <c r="M5" s="22">
        <v>232764.62427400332</v>
      </c>
      <c r="N5" s="21">
        <v>278563.61302637722</v>
      </c>
      <c r="O5" s="22">
        <v>307608.73887731688</v>
      </c>
      <c r="P5" s="22">
        <v>251973.18591831814</v>
      </c>
      <c r="Q5" s="23">
        <v>216005.34165408812</v>
      </c>
      <c r="R5" s="21">
        <v>291843.21089343674</v>
      </c>
      <c r="S5" s="22">
        <v>335329.04858981288</v>
      </c>
      <c r="T5" s="22">
        <v>272799.17321777547</v>
      </c>
      <c r="U5" s="23">
        <v>232831.06527964724</v>
      </c>
      <c r="V5" s="21">
        <v>298932.95608064724</v>
      </c>
      <c r="W5" s="22">
        <v>343179.35067603074</v>
      </c>
      <c r="X5" s="22">
        <v>289775.40326933318</v>
      </c>
      <c r="Y5" s="23">
        <v>269710.36298071907</v>
      </c>
      <c r="Z5" s="21">
        <v>363307.4318805121</v>
      </c>
      <c r="AA5" s="22">
        <v>368364.43107638281</v>
      </c>
      <c r="AB5" s="22">
        <v>319987.05763617851</v>
      </c>
      <c r="AC5" s="22">
        <v>293183.71248967288</v>
      </c>
      <c r="AD5" s="21">
        <v>387340.68707232934</v>
      </c>
      <c r="AE5" s="22">
        <v>398077.81981652271</v>
      </c>
      <c r="AF5" s="22">
        <v>331282.77585026697</v>
      </c>
      <c r="AG5" s="22">
        <v>318243.91437113186</v>
      </c>
      <c r="AH5" s="13">
        <v>377951</v>
      </c>
      <c r="AI5" s="13">
        <v>418372</v>
      </c>
      <c r="AJ5" s="13">
        <v>345786</v>
      </c>
      <c r="AK5" s="13">
        <v>342163.1167145287</v>
      </c>
      <c r="AL5" s="13">
        <v>412663.50025206793</v>
      </c>
      <c r="AM5" s="13">
        <v>310074.04890331678</v>
      </c>
      <c r="AN5" s="13">
        <v>331300.03701504279</v>
      </c>
      <c r="AO5" s="13">
        <v>424184.14019495889</v>
      </c>
      <c r="AP5" s="18">
        <v>379484.77360412083</v>
      </c>
      <c r="AQ5" s="18">
        <v>325629.71617563971</v>
      </c>
      <c r="AR5" s="18">
        <v>329449.01735547901</v>
      </c>
      <c r="AS5" s="18">
        <v>445830.34499907715</v>
      </c>
      <c r="AT5" s="18">
        <v>416509.07066349353</v>
      </c>
      <c r="AU5" s="18">
        <v>336707.36439945333</v>
      </c>
      <c r="AV5" s="18">
        <v>352789.43040621153</v>
      </c>
      <c r="AW5" s="18">
        <v>507719.64262934338</v>
      </c>
      <c r="AX5" s="18">
        <v>415960.83765736083</v>
      </c>
      <c r="AY5" s="18">
        <v>383709.08992555569</v>
      </c>
      <c r="AZ5" s="18">
        <v>341401.94461541576</v>
      </c>
      <c r="BA5" s="18">
        <v>512261.26378921873</v>
      </c>
    </row>
    <row r="6" spans="1:53" x14ac:dyDescent="0.35">
      <c r="A6" t="s">
        <v>208</v>
      </c>
      <c r="B6" s="21">
        <v>696954.79095972958</v>
      </c>
      <c r="C6" s="22">
        <v>727748.91684036329</v>
      </c>
      <c r="D6" s="22">
        <v>752161.74158995016</v>
      </c>
      <c r="E6" s="23">
        <v>820867.22412656609</v>
      </c>
      <c r="F6" s="21">
        <v>763691.78543558961</v>
      </c>
      <c r="G6" s="22">
        <v>767235.01805717684</v>
      </c>
      <c r="H6" s="22">
        <v>769338.92851069639</v>
      </c>
      <c r="I6" s="23">
        <v>845527.46280527976</v>
      </c>
      <c r="J6" s="21">
        <v>785524.87674855185</v>
      </c>
      <c r="K6" s="22">
        <v>779670.09374413802</v>
      </c>
      <c r="L6" s="22">
        <v>787578.62430098862</v>
      </c>
      <c r="M6" s="22">
        <v>842150.71523319592</v>
      </c>
      <c r="N6" s="21">
        <v>808569.27134255995</v>
      </c>
      <c r="O6" s="22">
        <v>815553.1775705741</v>
      </c>
      <c r="P6" s="22">
        <v>793636.72311273171</v>
      </c>
      <c r="Q6" s="23">
        <v>860336.92334208649</v>
      </c>
      <c r="R6" s="21">
        <v>838302.19759244251</v>
      </c>
      <c r="S6" s="22">
        <v>844359.451346318</v>
      </c>
      <c r="T6" s="22">
        <v>874854.68297196319</v>
      </c>
      <c r="U6" s="23">
        <v>934666.72573460848</v>
      </c>
      <c r="V6" s="21">
        <v>953527.40408224484</v>
      </c>
      <c r="W6" s="22">
        <v>913934.7874018458</v>
      </c>
      <c r="X6" s="22">
        <v>933180.01797856903</v>
      </c>
      <c r="Y6" s="23">
        <v>986925.09098691435</v>
      </c>
      <c r="Z6" s="21">
        <v>963708.69843430084</v>
      </c>
      <c r="AA6" s="22">
        <v>972543.44585247408</v>
      </c>
      <c r="AB6" s="22">
        <v>1019643.7743293718</v>
      </c>
      <c r="AC6" s="22">
        <v>1127183.1722988193</v>
      </c>
      <c r="AD6" s="21">
        <v>1102111.838563357</v>
      </c>
      <c r="AE6" s="22">
        <v>1097684.6198217629</v>
      </c>
      <c r="AF6" s="22">
        <v>1150660.2960944392</v>
      </c>
      <c r="AG6" s="22">
        <v>1190052.4871492907</v>
      </c>
      <c r="AH6" s="13">
        <v>1197344</v>
      </c>
      <c r="AI6" s="13">
        <v>1093791</v>
      </c>
      <c r="AJ6" s="13">
        <v>1135023</v>
      </c>
      <c r="AK6" s="13">
        <v>1184862.2923605186</v>
      </c>
      <c r="AL6" s="13">
        <v>669321.47964440146</v>
      </c>
      <c r="AM6" s="13">
        <v>1075997.1255081138</v>
      </c>
      <c r="AN6" s="13">
        <v>1164823.5193796498</v>
      </c>
      <c r="AO6" s="13">
        <v>1345547.1900012791</v>
      </c>
      <c r="AP6" s="18">
        <v>1144394.7757280683</v>
      </c>
      <c r="AQ6" s="18">
        <v>1227683.54582922</v>
      </c>
      <c r="AR6" s="18">
        <v>1220748.5847948254</v>
      </c>
      <c r="AS6" s="18">
        <v>1421436.2140763965</v>
      </c>
      <c r="AT6" s="18">
        <v>1303950.9268549108</v>
      </c>
      <c r="AU6" s="18">
        <v>1285348.5529850633</v>
      </c>
      <c r="AV6" s="18">
        <v>1282286.7333750282</v>
      </c>
      <c r="AW6" s="18">
        <v>1474836.3994869953</v>
      </c>
      <c r="AX6" s="18">
        <v>1414917.7524715541</v>
      </c>
      <c r="AY6" s="18">
        <v>1435078.8054030915</v>
      </c>
      <c r="AZ6" s="18">
        <v>1406689.0182845499</v>
      </c>
      <c r="BA6" s="18">
        <v>1570194.2098695077</v>
      </c>
    </row>
    <row r="7" spans="1:53" x14ac:dyDescent="0.35">
      <c r="A7" t="s">
        <v>209</v>
      </c>
      <c r="B7" s="21">
        <v>52515.895196527999</v>
      </c>
      <c r="C7" s="22">
        <v>49135.349825928395</v>
      </c>
      <c r="D7" s="22">
        <v>49219.423176915683</v>
      </c>
      <c r="E7" s="23">
        <v>57112.472341530418</v>
      </c>
      <c r="F7" s="21">
        <v>48568.685149327663</v>
      </c>
      <c r="G7" s="22">
        <v>50684.930059214646</v>
      </c>
      <c r="H7" s="22">
        <v>48221.464256153158</v>
      </c>
      <c r="I7" s="23">
        <v>54053.035437548584</v>
      </c>
      <c r="J7" s="21">
        <v>31849.08981382638</v>
      </c>
      <c r="K7" s="22">
        <v>32224.165970125214</v>
      </c>
      <c r="L7" s="22">
        <v>31359.36515141121</v>
      </c>
      <c r="M7" s="22">
        <v>34325.350384208163</v>
      </c>
      <c r="N7" s="21">
        <v>68881.009584907704</v>
      </c>
      <c r="O7" s="22">
        <v>69140.1689775009</v>
      </c>
      <c r="P7" s="22">
        <v>63605.11992025307</v>
      </c>
      <c r="Q7" s="23">
        <v>73124.774434021558</v>
      </c>
      <c r="R7" s="21">
        <v>58663.817446830239</v>
      </c>
      <c r="S7" s="22">
        <v>59498.160048766309</v>
      </c>
      <c r="T7" s="22">
        <v>56667.722530901905</v>
      </c>
      <c r="U7" s="23">
        <v>64727.142459180868</v>
      </c>
      <c r="V7" s="21">
        <v>30561.573897052156</v>
      </c>
      <c r="W7" s="22">
        <v>30378.286239289569</v>
      </c>
      <c r="X7" s="22">
        <v>29099.758376320475</v>
      </c>
      <c r="Y7" s="23">
        <v>32599.715408467742</v>
      </c>
      <c r="Z7" s="21">
        <v>47837.280429844621</v>
      </c>
      <c r="AA7" s="22">
        <v>51708.810155671032</v>
      </c>
      <c r="AB7" s="22">
        <v>50223.21898198151</v>
      </c>
      <c r="AC7" s="22">
        <v>56666.956806460665</v>
      </c>
      <c r="AD7" s="21">
        <v>63762.313445093489</v>
      </c>
      <c r="AE7" s="22">
        <v>65794.909510803016</v>
      </c>
      <c r="AF7" s="22">
        <v>63606.692842943259</v>
      </c>
      <c r="AG7" s="22">
        <v>69606.878025884915</v>
      </c>
      <c r="AH7" s="13">
        <v>27081</v>
      </c>
      <c r="AI7" s="13">
        <v>26951</v>
      </c>
      <c r="AJ7" s="13">
        <v>26083</v>
      </c>
      <c r="AK7" s="13">
        <v>28169.278736927954</v>
      </c>
      <c r="AL7" s="13">
        <v>2688.8228204212965</v>
      </c>
      <c r="AM7" s="13">
        <v>4154.4243388461591</v>
      </c>
      <c r="AN7" s="13">
        <v>4159.204141066798</v>
      </c>
      <c r="AO7" s="13">
        <v>4758.1558344595005</v>
      </c>
      <c r="AP7" s="18">
        <v>37314.401134196305</v>
      </c>
      <c r="AQ7" s="18">
        <v>40523.85727593147</v>
      </c>
      <c r="AR7" s="18">
        <v>38512.833936374991</v>
      </c>
      <c r="AS7" s="18">
        <v>43851.900945223621</v>
      </c>
      <c r="AT7" s="18">
        <v>44646.569579251096</v>
      </c>
      <c r="AU7" s="18">
        <v>44039.13202846246</v>
      </c>
      <c r="AV7" s="18">
        <v>42942.728595487657</v>
      </c>
      <c r="AW7" s="18">
        <v>51835.66119610591</v>
      </c>
      <c r="AX7" s="18">
        <v>45182.100602970771</v>
      </c>
      <c r="AY7" s="18">
        <v>48535.150150848924</v>
      </c>
      <c r="AZ7" s="18">
        <v>46183.404196018848</v>
      </c>
      <c r="BA7" s="18">
        <v>54448.247988687159</v>
      </c>
    </row>
    <row r="8" spans="1:53" x14ac:dyDescent="0.35">
      <c r="A8" t="s">
        <v>210</v>
      </c>
      <c r="B8" s="21">
        <v>59926.727766870819</v>
      </c>
      <c r="C8" s="22">
        <v>65430.202765869151</v>
      </c>
      <c r="D8" s="22">
        <v>60517.138877874466</v>
      </c>
      <c r="E8" s="23">
        <v>67159.263876665573</v>
      </c>
      <c r="F8" s="21">
        <v>69769.107581519129</v>
      </c>
      <c r="G8" s="22">
        <v>64580.46099683427</v>
      </c>
      <c r="H8" s="22">
        <v>60195.958901288745</v>
      </c>
      <c r="I8" s="23">
        <v>65403.751783334083</v>
      </c>
      <c r="J8" s="21">
        <v>37116.573563640777</v>
      </c>
      <c r="K8" s="22">
        <v>37741.669972561329</v>
      </c>
      <c r="L8" s="22">
        <v>32398.864817070607</v>
      </c>
      <c r="M8" s="22">
        <v>41621.985416615287</v>
      </c>
      <c r="N8" s="21">
        <v>49133.317955393803</v>
      </c>
      <c r="O8" s="22">
        <v>45222.797623701328</v>
      </c>
      <c r="P8" s="22">
        <v>40230.959169987807</v>
      </c>
      <c r="Q8" s="23">
        <v>53369.71498139399</v>
      </c>
      <c r="R8" s="21">
        <v>41485.49505331603</v>
      </c>
      <c r="S8" s="22">
        <v>48494.578070428652</v>
      </c>
      <c r="T8" s="22">
        <v>45507.312061290242</v>
      </c>
      <c r="U8" s="23">
        <v>50499.020630673032</v>
      </c>
      <c r="V8" s="21">
        <v>35095.085232844744</v>
      </c>
      <c r="W8" s="22">
        <v>37226.325012095134</v>
      </c>
      <c r="X8" s="22">
        <v>35698.26630244391</v>
      </c>
      <c r="Y8" s="23">
        <v>43459.196064619828</v>
      </c>
      <c r="Z8" s="21">
        <v>69319.135412405187</v>
      </c>
      <c r="AA8" s="22">
        <v>51039.546098124309</v>
      </c>
      <c r="AB8" s="22">
        <v>43541.081930917011</v>
      </c>
      <c r="AC8" s="22">
        <v>48406.75201274929</v>
      </c>
      <c r="AD8" s="21">
        <v>46449.273086232344</v>
      </c>
      <c r="AE8" s="22">
        <v>50462.132051412955</v>
      </c>
      <c r="AF8" s="22">
        <v>44382.564606310982</v>
      </c>
      <c r="AG8" s="22">
        <v>50410.464339414924</v>
      </c>
      <c r="AH8" s="13">
        <v>43887</v>
      </c>
      <c r="AI8" s="13">
        <v>44242</v>
      </c>
      <c r="AJ8" s="13">
        <v>37119</v>
      </c>
      <c r="AK8" s="13">
        <v>39279.138768580895</v>
      </c>
      <c r="AL8" s="13">
        <v>3790.6223488652386</v>
      </c>
      <c r="AM8" s="13">
        <v>52365.743149946567</v>
      </c>
      <c r="AN8" s="13">
        <v>50926.292378866237</v>
      </c>
      <c r="AO8" s="13">
        <v>100935.61173047048</v>
      </c>
      <c r="AP8" s="18">
        <v>22377.576444939634</v>
      </c>
      <c r="AQ8" s="18">
        <v>136470.64499471697</v>
      </c>
      <c r="AR8" s="18">
        <v>74740.568796058709</v>
      </c>
      <c r="AS8" s="18">
        <v>49510.225172079321</v>
      </c>
      <c r="AT8" s="18">
        <v>35436.216201979827</v>
      </c>
      <c r="AU8" s="18">
        <v>109678.22609755064</v>
      </c>
      <c r="AV8" s="18">
        <v>46214.096288420427</v>
      </c>
      <c r="AW8" s="18">
        <v>37838.769961004349</v>
      </c>
      <c r="AX8" s="18">
        <v>27991.062974024862</v>
      </c>
      <c r="AY8" s="18">
        <v>108733.18162371332</v>
      </c>
      <c r="AZ8" s="18">
        <v>75755.949343116925</v>
      </c>
      <c r="BA8" s="18">
        <v>65376.47855539008</v>
      </c>
    </row>
    <row r="9" spans="1:53" x14ac:dyDescent="0.35">
      <c r="A9" t="s">
        <v>211</v>
      </c>
      <c r="B9" s="21">
        <v>506866.90870255965</v>
      </c>
      <c r="C9" s="22">
        <v>507189.1922947212</v>
      </c>
      <c r="D9" s="22">
        <v>553499.20807519986</v>
      </c>
      <c r="E9" s="23">
        <v>576375.69092751935</v>
      </c>
      <c r="F9" s="21">
        <v>532776.1228845492</v>
      </c>
      <c r="G9" s="22">
        <v>652251.17537923902</v>
      </c>
      <c r="H9" s="22">
        <v>528616.53676580347</v>
      </c>
      <c r="I9" s="23">
        <v>576192.149014703</v>
      </c>
      <c r="J9" s="21">
        <v>550329.83365409018</v>
      </c>
      <c r="K9" s="22">
        <v>645078.06187160395</v>
      </c>
      <c r="L9" s="22">
        <v>613839.60716175474</v>
      </c>
      <c r="M9" s="22">
        <v>659021.41415012383</v>
      </c>
      <c r="N9" s="21">
        <v>622484.58224185556</v>
      </c>
      <c r="O9" s="22">
        <v>626568.09297968273</v>
      </c>
      <c r="P9" s="22">
        <v>635337.96140340238</v>
      </c>
      <c r="Q9" s="23">
        <v>627753.99975908094</v>
      </c>
      <c r="R9" s="21">
        <v>582461.47229220893</v>
      </c>
      <c r="S9" s="22">
        <v>596858.61410422833</v>
      </c>
      <c r="T9" s="22">
        <v>578983.45652032422</v>
      </c>
      <c r="U9" s="23">
        <v>611978.09338685218</v>
      </c>
      <c r="V9" s="21">
        <v>603117.80986365164</v>
      </c>
      <c r="W9" s="22">
        <v>611524.27016591129</v>
      </c>
      <c r="X9" s="22">
        <v>618791.54667355889</v>
      </c>
      <c r="Y9" s="23">
        <v>654988.95269624726</v>
      </c>
      <c r="Z9" s="21">
        <v>626932.70178857679</v>
      </c>
      <c r="AA9" s="22">
        <v>639985.64817568078</v>
      </c>
      <c r="AB9" s="22">
        <v>646679.43910732225</v>
      </c>
      <c r="AC9" s="22">
        <v>688414.00899323274</v>
      </c>
      <c r="AD9" s="21">
        <v>684204.3797157146</v>
      </c>
      <c r="AE9" s="22">
        <v>717628.25449189055</v>
      </c>
      <c r="AF9" s="22">
        <v>744836.56934755377</v>
      </c>
      <c r="AG9" s="22">
        <v>765811.27906648966</v>
      </c>
      <c r="AH9" s="13">
        <v>703240</v>
      </c>
      <c r="AI9" s="13">
        <v>705236</v>
      </c>
      <c r="AJ9" s="13">
        <v>706562</v>
      </c>
      <c r="AK9" s="13">
        <v>698570.41470969992</v>
      </c>
      <c r="AL9" s="13">
        <v>523786.79189199675</v>
      </c>
      <c r="AM9" s="13">
        <v>660855.82724185113</v>
      </c>
      <c r="AN9" s="13">
        <v>646358.49900519231</v>
      </c>
      <c r="AO9" s="13">
        <v>725835.31256155064</v>
      </c>
      <c r="AP9" s="18">
        <v>785790.7444348007</v>
      </c>
      <c r="AQ9" s="18">
        <v>848921.88342261955</v>
      </c>
      <c r="AR9" s="18">
        <v>847631.52113472251</v>
      </c>
      <c r="AS9" s="18">
        <v>910763.02885166393</v>
      </c>
      <c r="AT9" s="18">
        <v>935659.58990215987</v>
      </c>
      <c r="AU9" s="18">
        <v>948377.89428236673</v>
      </c>
      <c r="AV9" s="18">
        <v>939983.68794974696</v>
      </c>
      <c r="AW9" s="18">
        <v>1023720.7587796777</v>
      </c>
      <c r="AX9" s="18">
        <v>873874.93237120111</v>
      </c>
      <c r="AY9" s="18">
        <v>996098.17064637633</v>
      </c>
      <c r="AZ9" s="18">
        <v>971873.34603826678</v>
      </c>
      <c r="BA9" s="18">
        <v>1107100.820614879</v>
      </c>
    </row>
    <row r="10" spans="1:53" x14ac:dyDescent="0.35">
      <c r="A10" t="s">
        <v>212</v>
      </c>
      <c r="B10" s="21">
        <v>643806.28655974555</v>
      </c>
      <c r="C10" s="22">
        <v>640633.57316529262</v>
      </c>
      <c r="D10" s="22">
        <v>713920.56273366325</v>
      </c>
      <c r="E10" s="23">
        <v>717193.57754129812</v>
      </c>
      <c r="F10" s="21">
        <v>677719.58526584483</v>
      </c>
      <c r="G10" s="22">
        <v>745413.74118863326</v>
      </c>
      <c r="H10" s="22">
        <v>736031.60481507459</v>
      </c>
      <c r="I10" s="23">
        <v>719914.20818341104</v>
      </c>
      <c r="J10" s="21">
        <v>657363.37642941088</v>
      </c>
      <c r="K10" s="22">
        <v>684552.49191520212</v>
      </c>
      <c r="L10" s="22">
        <v>632540.66443666187</v>
      </c>
      <c r="M10" s="22">
        <v>670098.5507193089</v>
      </c>
      <c r="N10" s="21">
        <v>663204.88951953454</v>
      </c>
      <c r="O10" s="22">
        <v>681671.42570488295</v>
      </c>
      <c r="P10" s="22">
        <v>680646.15485768451</v>
      </c>
      <c r="Q10" s="23">
        <v>642072.79087751417</v>
      </c>
      <c r="R10" s="21">
        <v>624902.04032258003</v>
      </c>
      <c r="S10" s="22">
        <v>656932.96975974215</v>
      </c>
      <c r="T10" s="22">
        <v>614329.54650808161</v>
      </c>
      <c r="U10" s="23">
        <v>615375.21636058844</v>
      </c>
      <c r="V10" s="21">
        <v>627452.85388645192</v>
      </c>
      <c r="W10" s="22">
        <v>656241.39936343418</v>
      </c>
      <c r="X10" s="22">
        <v>679557.01127666468</v>
      </c>
      <c r="Y10" s="23">
        <v>658341.51662391121</v>
      </c>
      <c r="Z10" s="21">
        <v>763828.39487434854</v>
      </c>
      <c r="AA10" s="22">
        <v>725604.21181534615</v>
      </c>
      <c r="AB10" s="22">
        <v>775329.78637037135</v>
      </c>
      <c r="AC10" s="22">
        <v>813511.4147391374</v>
      </c>
      <c r="AD10" s="21">
        <v>804000.27488552686</v>
      </c>
      <c r="AE10" s="22">
        <v>856914.67719801562</v>
      </c>
      <c r="AF10" s="22">
        <v>869202.81034995604</v>
      </c>
      <c r="AG10" s="22">
        <v>819742.80862704758</v>
      </c>
      <c r="AH10" s="13">
        <v>877979</v>
      </c>
      <c r="AI10" s="13">
        <v>838150</v>
      </c>
      <c r="AJ10" s="13">
        <v>807150</v>
      </c>
      <c r="AK10" s="13">
        <v>798306.21513731254</v>
      </c>
      <c r="AL10" s="13">
        <v>517650.71436352562</v>
      </c>
      <c r="AM10" s="13">
        <v>689654.60476206895</v>
      </c>
      <c r="AN10" s="13">
        <v>766491.18210559909</v>
      </c>
      <c r="AO10" s="13">
        <v>893706.64913386316</v>
      </c>
      <c r="AP10" s="18">
        <v>760671.01717536687</v>
      </c>
      <c r="AQ10" s="18">
        <v>885952.78742605902</v>
      </c>
      <c r="AR10" s="18">
        <v>930346.21911743423</v>
      </c>
      <c r="AS10" s="18">
        <v>966775.39618960954</v>
      </c>
      <c r="AT10" s="18">
        <v>959073.5694976236</v>
      </c>
      <c r="AU10" s="18">
        <v>1028800.0793153479</v>
      </c>
      <c r="AV10" s="18">
        <v>968269.9868640661</v>
      </c>
      <c r="AW10" s="18">
        <v>962877.15427385026</v>
      </c>
      <c r="AX10" s="18">
        <v>1105210.185037178</v>
      </c>
      <c r="AY10" s="18">
        <v>1147928.0569367262</v>
      </c>
      <c r="AZ10" s="18">
        <v>1052103.390578625</v>
      </c>
      <c r="BA10" s="18">
        <v>1042628.2370888875</v>
      </c>
    </row>
    <row r="11" spans="1:53" ht="15" thickBot="1" x14ac:dyDescent="0.4">
      <c r="A11" t="s">
        <v>213</v>
      </c>
      <c r="B11" s="21">
        <v>-10364.720911249635</v>
      </c>
      <c r="C11" s="22">
        <v>-50439.559969073394</v>
      </c>
      <c r="D11" s="22">
        <v>38343.680297139101</v>
      </c>
      <c r="E11" s="23">
        <v>-7158.2252662737155</v>
      </c>
      <c r="F11" s="21">
        <v>14157.907685384387</v>
      </c>
      <c r="G11" s="22">
        <v>-104504.04095580988</v>
      </c>
      <c r="H11" s="22">
        <v>107406.58667617652</v>
      </c>
      <c r="I11" s="23">
        <v>24575.789141020738</v>
      </c>
      <c r="J11" s="21">
        <v>6380.1471249593887</v>
      </c>
      <c r="K11" s="22">
        <v>-31770.28433336562</v>
      </c>
      <c r="L11" s="22">
        <v>-3241.9958565987181</v>
      </c>
      <c r="M11" s="22">
        <v>-4429.3988054466899</v>
      </c>
      <c r="N11" s="21">
        <v>-45841.461355354171</v>
      </c>
      <c r="O11" s="22">
        <v>-32983.983511408791</v>
      </c>
      <c r="P11" s="22">
        <v>37233.731121753459</v>
      </c>
      <c r="Q11" s="23">
        <v>17103.31898247276</v>
      </c>
      <c r="R11" s="21">
        <v>22491.788533913554</v>
      </c>
      <c r="S11" s="22">
        <v>27349.912775390432</v>
      </c>
      <c r="T11" s="22">
        <v>-11543.771684569772</v>
      </c>
      <c r="U11" s="23">
        <v>40503.676161708427</v>
      </c>
      <c r="V11" s="21">
        <v>47672.993579957518</v>
      </c>
      <c r="W11" s="22">
        <v>97296.867591050686</v>
      </c>
      <c r="X11" s="22">
        <v>36072.366407501511</v>
      </c>
      <c r="Y11" s="23">
        <v>96801.916646649363</v>
      </c>
      <c r="Z11" s="21">
        <v>75834.467633269029</v>
      </c>
      <c r="AA11" s="22">
        <v>100204.49293695588</v>
      </c>
      <c r="AB11" s="22">
        <v>88204.781653740327</v>
      </c>
      <c r="AC11" s="22">
        <v>179207.05136734142</v>
      </c>
      <c r="AD11" s="21">
        <v>28034.91647207085</v>
      </c>
      <c r="AE11" s="22">
        <v>42652.644532613456</v>
      </c>
      <c r="AF11" s="22">
        <v>-9207.9162286549108</v>
      </c>
      <c r="AG11" s="22">
        <v>88442.821557712741</v>
      </c>
      <c r="AH11" s="13">
        <v>68121</v>
      </c>
      <c r="AI11" s="13">
        <v>90923</v>
      </c>
      <c r="AJ11" s="13">
        <v>-819</v>
      </c>
      <c r="AK11" s="13">
        <v>237900.70748171385</v>
      </c>
      <c r="AL11" s="13">
        <v>80521.1802146337</v>
      </c>
      <c r="AM11" s="13">
        <v>75477.569990723394</v>
      </c>
      <c r="AN11" s="13">
        <v>40636.847927560215</v>
      </c>
      <c r="AO11" s="13">
        <v>18962.712593221338</v>
      </c>
      <c r="AP11" s="18">
        <v>-86256.926925491309</v>
      </c>
      <c r="AQ11" s="18">
        <v>-130034.48883438914</v>
      </c>
      <c r="AR11" s="18">
        <v>-139726.95628430974</v>
      </c>
      <c r="AS11" s="18">
        <v>-142029.51425913302</v>
      </c>
      <c r="AT11" s="18">
        <v>-163422.40921982087</v>
      </c>
      <c r="AU11" s="18">
        <v>-105413.6041580626</v>
      </c>
      <c r="AV11" s="18">
        <v>-134318.18125901942</v>
      </c>
      <c r="AW11" s="18">
        <v>-150742.43521744257</v>
      </c>
      <c r="AX11" s="18">
        <v>132299.43945921818</v>
      </c>
      <c r="AY11" s="18">
        <v>18942.771043184912</v>
      </c>
      <c r="AZ11" s="18">
        <v>17917.197113817791</v>
      </c>
      <c r="BA11" s="18">
        <v>-40147.467121103313</v>
      </c>
    </row>
    <row r="12" spans="1:53" ht="15" thickBot="1" x14ac:dyDescent="0.4">
      <c r="A12" t="s">
        <v>163</v>
      </c>
      <c r="B12" s="24">
        <v>2102862.8175453534</v>
      </c>
      <c r="C12" s="25">
        <v>2042870.1644094647</v>
      </c>
      <c r="D12" s="25">
        <v>2225135.2279735506</v>
      </c>
      <c r="E12" s="26">
        <v>2365461.3993782615</v>
      </c>
      <c r="F12" s="24">
        <v>2205223.4405590789</v>
      </c>
      <c r="G12" s="25">
        <v>2195945.8751209346</v>
      </c>
      <c r="H12" s="25">
        <v>2344767.2130017122</v>
      </c>
      <c r="I12" s="26">
        <v>2467081.8672380485</v>
      </c>
      <c r="J12" s="24">
        <v>2347396.3707367079</v>
      </c>
      <c r="K12" s="25">
        <v>2357078.8660974028</v>
      </c>
      <c r="L12" s="25">
        <v>2497997.3426934858</v>
      </c>
      <c r="M12" s="25">
        <v>2598897.5613917424</v>
      </c>
      <c r="N12" s="24">
        <v>2535750.5874271104</v>
      </c>
      <c r="O12" s="25">
        <v>2562241.5838251412</v>
      </c>
      <c r="P12" s="25">
        <v>2645947.1351727517</v>
      </c>
      <c r="Q12" s="26">
        <v>2783733.2326179086</v>
      </c>
      <c r="R12" s="24">
        <v>2728278.584346896</v>
      </c>
      <c r="S12" s="25">
        <v>2768087.0996709452</v>
      </c>
      <c r="T12" s="25">
        <v>2836387.3934655306</v>
      </c>
      <c r="U12" s="26">
        <v>3036737.9115181221</v>
      </c>
      <c r="V12" s="24">
        <v>2965087.7773652468</v>
      </c>
      <c r="W12" s="25">
        <v>3035755.8253470091</v>
      </c>
      <c r="X12" s="25">
        <v>3079621.6131299431</v>
      </c>
      <c r="Y12" s="26">
        <v>3227728.311887769</v>
      </c>
      <c r="Z12" s="24">
        <v>3146336.2827235805</v>
      </c>
      <c r="AA12" s="25">
        <v>3197195.4852978252</v>
      </c>
      <c r="AB12" s="25">
        <v>3284991.655580265</v>
      </c>
      <c r="AC12" s="25">
        <v>3516058.3516894863</v>
      </c>
      <c r="AD12" s="24">
        <v>3382300.8262527231</v>
      </c>
      <c r="AE12" s="25">
        <v>3403644.1903298381</v>
      </c>
      <c r="AF12" s="25">
        <v>3489760.8891947092</v>
      </c>
      <c r="AG12" s="25">
        <v>3717210.0382428011</v>
      </c>
      <c r="AH12" s="13">
        <v>3548958</v>
      </c>
      <c r="AI12" s="13">
        <v>3546223</v>
      </c>
      <c r="AJ12" s="13">
        <v>3599696</v>
      </c>
      <c r="AK12" s="13">
        <v>3821080.7077213763</v>
      </c>
      <c r="AL12" s="13">
        <v>2724022.5385580007</v>
      </c>
      <c r="AM12" s="13">
        <v>3346730.6069713617</v>
      </c>
      <c r="AN12" s="13">
        <v>3660581.1729518287</v>
      </c>
      <c r="AO12" s="13">
        <v>3955783.5076735644</v>
      </c>
      <c r="AP12" s="19">
        <v>3350730.1257925685</v>
      </c>
      <c r="AQ12" s="19">
        <v>3672438.1378288199</v>
      </c>
      <c r="AR12" s="19">
        <v>3870107.7808663468</v>
      </c>
      <c r="AS12" s="20">
        <v>4128570.209068934</v>
      </c>
      <c r="AT12" s="19">
        <v>3779954.2076139478</v>
      </c>
      <c r="AU12" s="19">
        <v>3872857.5636171992</v>
      </c>
      <c r="AV12" s="19">
        <v>4034890.4645885029</v>
      </c>
      <c r="AW12" s="19">
        <v>4383726.3370273979</v>
      </c>
      <c r="AX12" s="19">
        <v>4091483.5035823737</v>
      </c>
      <c r="AY12" s="19">
        <v>4185779.43621099</v>
      </c>
      <c r="AZ12" s="19">
        <v>4380674.8118644627</v>
      </c>
      <c r="BA12" s="19">
        <v>4723784.1566364784</v>
      </c>
    </row>
    <row r="13" spans="1:53" x14ac:dyDescent="0.35">
      <c r="AO13" s="7"/>
      <c r="AR13" s="7"/>
      <c r="AS13" s="7"/>
      <c r="AT13" s="7"/>
      <c r="AU13" s="7"/>
      <c r="AV13" s="7"/>
      <c r="AW13" s="7"/>
    </row>
    <row r="14" spans="1:53" x14ac:dyDescent="0.35">
      <c r="A14" t="s">
        <v>195</v>
      </c>
      <c r="AL14" s="13">
        <f>SUM(AL15:AL16)</f>
        <v>536274.94328870124</v>
      </c>
      <c r="AM14" s="13">
        <f t="shared" ref="AM14:AN14" si="0">SUM(AM15:AM16)</f>
        <v>458952.71904024424</v>
      </c>
      <c r="AN14" s="13">
        <f t="shared" si="0"/>
        <v>725946.76206196321</v>
      </c>
      <c r="AO14" s="13"/>
      <c r="AP14" s="13">
        <v>564816.56344764924</v>
      </c>
      <c r="AQ14" s="13">
        <v>488552.63193753344</v>
      </c>
      <c r="AR14" s="13">
        <v>749477.45807262196</v>
      </c>
      <c r="AS14" s="13">
        <v>676535.86434322642</v>
      </c>
      <c r="AT14" s="13">
        <v>582778.72476590914</v>
      </c>
      <c r="AU14" s="13">
        <v>495503.03918673965</v>
      </c>
      <c r="AV14" s="13">
        <v>785494.34019915422</v>
      </c>
      <c r="AW14" s="13">
        <v>723730.64251692581</v>
      </c>
      <c r="AX14" s="13">
        <v>607199.50936786854</v>
      </c>
      <c r="AY14" s="13">
        <v>509922.75262524036</v>
      </c>
      <c r="AZ14" s="13">
        <v>794103.55035962223</v>
      </c>
      <c r="BA14" s="13">
        <v>731379.25891265948</v>
      </c>
    </row>
    <row r="15" spans="1:53" x14ac:dyDescent="0.35">
      <c r="A15" t="s">
        <v>196</v>
      </c>
      <c r="AL15" s="13">
        <v>468898.01509844919</v>
      </c>
      <c r="AM15" s="13">
        <v>400330.30493911606</v>
      </c>
      <c r="AN15" s="13">
        <v>653928.86834250262</v>
      </c>
      <c r="AO15" s="13"/>
      <c r="AP15" s="13">
        <v>489819.80493267812</v>
      </c>
      <c r="AQ15" s="13">
        <v>423817.45561532484</v>
      </c>
      <c r="AR15" s="13">
        <v>673640.00413362146</v>
      </c>
      <c r="AS15" s="13">
        <v>582829.19409105927</v>
      </c>
      <c r="AT15" s="13">
        <v>502858.51880006865</v>
      </c>
      <c r="AU15" s="13">
        <v>433438.82619629393</v>
      </c>
      <c r="AV15" s="13">
        <v>708617.57689584454</v>
      </c>
      <c r="AW15" s="13">
        <v>627335.55330746551</v>
      </c>
      <c r="AX15" s="13">
        <v>521648.45740734658</v>
      </c>
      <c r="AY15" s="13">
        <v>440988.76929819351</v>
      </c>
      <c r="AZ15" s="13">
        <v>711458.34499899379</v>
      </c>
      <c r="BA15" s="13">
        <v>630886.10347105667</v>
      </c>
    </row>
    <row r="16" spans="1:53" x14ac:dyDescent="0.35">
      <c r="A16" t="s">
        <v>197</v>
      </c>
      <c r="AL16" s="13">
        <v>67376.928190252074</v>
      </c>
      <c r="AM16" s="13">
        <v>58622.414101128204</v>
      </c>
      <c r="AN16" s="13">
        <v>72017.893719460597</v>
      </c>
      <c r="AO16" s="13"/>
      <c r="AP16" s="13">
        <v>74996.758514971109</v>
      </c>
      <c r="AQ16" s="13">
        <v>64735.176322208586</v>
      </c>
      <c r="AR16" s="13">
        <v>75837.453939000523</v>
      </c>
      <c r="AS16" s="13">
        <v>93706.670252167125</v>
      </c>
      <c r="AT16" s="13">
        <v>79920.205965840461</v>
      </c>
      <c r="AU16" s="13">
        <v>62064.212990445747</v>
      </c>
      <c r="AV16" s="13">
        <v>76876.763303309708</v>
      </c>
      <c r="AW16" s="13">
        <v>96395.089209460275</v>
      </c>
      <c r="AX16" s="13">
        <v>85551.051960521916</v>
      </c>
      <c r="AY16" s="13">
        <v>68933.983327046823</v>
      </c>
      <c r="AZ16" s="13">
        <v>82645.205360628446</v>
      </c>
      <c r="BA16" s="13">
        <v>100493.15544160279</v>
      </c>
    </row>
    <row r="17" spans="1:53" x14ac:dyDescent="0.35">
      <c r="A17" t="s">
        <v>198</v>
      </c>
      <c r="AL17" s="13">
        <f>SUM(AL18:AL20)</f>
        <v>598816.52765034116</v>
      </c>
      <c r="AM17" s="13">
        <f t="shared" ref="AM17:AN17" si="1">SUM(AM18:AM20)</f>
        <v>917489.12955561595</v>
      </c>
      <c r="AN17" s="13">
        <f t="shared" si="1"/>
        <v>965388.89253986313</v>
      </c>
      <c r="AO17" s="13"/>
      <c r="AP17" s="13">
        <v>944219.72061249299</v>
      </c>
      <c r="AQ17" s="13">
        <v>994668.76565568289</v>
      </c>
      <c r="AR17" s="13">
        <v>992496.90475414111</v>
      </c>
      <c r="AS17" s="13">
        <v>1141146.031766071</v>
      </c>
      <c r="AT17" s="13">
        <v>1008980.4140133657</v>
      </c>
      <c r="AU17" s="13">
        <v>971473.07053758157</v>
      </c>
      <c r="AV17" s="13">
        <v>998134.35532813636</v>
      </c>
      <c r="AW17" s="13">
        <v>1180304.7595683406</v>
      </c>
      <c r="AX17" s="13">
        <v>1068496.4843472885</v>
      </c>
      <c r="AY17" s="13">
        <v>1104935.8028121369</v>
      </c>
      <c r="AZ17" s="13">
        <v>1104725.5926862303</v>
      </c>
      <c r="BA17" s="13">
        <v>1283777.7292731942</v>
      </c>
    </row>
    <row r="18" spans="1:53" x14ac:dyDescent="0.35">
      <c r="A18" t="s">
        <v>199</v>
      </c>
      <c r="AL18" s="13">
        <v>396729.13270730333</v>
      </c>
      <c r="AM18" s="13">
        <v>612974.9986986143</v>
      </c>
      <c r="AN18" s="13">
        <v>613680.24665140046</v>
      </c>
      <c r="AO18" s="13"/>
      <c r="AP18" s="13">
        <v>596514.55246833502</v>
      </c>
      <c r="AQ18" s="13">
        <v>647821.48051385558</v>
      </c>
      <c r="AR18" s="13">
        <v>615672.90915973706</v>
      </c>
      <c r="AS18" s="13">
        <v>701024.1695465236</v>
      </c>
      <c r="AT18" s="13">
        <v>609517.77969751903</v>
      </c>
      <c r="AU18" s="13">
        <v>601225.00399827119</v>
      </c>
      <c r="AV18" s="13">
        <v>586256.83528077777</v>
      </c>
      <c r="AW18" s="13">
        <v>707663.7112134716</v>
      </c>
      <c r="AX18" s="13">
        <v>639708.7667551405</v>
      </c>
      <c r="AY18" s="13">
        <v>687182.77001122152</v>
      </c>
      <c r="AZ18" s="13">
        <v>653885.67925163824</v>
      </c>
      <c r="BA18" s="13">
        <v>770903.10339690023</v>
      </c>
    </row>
    <row r="19" spans="1:53" x14ac:dyDescent="0.35">
      <c r="A19" t="s">
        <v>200</v>
      </c>
      <c r="AL19" s="13">
        <v>67405.358904181368</v>
      </c>
      <c r="AM19" s="13">
        <v>74488.560124703654</v>
      </c>
      <c r="AN19" s="13">
        <v>71070.634456388143</v>
      </c>
      <c r="AO19" s="13"/>
      <c r="AP19" s="13">
        <v>78875.800903058451</v>
      </c>
      <c r="AQ19" s="13">
        <v>83053.680088645851</v>
      </c>
      <c r="AR19" s="13">
        <v>75733.759532079464</v>
      </c>
      <c r="AS19" s="13">
        <v>80302.955225407859</v>
      </c>
      <c r="AT19" s="13">
        <v>91144.538280434819</v>
      </c>
      <c r="AU19" s="13">
        <v>88379.026389291161</v>
      </c>
      <c r="AV19" s="13">
        <v>82287.898932848169</v>
      </c>
      <c r="AW19" s="13">
        <v>86161.949345758272</v>
      </c>
      <c r="AX19" s="13">
        <v>94033.686897506646</v>
      </c>
      <c r="AY19" s="13">
        <v>97686.029606063472</v>
      </c>
      <c r="AZ19" s="13">
        <v>89669.545769710356</v>
      </c>
      <c r="BA19" s="13">
        <v>92785.122457201302</v>
      </c>
    </row>
    <row r="20" spans="1:53" x14ac:dyDescent="0.35">
      <c r="A20" t="s">
        <v>201</v>
      </c>
      <c r="AL20" s="13">
        <v>134682.03603885649</v>
      </c>
      <c r="AM20" s="13">
        <v>230025.57073229796</v>
      </c>
      <c r="AN20" s="13">
        <v>280638.01143207448</v>
      </c>
      <c r="AO20" s="13"/>
      <c r="AP20" s="13">
        <v>268829.36724109948</v>
      </c>
      <c r="AQ20" s="13">
        <v>263793.60505318141</v>
      </c>
      <c r="AR20" s="13">
        <v>301090.23606232455</v>
      </c>
      <c r="AS20" s="13">
        <v>359818.90699413948</v>
      </c>
      <c r="AT20" s="13">
        <v>308318.09603541187</v>
      </c>
      <c r="AU20" s="13">
        <v>281869.04015001917</v>
      </c>
      <c r="AV20" s="13">
        <v>329589.62111451046</v>
      </c>
      <c r="AW20" s="13">
        <v>386479.09900911065</v>
      </c>
      <c r="AX20" s="13">
        <v>334754.03069464129</v>
      </c>
      <c r="AY20" s="13">
        <v>320067.00319485192</v>
      </c>
      <c r="AZ20" s="13">
        <v>361170.36766488163</v>
      </c>
      <c r="BA20" s="13">
        <v>420089.50341909262</v>
      </c>
    </row>
    <row r="21" spans="1:53" x14ac:dyDescent="0.35">
      <c r="A21" t="s">
        <v>202</v>
      </c>
      <c r="AL21" s="13">
        <f>SUM(AL22:AL24)</f>
        <v>1464770.0134675391</v>
      </c>
      <c r="AM21" s="13">
        <f t="shared" ref="AM21:AN21" si="2">SUM(AM22:AM24)</f>
        <v>1716404.3653025457</v>
      </c>
      <c r="AN21" s="13">
        <f t="shared" si="2"/>
        <v>1701204.3895531278</v>
      </c>
      <c r="AO21" s="13"/>
      <c r="AP21" s="13">
        <v>1653512.2899684072</v>
      </c>
      <c r="AQ21" s="13">
        <v>1913826.217317279</v>
      </c>
      <c r="AR21" s="13">
        <v>1827156.4213249441</v>
      </c>
      <c r="AS21" s="13">
        <v>1930431.1603192817</v>
      </c>
      <c r="AT21" s="13">
        <v>1929265.8061322132</v>
      </c>
      <c r="AU21" s="13">
        <v>2101128.930950419</v>
      </c>
      <c r="AV21" s="13">
        <v>1958004.7181515456</v>
      </c>
      <c r="AW21" s="13">
        <v>2070101.7898306134</v>
      </c>
      <c r="AX21" s="13">
        <v>2136301.3151854496</v>
      </c>
      <c r="AY21" s="13">
        <v>2227614.757630887</v>
      </c>
      <c r="AZ21" s="13">
        <v>2096995.6475848635</v>
      </c>
      <c r="BA21" s="13">
        <v>2208298.2965573831</v>
      </c>
    </row>
    <row r="22" spans="1:53" x14ac:dyDescent="0.35">
      <c r="A22" t="s">
        <v>203</v>
      </c>
      <c r="AL22" s="13">
        <v>334525.357061852</v>
      </c>
      <c r="AM22" s="13">
        <v>519060.72618624073</v>
      </c>
      <c r="AN22" s="13">
        <v>598340.81694162311</v>
      </c>
      <c r="AO22" s="13"/>
      <c r="AP22" s="13">
        <v>481677.41456095094</v>
      </c>
      <c r="AQ22" s="13">
        <v>598187.07478002564</v>
      </c>
      <c r="AR22" s="13">
        <v>651509.61439638934</v>
      </c>
      <c r="AS22" s="13">
        <v>749006.16027177311</v>
      </c>
      <c r="AT22" s="13">
        <v>588074.98512370454</v>
      </c>
      <c r="AU22" s="13">
        <v>677140.66039519641</v>
      </c>
      <c r="AV22" s="13">
        <v>711266.36634092359</v>
      </c>
      <c r="AW22" s="13">
        <v>801241.3036650148</v>
      </c>
      <c r="AX22" s="13">
        <v>645038.51215367275</v>
      </c>
      <c r="AY22" s="13">
        <v>707674.84797380981</v>
      </c>
      <c r="AZ22" s="13">
        <v>760698.84886878566</v>
      </c>
      <c r="BA22" s="13">
        <v>842354.40150843828</v>
      </c>
    </row>
    <row r="23" spans="1:53" x14ac:dyDescent="0.35">
      <c r="A23" t="s">
        <v>204</v>
      </c>
      <c r="AL23" s="13">
        <v>789708.86054299236</v>
      </c>
      <c r="AM23" s="13">
        <v>813959.95598155004</v>
      </c>
      <c r="AN23" s="13">
        <v>676212.6156137588</v>
      </c>
      <c r="AO23" s="13"/>
      <c r="AP23" s="13">
        <v>817426.0996684226</v>
      </c>
      <c r="AQ23" s="13">
        <v>876146.0631707476</v>
      </c>
      <c r="AR23" s="13">
        <v>712147.37867334625</v>
      </c>
      <c r="AS23" s="13">
        <v>717127.64680647384</v>
      </c>
      <c r="AT23" s="13">
        <v>903193.87030003429</v>
      </c>
      <c r="AU23" s="13">
        <v>952432.88935660443</v>
      </c>
      <c r="AV23" s="13">
        <v>766916.0503735228</v>
      </c>
      <c r="AW23" s="13">
        <v>782931.10517010139</v>
      </c>
      <c r="AX23" s="13">
        <v>1017115.053259789</v>
      </c>
      <c r="AY23" s="13">
        <v>1011847.3003571649</v>
      </c>
      <c r="AZ23" s="13">
        <v>820426.13126340811</v>
      </c>
      <c r="BA23" s="13">
        <v>842256.46129475511</v>
      </c>
    </row>
    <row r="24" spans="1:53" x14ac:dyDescent="0.35">
      <c r="A24" t="s">
        <v>205</v>
      </c>
      <c r="AL24" s="13">
        <v>340535.79586269468</v>
      </c>
      <c r="AM24" s="13">
        <v>383383.68313475483</v>
      </c>
      <c r="AN24" s="13">
        <v>426650.95699774579</v>
      </c>
      <c r="AO24" s="13"/>
      <c r="AP24" s="13">
        <v>354408.77573903359</v>
      </c>
      <c r="AQ24" s="13">
        <v>439493.0793665055</v>
      </c>
      <c r="AR24" s="13">
        <v>463499.42825520865</v>
      </c>
      <c r="AS24" s="13">
        <v>464297.35324103478</v>
      </c>
      <c r="AT24" s="13">
        <v>437996.95070847438</v>
      </c>
      <c r="AU24" s="13">
        <v>471555.38119861821</v>
      </c>
      <c r="AV24" s="13">
        <v>479822.30143709935</v>
      </c>
      <c r="AW24" s="13">
        <v>485929.38099549717</v>
      </c>
      <c r="AX24" s="13">
        <v>474147.74977198779</v>
      </c>
      <c r="AY24" s="13">
        <v>508092.60929991212</v>
      </c>
      <c r="AZ24" s="13">
        <v>515870.66745266976</v>
      </c>
      <c r="BA24" s="13">
        <v>523687.43375418987</v>
      </c>
    </row>
    <row r="25" spans="1:53" x14ac:dyDescent="0.35">
      <c r="A25" t="s">
        <v>150</v>
      </c>
      <c r="AL25" s="13">
        <v>2599861.4844065816</v>
      </c>
      <c r="AM25" s="13">
        <v>3092846.2138984054</v>
      </c>
      <c r="AN25" s="13">
        <v>3392540.0441549541</v>
      </c>
      <c r="AO25" s="13"/>
      <c r="AP25" s="13">
        <v>3162548.5740285497</v>
      </c>
      <c r="AQ25" s="13">
        <v>3397047.614910495</v>
      </c>
      <c r="AR25" s="13">
        <v>3569130.7841517078</v>
      </c>
      <c r="AS25" s="13">
        <v>3748113.0564285796</v>
      </c>
      <c r="AT25" s="13">
        <v>3521024.9449114874</v>
      </c>
      <c r="AU25" s="13">
        <v>3568105.04067474</v>
      </c>
      <c r="AV25" s="13">
        <v>3741633.4136788356</v>
      </c>
      <c r="AW25" s="13">
        <v>3974137.19191588</v>
      </c>
      <c r="AX25" s="13">
        <v>3811997.3089006068</v>
      </c>
      <c r="AY25" s="13">
        <v>3842473.3130682642</v>
      </c>
      <c r="AZ25" s="13">
        <v>3995824.7906307159</v>
      </c>
      <c r="BA25" s="13">
        <v>4223455.2847432373</v>
      </c>
    </row>
    <row r="26" spans="1:53" x14ac:dyDescent="0.35">
      <c r="A26" t="s">
        <v>151</v>
      </c>
      <c r="AL26" s="13"/>
      <c r="AM26" s="13"/>
      <c r="AN26" s="13"/>
      <c r="AO26" s="13"/>
      <c r="AP26" s="13">
        <v>188181.5517640193</v>
      </c>
      <c r="AQ26" s="13">
        <v>275390.52291832492</v>
      </c>
      <c r="AR26" s="13">
        <v>300976.99671463901</v>
      </c>
      <c r="AS26" s="13">
        <v>380457.15264035435</v>
      </c>
      <c r="AT26" s="13">
        <v>258929.2627024604</v>
      </c>
      <c r="AU26" s="13">
        <v>304752.52294245921</v>
      </c>
      <c r="AV26" s="13">
        <v>293257.05090966728</v>
      </c>
      <c r="AW26" s="13">
        <v>409589.14511151798</v>
      </c>
      <c r="AX26" s="13">
        <v>279486.19468176691</v>
      </c>
      <c r="AY26" s="13">
        <v>343306.12314272515</v>
      </c>
      <c r="AZ26" s="13">
        <v>384850.02123374719</v>
      </c>
      <c r="BA26" s="13">
        <v>500328.871893242</v>
      </c>
    </row>
    <row r="27" spans="1:53" x14ac:dyDescent="0.35">
      <c r="A27" t="s">
        <v>36</v>
      </c>
      <c r="AL27" s="13"/>
      <c r="AM27" s="13"/>
      <c r="AN27" s="13"/>
      <c r="AO27" s="13"/>
      <c r="AP27" s="13">
        <v>3350730.125792569</v>
      </c>
      <c r="AQ27" s="13">
        <v>3672438.1378288199</v>
      </c>
      <c r="AR27" s="13">
        <v>3870107.7808663468</v>
      </c>
      <c r="AS27" s="13">
        <v>4128570.209068934</v>
      </c>
      <c r="AT27" s="13">
        <v>3779954.2076139478</v>
      </c>
      <c r="AU27" s="13">
        <v>3872857.5636171992</v>
      </c>
      <c r="AV27" s="13">
        <v>4034890.4645885029</v>
      </c>
      <c r="AW27" s="13">
        <v>4383726.3370273979</v>
      </c>
      <c r="AX27" s="13">
        <v>4091483.5035823737</v>
      </c>
      <c r="AY27" s="13">
        <v>4185779.4362109895</v>
      </c>
      <c r="AZ27" s="13">
        <v>4380674.8118644627</v>
      </c>
      <c r="BA27" s="13">
        <v>4723784.1566364793</v>
      </c>
    </row>
    <row r="28" spans="1:53" x14ac:dyDescent="0.35">
      <c r="AX28"/>
      <c r="AY28"/>
    </row>
  </sheetData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5"/>
  <sheetViews>
    <sheetView tabSelected="1" topLeftCell="P1" workbookViewId="0">
      <pane ySplit="1" topLeftCell="A38" activePane="bottomLeft" state="frozen"/>
      <selection pane="bottomLeft" activeCell="AA59" sqref="AA59"/>
    </sheetView>
  </sheetViews>
  <sheetFormatPr defaultRowHeight="14.5" x14ac:dyDescent="0.35"/>
  <cols>
    <col min="1" max="1" width="7.453125" style="30" bestFit="1" customWidth="1"/>
    <col min="2" max="2" width="7.36328125" style="13" bestFit="1" customWidth="1"/>
    <col min="3" max="5" width="11.08984375" style="13" bestFit="1" customWidth="1"/>
    <col min="6" max="6" width="12.54296875" style="13" bestFit="1" customWidth="1"/>
    <col min="7" max="7" width="11.08984375" style="13" bestFit="1" customWidth="1"/>
    <col min="8" max="8" width="10.08984375" style="13" bestFit="1" customWidth="1"/>
    <col min="9" max="9" width="11.08984375" style="13" bestFit="1" customWidth="1"/>
    <col min="10" max="10" width="12.54296875" style="13" bestFit="1" customWidth="1"/>
    <col min="11" max="11" width="11.08984375" style="13" bestFit="1" customWidth="1"/>
    <col min="12" max="12" width="13.1796875" style="13" customWidth="1"/>
    <col min="13" max="13" width="11.08984375" style="13" bestFit="1" customWidth="1"/>
    <col min="14" max="14" width="18" style="13" bestFit="1" customWidth="1"/>
    <col min="15" max="15" width="11.08984375" style="13" bestFit="1" customWidth="1"/>
    <col min="16" max="17" width="12.54296875" style="13" bestFit="1" customWidth="1"/>
    <col min="18" max="18" width="11.08984375" style="13" bestFit="1" customWidth="1"/>
    <col min="19" max="19" width="12.54296875" style="13" bestFit="1" customWidth="1"/>
    <col min="20" max="20" width="10.08984375" style="13" bestFit="1" customWidth="1"/>
    <col min="21" max="21" width="11.08984375" style="13" bestFit="1" customWidth="1"/>
    <col min="22" max="23" width="12.54296875" style="13" bestFit="1" customWidth="1"/>
    <col min="24" max="24" width="11.7265625" style="13" bestFit="1" customWidth="1"/>
    <col min="25" max="25" width="12.54296875" style="13" bestFit="1" customWidth="1"/>
    <col min="26" max="26" width="8.7265625" style="13" bestFit="1" customWidth="1"/>
    <col min="27" max="27" width="7.36328125" style="13" bestFit="1" customWidth="1"/>
    <col min="28" max="29" width="8.7265625" style="13"/>
    <col min="30" max="30" width="8.7265625" style="31"/>
    <col min="31" max="31" width="8.7265625" style="13"/>
  </cols>
  <sheetData>
    <row r="1" spans="1:30" x14ac:dyDescent="0.35">
      <c r="A1" s="30" t="s">
        <v>129</v>
      </c>
      <c r="B1" s="13" t="s">
        <v>130</v>
      </c>
      <c r="C1" s="13" t="s">
        <v>214</v>
      </c>
      <c r="D1" s="13" t="s">
        <v>252</v>
      </c>
      <c r="E1" s="13" t="s">
        <v>137</v>
      </c>
      <c r="F1" s="13" t="s">
        <v>215</v>
      </c>
      <c r="G1" s="13" t="s">
        <v>138</v>
      </c>
      <c r="H1" s="13" t="s">
        <v>139</v>
      </c>
      <c r="I1" s="13" t="s">
        <v>140</v>
      </c>
      <c r="J1" s="13" t="s">
        <v>216</v>
      </c>
      <c r="K1" s="13" t="s">
        <v>141</v>
      </c>
      <c r="L1" s="13" t="s">
        <v>142</v>
      </c>
      <c r="M1" s="13" t="s">
        <v>143</v>
      </c>
      <c r="N1" s="13" t="s">
        <v>144</v>
      </c>
      <c r="O1" s="13" t="s">
        <v>250</v>
      </c>
      <c r="P1" s="13" t="s">
        <v>36</v>
      </c>
      <c r="Q1" s="13" t="s">
        <v>124</v>
      </c>
      <c r="R1" s="13" t="s">
        <v>125</v>
      </c>
      <c r="S1" s="13" t="s">
        <v>126</v>
      </c>
      <c r="T1" s="13" t="s">
        <v>127</v>
      </c>
      <c r="U1" s="13" t="s">
        <v>32</v>
      </c>
      <c r="V1" s="13" t="s">
        <v>33</v>
      </c>
      <c r="W1" s="13" t="s">
        <v>34</v>
      </c>
      <c r="X1" s="13" t="s">
        <v>35</v>
      </c>
      <c r="Y1" s="13" t="s">
        <v>145</v>
      </c>
      <c r="Z1" s="13" t="s">
        <v>146</v>
      </c>
      <c r="AA1" s="13" t="s">
        <v>147</v>
      </c>
      <c r="AB1" s="13" t="s">
        <v>148</v>
      </c>
      <c r="AC1" s="13" t="s">
        <v>149</v>
      </c>
      <c r="AD1" s="31" t="s">
        <v>217</v>
      </c>
    </row>
    <row r="2" spans="1:30" x14ac:dyDescent="0.35">
      <c r="A2" s="30" t="s">
        <v>109</v>
      </c>
      <c r="B2" s="13">
        <v>1</v>
      </c>
      <c r="C2" s="13">
        <f t="shared" ref="C2:C5" si="0">D2+E2</f>
        <v>403981.76</v>
      </c>
      <c r="D2" s="13">
        <v>336108.84</v>
      </c>
      <c r="E2" s="13">
        <v>67872.92</v>
      </c>
      <c r="F2" s="13">
        <f t="shared" ref="F2:F33" si="1">SUM(G2:I2)</f>
        <v>589101.39</v>
      </c>
      <c r="G2" s="13">
        <v>356022.31</v>
      </c>
      <c r="H2" s="13">
        <v>46302.44</v>
      </c>
      <c r="I2" s="13">
        <v>186776.64</v>
      </c>
      <c r="J2" s="13">
        <f t="shared" ref="J2:J41" si="2">SUM(K2:M2)</f>
        <v>976049.27999999991</v>
      </c>
      <c r="K2" s="13">
        <v>338657.92</v>
      </c>
      <c r="L2" s="13">
        <v>404493.01</v>
      </c>
      <c r="M2" s="13">
        <v>232898.35</v>
      </c>
      <c r="N2" s="13">
        <v>1969132.43</v>
      </c>
      <c r="P2" s="13">
        <v>2102862.8199999998</v>
      </c>
      <c r="Q2" s="13">
        <v>1236604.3600000001</v>
      </c>
      <c r="R2" s="13">
        <v>204165.15</v>
      </c>
      <c r="S2" s="13">
        <v>696954.79</v>
      </c>
      <c r="T2" s="13">
        <v>52515.9</v>
      </c>
      <c r="U2" s="13">
        <v>59926.73</v>
      </c>
      <c r="V2" s="13">
        <v>506866.91</v>
      </c>
      <c r="W2" s="13">
        <v>643806.29</v>
      </c>
      <c r="X2" s="13">
        <v>-10364.719999999999</v>
      </c>
      <c r="Y2" s="13">
        <v>2102862.8199999998</v>
      </c>
      <c r="Z2" s="13" t="s">
        <v>109</v>
      </c>
      <c r="AA2" s="13">
        <v>1</v>
      </c>
      <c r="AB2" s="31">
        <f t="shared" ref="AB2:AB33" si="3">P2-Y2</f>
        <v>0</v>
      </c>
      <c r="AC2" s="31">
        <f t="shared" ref="AC2:AC47" si="4">N2-(C2+F2+J2)</f>
        <v>0</v>
      </c>
      <c r="AD2" s="13">
        <f t="shared" ref="AD2:AD33" si="5">P2-N2-O2</f>
        <v>133730.3899999999</v>
      </c>
    </row>
    <row r="3" spans="1:30" x14ac:dyDescent="0.35">
      <c r="A3" s="30" t="s">
        <v>109</v>
      </c>
      <c r="B3" s="13">
        <v>2</v>
      </c>
      <c r="C3" s="13">
        <f t="shared" si="0"/>
        <v>326041.49</v>
      </c>
      <c r="D3" s="13">
        <v>269074.12</v>
      </c>
      <c r="E3" s="13">
        <v>56967.37</v>
      </c>
      <c r="F3" s="13">
        <f t="shared" si="1"/>
        <v>570272.01</v>
      </c>
      <c r="G3" s="13">
        <v>333104.49</v>
      </c>
      <c r="H3" s="13">
        <v>46466.05</v>
      </c>
      <c r="I3" s="13">
        <v>190701.47</v>
      </c>
      <c r="J3" s="13">
        <f t="shared" si="2"/>
        <v>1016893.6199999999</v>
      </c>
      <c r="K3" s="13">
        <v>340496.56</v>
      </c>
      <c r="L3" s="13">
        <v>410625.9</v>
      </c>
      <c r="M3" s="13">
        <v>265771.15999999997</v>
      </c>
      <c r="N3" s="13">
        <v>1913207.14</v>
      </c>
      <c r="P3" s="13">
        <v>2042870.16</v>
      </c>
      <c r="Q3" s="13">
        <v>1127292.93</v>
      </c>
      <c r="R3" s="13">
        <v>257146.7</v>
      </c>
      <c r="S3" s="13">
        <v>727748.92</v>
      </c>
      <c r="T3" s="13">
        <v>49135.35</v>
      </c>
      <c r="U3" s="13">
        <v>65430.2</v>
      </c>
      <c r="V3" s="13">
        <v>507189.19</v>
      </c>
      <c r="W3" s="13">
        <v>640633.56999999995</v>
      </c>
      <c r="X3" s="13">
        <v>-50439.56</v>
      </c>
      <c r="Y3" s="13">
        <v>2042870.16</v>
      </c>
      <c r="Z3" s="13" t="s">
        <v>109</v>
      </c>
      <c r="AA3" s="13">
        <v>2</v>
      </c>
      <c r="AB3" s="31">
        <f t="shared" si="3"/>
        <v>0</v>
      </c>
      <c r="AC3" s="31">
        <f t="shared" si="4"/>
        <v>2.0000000018626451E-2</v>
      </c>
      <c r="AD3" s="31">
        <f t="shared" si="5"/>
        <v>129663.02000000002</v>
      </c>
    </row>
    <row r="4" spans="1:30" x14ac:dyDescent="0.35">
      <c r="A4" s="30" t="s">
        <v>109</v>
      </c>
      <c r="B4" s="13">
        <v>3</v>
      </c>
      <c r="C4" s="13">
        <f t="shared" si="0"/>
        <v>565814.37</v>
      </c>
      <c r="D4" s="13">
        <v>500965.58</v>
      </c>
      <c r="E4" s="13">
        <v>64848.79</v>
      </c>
      <c r="F4" s="13">
        <f t="shared" si="1"/>
        <v>576021.18000000005</v>
      </c>
      <c r="G4" s="13">
        <v>333674.45</v>
      </c>
      <c r="H4" s="13">
        <v>46622.95</v>
      </c>
      <c r="I4" s="13">
        <v>195723.78</v>
      </c>
      <c r="J4" s="13">
        <f t="shared" si="2"/>
        <v>932059.9800000001</v>
      </c>
      <c r="K4" s="13">
        <v>348957.07</v>
      </c>
      <c r="L4" s="13">
        <v>340343.24</v>
      </c>
      <c r="M4" s="13">
        <v>242759.67</v>
      </c>
      <c r="N4" s="13">
        <v>2073895.53</v>
      </c>
      <c r="P4" s="13">
        <v>2225135.23</v>
      </c>
      <c r="Q4" s="13">
        <v>1264939.5</v>
      </c>
      <c r="R4" s="13">
        <v>220375.1</v>
      </c>
      <c r="S4" s="13">
        <v>752161.74</v>
      </c>
      <c r="T4" s="13">
        <v>49219.42</v>
      </c>
      <c r="U4" s="13">
        <v>60517.14</v>
      </c>
      <c r="V4" s="13">
        <v>553499.21</v>
      </c>
      <c r="W4" s="13">
        <v>713920.56</v>
      </c>
      <c r="X4" s="13">
        <v>38343.68</v>
      </c>
      <c r="Y4" s="13">
        <v>2225135.23</v>
      </c>
      <c r="Z4" s="13" t="s">
        <v>109</v>
      </c>
      <c r="AA4" s="13">
        <v>3</v>
      </c>
      <c r="AB4" s="31">
        <f t="shared" si="3"/>
        <v>0</v>
      </c>
      <c r="AC4" s="31">
        <f t="shared" si="4"/>
        <v>0</v>
      </c>
      <c r="AD4" s="31">
        <f t="shared" si="5"/>
        <v>151239.69999999995</v>
      </c>
    </row>
    <row r="5" spans="1:30" x14ac:dyDescent="0.35">
      <c r="A5" s="30" t="s">
        <v>109</v>
      </c>
      <c r="B5" s="13">
        <v>4</v>
      </c>
      <c r="C5" s="13">
        <f t="shared" si="0"/>
        <v>467143.82</v>
      </c>
      <c r="D5" s="13">
        <v>395797.55</v>
      </c>
      <c r="E5" s="13">
        <v>71346.27</v>
      </c>
      <c r="F5" s="13">
        <f t="shared" si="1"/>
        <v>638593.13</v>
      </c>
      <c r="G5" s="13">
        <v>387184</v>
      </c>
      <c r="H5" s="13">
        <v>47276.56</v>
      </c>
      <c r="I5" s="13">
        <v>204132.57</v>
      </c>
      <c r="J5" s="13">
        <f t="shared" si="2"/>
        <v>1044974.61</v>
      </c>
      <c r="K5" s="13">
        <v>385005.51</v>
      </c>
      <c r="L5" s="13">
        <v>375416.49</v>
      </c>
      <c r="M5" s="13">
        <v>284552.61</v>
      </c>
      <c r="N5" s="13">
        <v>2150711.56</v>
      </c>
      <c r="P5" s="13">
        <v>2365461.4</v>
      </c>
      <c r="Q5" s="13">
        <v>1281610.5</v>
      </c>
      <c r="R5" s="13">
        <v>286688.05</v>
      </c>
      <c r="S5" s="13">
        <v>820867.22</v>
      </c>
      <c r="T5" s="13">
        <v>57112.47</v>
      </c>
      <c r="U5" s="13">
        <v>67159.259999999995</v>
      </c>
      <c r="V5" s="13">
        <v>576375.68999999994</v>
      </c>
      <c r="W5" s="13">
        <v>717193.58</v>
      </c>
      <c r="X5" s="13">
        <v>-7158.23</v>
      </c>
      <c r="Y5" s="13">
        <v>2365461.4</v>
      </c>
      <c r="Z5" s="13" t="s">
        <v>109</v>
      </c>
      <c r="AA5" s="13">
        <v>4</v>
      </c>
      <c r="AB5" s="31">
        <f t="shared" si="3"/>
        <v>0</v>
      </c>
      <c r="AC5" s="31">
        <f t="shared" si="4"/>
        <v>0</v>
      </c>
      <c r="AD5" s="31">
        <f t="shared" si="5"/>
        <v>214749.83999999985</v>
      </c>
    </row>
    <row r="6" spans="1:30" x14ac:dyDescent="0.35">
      <c r="A6" s="30" t="s">
        <v>114</v>
      </c>
      <c r="B6" s="13">
        <v>1</v>
      </c>
      <c r="C6" s="13">
        <f t="shared" ref="C6:C54" si="6">D6+E6</f>
        <v>411979.36</v>
      </c>
      <c r="D6" s="13">
        <v>341199.19</v>
      </c>
      <c r="E6" s="13">
        <v>70780.17</v>
      </c>
      <c r="F6" s="13">
        <f t="shared" si="1"/>
        <v>596685.39999999991</v>
      </c>
      <c r="G6" s="13">
        <v>358339.68</v>
      </c>
      <c r="H6" s="13">
        <v>48479.92</v>
      </c>
      <c r="I6" s="13">
        <v>189865.8</v>
      </c>
      <c r="J6" s="13">
        <f t="shared" si="2"/>
        <v>1065924.4100000001</v>
      </c>
      <c r="K6" s="13">
        <v>374094.99</v>
      </c>
      <c r="L6" s="13">
        <v>442486.83</v>
      </c>
      <c r="M6" s="13">
        <v>249342.59</v>
      </c>
      <c r="N6" s="13">
        <v>2074589.17</v>
      </c>
      <c r="P6" s="13">
        <v>2205223.44</v>
      </c>
      <c r="Q6" s="13">
        <v>1225156.81</v>
      </c>
      <c r="R6" s="13">
        <v>228822.6</v>
      </c>
      <c r="S6" s="13">
        <v>763691.79</v>
      </c>
      <c r="T6" s="13">
        <v>48568.69</v>
      </c>
      <c r="U6" s="13">
        <v>69769.11</v>
      </c>
      <c r="V6" s="13">
        <v>532776.12</v>
      </c>
      <c r="W6" s="13">
        <v>677719.59</v>
      </c>
      <c r="X6" s="13">
        <v>14157.91</v>
      </c>
      <c r="Y6" s="13">
        <v>2205223.44</v>
      </c>
      <c r="Z6" s="13" t="s">
        <v>114</v>
      </c>
      <c r="AA6" s="13">
        <v>1</v>
      </c>
      <c r="AB6" s="31">
        <f t="shared" si="3"/>
        <v>0</v>
      </c>
      <c r="AC6" s="31">
        <f t="shared" si="4"/>
        <v>0</v>
      </c>
      <c r="AD6" s="31">
        <f t="shared" si="5"/>
        <v>130634.27000000002</v>
      </c>
    </row>
    <row r="7" spans="1:30" x14ac:dyDescent="0.35">
      <c r="A7" s="30" t="s">
        <v>114</v>
      </c>
      <c r="B7" s="13">
        <v>2</v>
      </c>
      <c r="C7" s="13">
        <f t="shared" si="6"/>
        <v>329980.7</v>
      </c>
      <c r="D7" s="13">
        <v>274362.46000000002</v>
      </c>
      <c r="E7" s="13">
        <v>55618.239999999998</v>
      </c>
      <c r="F7" s="13">
        <f t="shared" si="1"/>
        <v>607380.46</v>
      </c>
      <c r="G7" s="13">
        <v>373953.33</v>
      </c>
      <c r="H7" s="13">
        <v>47289.98</v>
      </c>
      <c r="I7" s="13">
        <v>186137.15</v>
      </c>
      <c r="J7" s="13">
        <f t="shared" si="2"/>
        <v>1110547.56</v>
      </c>
      <c r="K7" s="13">
        <v>376920.59</v>
      </c>
      <c r="L7" s="13">
        <v>452821.43</v>
      </c>
      <c r="M7" s="13">
        <v>280805.53999999998</v>
      </c>
      <c r="N7" s="13">
        <v>2047908.73</v>
      </c>
      <c r="P7" s="13">
        <v>2195945.88</v>
      </c>
      <c r="Q7" s="13">
        <v>1224958.83</v>
      </c>
      <c r="R7" s="13">
        <v>286153.24</v>
      </c>
      <c r="S7" s="13">
        <v>767235.02</v>
      </c>
      <c r="T7" s="13">
        <v>50684.93</v>
      </c>
      <c r="U7" s="13">
        <v>64580.46</v>
      </c>
      <c r="V7" s="13">
        <v>652251.18000000005</v>
      </c>
      <c r="W7" s="13">
        <v>745413.74</v>
      </c>
      <c r="X7" s="13">
        <v>-104504.04</v>
      </c>
      <c r="Y7" s="13">
        <v>2195945.88</v>
      </c>
      <c r="Z7" s="13" t="s">
        <v>114</v>
      </c>
      <c r="AA7" s="13">
        <v>2</v>
      </c>
      <c r="AB7" s="31">
        <f t="shared" si="3"/>
        <v>0</v>
      </c>
      <c r="AC7" s="31">
        <f t="shared" si="4"/>
        <v>1.0000000009313226E-2</v>
      </c>
      <c r="AD7" s="31">
        <f t="shared" si="5"/>
        <v>148037.14999999991</v>
      </c>
    </row>
    <row r="8" spans="1:30" x14ac:dyDescent="0.35">
      <c r="A8" s="30" t="s">
        <v>114</v>
      </c>
      <c r="B8" s="13">
        <v>3</v>
      </c>
      <c r="C8" s="13">
        <f t="shared" si="6"/>
        <v>570907.46</v>
      </c>
      <c r="D8" s="13">
        <v>506048.76</v>
      </c>
      <c r="E8" s="13">
        <v>64858.7</v>
      </c>
      <c r="F8" s="13">
        <f t="shared" si="1"/>
        <v>597851.08000000007</v>
      </c>
      <c r="G8" s="13">
        <v>355777.89</v>
      </c>
      <c r="H8" s="13">
        <v>48003.94</v>
      </c>
      <c r="I8" s="13">
        <v>194069.25</v>
      </c>
      <c r="J8" s="13">
        <f t="shared" si="2"/>
        <v>1008769.6599999999</v>
      </c>
      <c r="K8" s="13">
        <v>383184.32</v>
      </c>
      <c r="L8" s="13">
        <v>377983.12</v>
      </c>
      <c r="M8" s="13">
        <v>247602.22</v>
      </c>
      <c r="N8" s="13">
        <v>2177528.2000000002</v>
      </c>
      <c r="P8" s="13">
        <v>2344767.21</v>
      </c>
      <c r="Q8" s="13">
        <v>1377374.4</v>
      </c>
      <c r="R8" s="13">
        <v>189644.94</v>
      </c>
      <c r="S8" s="13">
        <v>769338.93</v>
      </c>
      <c r="T8" s="13">
        <v>48221.46</v>
      </c>
      <c r="U8" s="13">
        <v>60195.96</v>
      </c>
      <c r="V8" s="13">
        <v>528616.54</v>
      </c>
      <c r="W8" s="13">
        <v>736031.6</v>
      </c>
      <c r="X8" s="13">
        <v>107406.59</v>
      </c>
      <c r="Y8" s="13">
        <v>2344767.21</v>
      </c>
      <c r="Z8" s="13" t="s">
        <v>114</v>
      </c>
      <c r="AA8" s="13">
        <v>3</v>
      </c>
      <c r="AB8" s="31">
        <f t="shared" si="3"/>
        <v>0</v>
      </c>
      <c r="AC8" s="31">
        <f t="shared" si="4"/>
        <v>0</v>
      </c>
      <c r="AD8" s="31">
        <f t="shared" si="5"/>
        <v>167239.00999999978</v>
      </c>
    </row>
    <row r="9" spans="1:30" x14ac:dyDescent="0.35">
      <c r="A9" s="30" t="s">
        <v>114</v>
      </c>
      <c r="B9" s="13">
        <v>4</v>
      </c>
      <c r="C9" s="13">
        <f t="shared" si="6"/>
        <v>474029.63</v>
      </c>
      <c r="D9" s="13">
        <v>402678.1</v>
      </c>
      <c r="E9" s="13">
        <v>71351.53</v>
      </c>
      <c r="F9" s="13">
        <f t="shared" si="1"/>
        <v>656642.26</v>
      </c>
      <c r="G9" s="13">
        <v>398803.21</v>
      </c>
      <c r="H9" s="13">
        <v>47861.15</v>
      </c>
      <c r="I9" s="13">
        <v>209977.9</v>
      </c>
      <c r="J9" s="13">
        <f t="shared" si="2"/>
        <v>1115579.1100000001</v>
      </c>
      <c r="K9" s="13">
        <v>416943.03</v>
      </c>
      <c r="L9" s="13">
        <v>406740.09</v>
      </c>
      <c r="M9" s="13">
        <v>291895.99</v>
      </c>
      <c r="N9" s="13">
        <v>2246250.9900000002</v>
      </c>
      <c r="P9" s="13">
        <v>2467081.87</v>
      </c>
      <c r="Q9" s="13">
        <v>1351601.7</v>
      </c>
      <c r="R9" s="13">
        <v>269642.19</v>
      </c>
      <c r="S9" s="13">
        <v>845527.46</v>
      </c>
      <c r="T9" s="13">
        <v>54053.04</v>
      </c>
      <c r="U9" s="13">
        <v>65403.75</v>
      </c>
      <c r="V9" s="13">
        <v>576192.15</v>
      </c>
      <c r="W9" s="13">
        <v>719914.21</v>
      </c>
      <c r="X9" s="13">
        <v>24575.79</v>
      </c>
      <c r="Y9" s="13">
        <v>2467081.87</v>
      </c>
      <c r="Z9" s="13" t="s">
        <v>114</v>
      </c>
      <c r="AA9" s="13">
        <v>4</v>
      </c>
      <c r="AB9" s="31">
        <f t="shared" si="3"/>
        <v>0</v>
      </c>
      <c r="AC9" s="31">
        <f t="shared" si="4"/>
        <v>-9.9999997764825821E-3</v>
      </c>
      <c r="AD9" s="31">
        <f t="shared" si="5"/>
        <v>220830.87999999989</v>
      </c>
    </row>
    <row r="10" spans="1:30" x14ac:dyDescent="0.35">
      <c r="A10" s="30" t="s">
        <v>115</v>
      </c>
      <c r="B10" s="13">
        <v>1</v>
      </c>
      <c r="C10" s="13">
        <f t="shared" si="6"/>
        <v>422583.46</v>
      </c>
      <c r="D10" s="13">
        <v>354449.52</v>
      </c>
      <c r="E10" s="13">
        <v>68133.94</v>
      </c>
      <c r="F10" s="13">
        <f t="shared" si="1"/>
        <v>631256.46</v>
      </c>
      <c r="G10" s="13">
        <v>383075.92</v>
      </c>
      <c r="H10" s="13">
        <v>49464.1</v>
      </c>
      <c r="I10" s="13">
        <v>198716.44</v>
      </c>
      <c r="J10" s="13">
        <f t="shared" si="2"/>
        <v>1152389.67</v>
      </c>
      <c r="K10" s="13">
        <v>388784.29</v>
      </c>
      <c r="L10" s="13">
        <v>494882.78</v>
      </c>
      <c r="M10" s="13">
        <v>268722.59999999998</v>
      </c>
      <c r="N10" s="13">
        <v>2206229.59</v>
      </c>
      <c r="P10" s="13">
        <v>2347396.37</v>
      </c>
      <c r="Q10" s="13">
        <v>1321378.6399999999</v>
      </c>
      <c r="R10" s="13">
        <v>272180.59000000003</v>
      </c>
      <c r="S10" s="13">
        <v>785524.88</v>
      </c>
      <c r="T10" s="13">
        <v>31849.09</v>
      </c>
      <c r="U10" s="13">
        <v>37116.57</v>
      </c>
      <c r="V10" s="13">
        <v>550329.82999999996</v>
      </c>
      <c r="W10" s="13">
        <v>657363.38</v>
      </c>
      <c r="X10" s="13">
        <v>6380.15</v>
      </c>
      <c r="Y10" s="13">
        <v>2347396.37</v>
      </c>
      <c r="Z10" s="13" t="s">
        <v>115</v>
      </c>
      <c r="AA10" s="13">
        <v>1</v>
      </c>
      <c r="AB10" s="31">
        <f t="shared" si="3"/>
        <v>0</v>
      </c>
      <c r="AC10" s="31">
        <f t="shared" si="4"/>
        <v>0</v>
      </c>
      <c r="AD10" s="31">
        <f t="shared" si="5"/>
        <v>141166.78000000026</v>
      </c>
    </row>
    <row r="11" spans="1:30" x14ac:dyDescent="0.35">
      <c r="A11" s="30" t="s">
        <v>115</v>
      </c>
      <c r="B11" s="13">
        <v>2</v>
      </c>
      <c r="C11" s="13">
        <f t="shared" si="6"/>
        <v>345026.27999999997</v>
      </c>
      <c r="D11" s="13">
        <v>289365.46999999997</v>
      </c>
      <c r="E11" s="13">
        <v>55660.81</v>
      </c>
      <c r="F11" s="13">
        <f t="shared" si="1"/>
        <v>632121.34</v>
      </c>
      <c r="G11" s="13">
        <v>387587.27</v>
      </c>
      <c r="H11" s="13">
        <v>50076.29</v>
      </c>
      <c r="I11" s="13">
        <v>194457.78</v>
      </c>
      <c r="J11" s="13">
        <f t="shared" si="2"/>
        <v>1216749.5900000001</v>
      </c>
      <c r="K11" s="13">
        <v>401894.76</v>
      </c>
      <c r="L11" s="13">
        <v>524246.02</v>
      </c>
      <c r="M11" s="13">
        <v>290608.81</v>
      </c>
      <c r="N11" s="13">
        <v>2193897.21</v>
      </c>
      <c r="P11" s="13">
        <v>2357078.87</v>
      </c>
      <c r="Q11" s="13">
        <v>1299202.94</v>
      </c>
      <c r="R11" s="13">
        <v>279484.71000000002</v>
      </c>
      <c r="S11" s="13">
        <v>779670.09</v>
      </c>
      <c r="T11" s="13">
        <v>32224.17</v>
      </c>
      <c r="U11" s="13">
        <v>37741.67</v>
      </c>
      <c r="V11" s="13">
        <v>645078.06000000006</v>
      </c>
      <c r="W11" s="13">
        <v>684552.49</v>
      </c>
      <c r="X11" s="13">
        <v>-31770.28</v>
      </c>
      <c r="Y11" s="13">
        <v>2357078.87</v>
      </c>
      <c r="Z11" s="13" t="s">
        <v>115</v>
      </c>
      <c r="AA11" s="13">
        <v>2</v>
      </c>
      <c r="AB11" s="31">
        <f t="shared" si="3"/>
        <v>0</v>
      </c>
      <c r="AC11" s="31">
        <f t="shared" si="4"/>
        <v>0</v>
      </c>
      <c r="AD11" s="31">
        <f t="shared" si="5"/>
        <v>163181.66000000015</v>
      </c>
    </row>
    <row r="12" spans="1:30" x14ac:dyDescent="0.35">
      <c r="A12" s="30" t="s">
        <v>115</v>
      </c>
      <c r="B12" s="13">
        <v>3</v>
      </c>
      <c r="C12" s="13">
        <f t="shared" si="6"/>
        <v>603779.52</v>
      </c>
      <c r="D12" s="13">
        <v>539360.32999999996</v>
      </c>
      <c r="E12" s="13">
        <v>64419.19</v>
      </c>
      <c r="F12" s="13">
        <f t="shared" si="1"/>
        <v>625292.62</v>
      </c>
      <c r="G12" s="13">
        <v>377185.58</v>
      </c>
      <c r="H12" s="13">
        <v>49637.36</v>
      </c>
      <c r="I12" s="13">
        <v>198469.68</v>
      </c>
      <c r="J12" s="13">
        <f t="shared" si="2"/>
        <v>1085868.79</v>
      </c>
      <c r="K12" s="13">
        <v>417976.1</v>
      </c>
      <c r="L12" s="13">
        <v>409823.15</v>
      </c>
      <c r="M12" s="13">
        <v>258069.54</v>
      </c>
      <c r="N12" s="13">
        <v>2314940.9500000002</v>
      </c>
      <c r="P12" s="13">
        <v>2497997.34</v>
      </c>
      <c r="Q12" s="13">
        <v>1473208.35</v>
      </c>
      <c r="R12" s="13">
        <v>195395.20000000001</v>
      </c>
      <c r="S12" s="13">
        <v>787578.62</v>
      </c>
      <c r="T12" s="13">
        <v>31359.37</v>
      </c>
      <c r="U12" s="13">
        <v>32398.86</v>
      </c>
      <c r="V12" s="13">
        <v>613839.61</v>
      </c>
      <c r="W12" s="13">
        <v>632540.66</v>
      </c>
      <c r="X12" s="13">
        <v>-3242</v>
      </c>
      <c r="Y12" s="13">
        <v>2497997.34</v>
      </c>
      <c r="Z12" s="13" t="s">
        <v>115</v>
      </c>
      <c r="AA12" s="13">
        <v>3</v>
      </c>
      <c r="AB12" s="31">
        <f t="shared" si="3"/>
        <v>0</v>
      </c>
      <c r="AC12" s="31">
        <f t="shared" si="4"/>
        <v>2.0000000018626451E-2</v>
      </c>
      <c r="AD12" s="31">
        <f t="shared" si="5"/>
        <v>183056.38999999966</v>
      </c>
    </row>
    <row r="13" spans="1:30" x14ac:dyDescent="0.35">
      <c r="A13" s="30" t="s">
        <v>115</v>
      </c>
      <c r="B13" s="13">
        <v>4</v>
      </c>
      <c r="C13" s="13">
        <f t="shared" si="6"/>
        <v>500915.09</v>
      </c>
      <c r="D13" s="13">
        <v>426023.07</v>
      </c>
      <c r="E13" s="13">
        <v>74892.02</v>
      </c>
      <c r="F13" s="13">
        <f t="shared" si="1"/>
        <v>672410.24</v>
      </c>
      <c r="G13" s="13">
        <v>412860</v>
      </c>
      <c r="H13" s="13">
        <v>50423.26</v>
      </c>
      <c r="I13" s="13">
        <v>209126.98</v>
      </c>
      <c r="J13" s="13">
        <f t="shared" si="2"/>
        <v>1175253.8700000001</v>
      </c>
      <c r="K13" s="13">
        <v>443406.52</v>
      </c>
      <c r="L13" s="13">
        <v>438454.74</v>
      </c>
      <c r="M13" s="13">
        <v>293392.61</v>
      </c>
      <c r="N13" s="13">
        <v>2348579.19</v>
      </c>
      <c r="P13" s="13">
        <v>2598897.56</v>
      </c>
      <c r="Q13" s="13">
        <v>1463539.42</v>
      </c>
      <c r="R13" s="13">
        <v>232764.62</v>
      </c>
      <c r="S13" s="13">
        <v>842150.72</v>
      </c>
      <c r="T13" s="13">
        <v>34325.35</v>
      </c>
      <c r="U13" s="13">
        <v>41621.99</v>
      </c>
      <c r="V13" s="13">
        <v>659021.41</v>
      </c>
      <c r="W13" s="13">
        <v>670098.55000000005</v>
      </c>
      <c r="X13" s="13">
        <v>-4429.3999999999996</v>
      </c>
      <c r="Y13" s="13">
        <v>2598897.56</v>
      </c>
      <c r="Z13" s="13" t="s">
        <v>115</v>
      </c>
      <c r="AA13" s="13">
        <v>4</v>
      </c>
      <c r="AB13" s="31">
        <f t="shared" si="3"/>
        <v>0</v>
      </c>
      <c r="AC13" s="31">
        <f t="shared" si="4"/>
        <v>-1.0000000242143869E-2</v>
      </c>
      <c r="AD13" s="31">
        <f t="shared" si="5"/>
        <v>250318.37000000011</v>
      </c>
    </row>
    <row r="14" spans="1:30" x14ac:dyDescent="0.35">
      <c r="A14" s="30" t="s">
        <v>116</v>
      </c>
      <c r="B14" s="13">
        <v>1</v>
      </c>
      <c r="C14" s="13">
        <f t="shared" si="6"/>
        <v>442188.55</v>
      </c>
      <c r="D14" s="13">
        <v>362652.81</v>
      </c>
      <c r="E14" s="13">
        <v>79535.740000000005</v>
      </c>
      <c r="F14" s="13">
        <f t="shared" si="1"/>
        <v>685647.1</v>
      </c>
      <c r="G14" s="13">
        <v>422168.54</v>
      </c>
      <c r="H14" s="13">
        <v>53899.61</v>
      </c>
      <c r="I14" s="13">
        <v>209578.95</v>
      </c>
      <c r="J14" s="13">
        <f t="shared" si="2"/>
        <v>1249318.1800000002</v>
      </c>
      <c r="K14" s="13">
        <v>432297.62</v>
      </c>
      <c r="L14" s="13">
        <v>540066.66</v>
      </c>
      <c r="M14" s="13">
        <v>276953.90000000002</v>
      </c>
      <c r="N14" s="13">
        <v>2377153.85</v>
      </c>
      <c r="P14" s="13">
        <v>2535750.59</v>
      </c>
      <c r="Q14" s="13">
        <v>1417165.14</v>
      </c>
      <c r="R14" s="13">
        <v>278563.61</v>
      </c>
      <c r="S14" s="13">
        <v>808569.27</v>
      </c>
      <c r="T14" s="13">
        <v>68881.009999999995</v>
      </c>
      <c r="U14" s="13">
        <v>49133.32</v>
      </c>
      <c r="V14" s="13">
        <v>622484.57999999996</v>
      </c>
      <c r="W14" s="13">
        <v>663204.89</v>
      </c>
      <c r="X14" s="13">
        <v>-45841.46</v>
      </c>
      <c r="Y14" s="13">
        <v>2535750.59</v>
      </c>
      <c r="Z14" s="13" t="s">
        <v>116</v>
      </c>
      <c r="AA14" s="13">
        <v>1</v>
      </c>
      <c r="AB14" s="31">
        <f t="shared" si="3"/>
        <v>0</v>
      </c>
      <c r="AC14" s="31">
        <f t="shared" si="4"/>
        <v>2.0000000018626451E-2</v>
      </c>
      <c r="AD14" s="31">
        <f t="shared" si="5"/>
        <v>158596.73999999976</v>
      </c>
    </row>
    <row r="15" spans="1:30" x14ac:dyDescent="0.35">
      <c r="A15" s="30" t="s">
        <v>116</v>
      </c>
      <c r="B15" s="13">
        <v>2</v>
      </c>
      <c r="C15" s="13">
        <f t="shared" si="6"/>
        <v>357433.54000000004</v>
      </c>
      <c r="D15" s="13">
        <v>299493.88</v>
      </c>
      <c r="E15" s="13">
        <v>57939.66</v>
      </c>
      <c r="F15" s="13">
        <f t="shared" si="1"/>
        <v>683548.76</v>
      </c>
      <c r="G15" s="13">
        <v>423756.92</v>
      </c>
      <c r="H15" s="13">
        <v>54880.05</v>
      </c>
      <c r="I15" s="13">
        <v>204911.79</v>
      </c>
      <c r="J15" s="13">
        <f t="shared" si="2"/>
        <v>1338373.51</v>
      </c>
      <c r="K15" s="13">
        <v>432834.33</v>
      </c>
      <c r="L15" s="13">
        <v>592769.18000000005</v>
      </c>
      <c r="M15" s="13">
        <v>312770</v>
      </c>
      <c r="N15" s="13">
        <v>2379355.8199999998</v>
      </c>
      <c r="P15" s="13">
        <v>2562241.58</v>
      </c>
      <c r="Q15" s="13">
        <v>1412804.02</v>
      </c>
      <c r="R15" s="13">
        <v>307608.74</v>
      </c>
      <c r="S15" s="13">
        <v>815553.18</v>
      </c>
      <c r="T15" s="13">
        <v>69140.17</v>
      </c>
      <c r="U15" s="13">
        <v>45222.8</v>
      </c>
      <c r="V15" s="13">
        <v>626568.09</v>
      </c>
      <c r="W15" s="13">
        <v>681671.43</v>
      </c>
      <c r="X15" s="13">
        <v>-32983.980000000003</v>
      </c>
      <c r="Y15" s="13">
        <v>2562241.58</v>
      </c>
      <c r="Z15" s="13" t="s">
        <v>116</v>
      </c>
      <c r="AA15" s="13">
        <v>2</v>
      </c>
      <c r="AB15" s="31">
        <f t="shared" si="3"/>
        <v>0</v>
      </c>
      <c r="AC15" s="31">
        <f t="shared" si="4"/>
        <v>9.9999997764825821E-3</v>
      </c>
      <c r="AD15" s="31">
        <f t="shared" si="5"/>
        <v>182885.76000000024</v>
      </c>
    </row>
    <row r="16" spans="1:30" x14ac:dyDescent="0.35">
      <c r="A16" s="30" t="s">
        <v>116</v>
      </c>
      <c r="B16" s="13">
        <v>3</v>
      </c>
      <c r="C16" s="13">
        <f t="shared" si="6"/>
        <v>591556.76</v>
      </c>
      <c r="D16" s="13">
        <v>522894.15</v>
      </c>
      <c r="E16" s="13">
        <v>68662.61</v>
      </c>
      <c r="F16" s="13">
        <f t="shared" si="1"/>
        <v>649612.07999999996</v>
      </c>
      <c r="G16" s="13">
        <v>389832.86</v>
      </c>
      <c r="H16" s="13">
        <v>53220.85</v>
      </c>
      <c r="I16" s="13">
        <v>206558.37</v>
      </c>
      <c r="J16" s="13">
        <f t="shared" si="2"/>
        <v>1215841.3999999999</v>
      </c>
      <c r="K16" s="13">
        <v>440657.7</v>
      </c>
      <c r="L16" s="13">
        <v>459477.7</v>
      </c>
      <c r="M16" s="13">
        <v>315706</v>
      </c>
      <c r="N16" s="13">
        <v>2457010.25</v>
      </c>
      <c r="P16" s="13">
        <v>2645947.14</v>
      </c>
      <c r="Q16" s="13">
        <v>1504575.61</v>
      </c>
      <c r="R16" s="13">
        <v>251973.19</v>
      </c>
      <c r="S16" s="13">
        <v>793636.72</v>
      </c>
      <c r="T16" s="13">
        <v>63605.120000000003</v>
      </c>
      <c r="U16" s="13">
        <v>40230.959999999999</v>
      </c>
      <c r="V16" s="13">
        <v>635337.96</v>
      </c>
      <c r="W16" s="13">
        <v>680646.15</v>
      </c>
      <c r="X16" s="13">
        <v>37233.730000000003</v>
      </c>
      <c r="Y16" s="13">
        <v>2645947.14</v>
      </c>
      <c r="Z16" s="13" t="s">
        <v>116</v>
      </c>
      <c r="AA16" s="13">
        <v>3</v>
      </c>
      <c r="AB16" s="31">
        <f t="shared" si="3"/>
        <v>0</v>
      </c>
      <c r="AC16" s="31">
        <f t="shared" si="4"/>
        <v>1.0000000242143869E-2</v>
      </c>
      <c r="AD16" s="31">
        <f t="shared" si="5"/>
        <v>188936.89000000013</v>
      </c>
    </row>
    <row r="17" spans="1:30" x14ac:dyDescent="0.35">
      <c r="A17" s="30" t="s">
        <v>116</v>
      </c>
      <c r="B17" s="13">
        <v>4</v>
      </c>
      <c r="C17" s="13">
        <f t="shared" si="6"/>
        <v>503220.85</v>
      </c>
      <c r="D17" s="13">
        <v>420673.41</v>
      </c>
      <c r="E17" s="13">
        <v>82547.44</v>
      </c>
      <c r="F17" s="13">
        <f t="shared" si="1"/>
        <v>714404.37</v>
      </c>
      <c r="G17" s="13">
        <v>448178.38</v>
      </c>
      <c r="H17" s="13">
        <v>52046.48</v>
      </c>
      <c r="I17" s="13">
        <v>214179.51</v>
      </c>
      <c r="J17" s="13">
        <f t="shared" si="2"/>
        <v>1280986.54</v>
      </c>
      <c r="K17" s="13">
        <v>501900.39</v>
      </c>
      <c r="L17" s="13">
        <v>481400.89</v>
      </c>
      <c r="M17" s="13">
        <v>297685.26</v>
      </c>
      <c r="N17" s="13">
        <v>2498611.7799999998</v>
      </c>
      <c r="P17" s="13">
        <v>2783733.23</v>
      </c>
      <c r="Q17" s="13">
        <v>1578111.95</v>
      </c>
      <c r="R17" s="13">
        <v>216005.34</v>
      </c>
      <c r="S17" s="13">
        <v>860336.92</v>
      </c>
      <c r="T17" s="13">
        <v>73124.77</v>
      </c>
      <c r="U17" s="13">
        <v>53369.71</v>
      </c>
      <c r="V17" s="13">
        <v>627754</v>
      </c>
      <c r="W17" s="13">
        <v>642072.79</v>
      </c>
      <c r="X17" s="13">
        <v>17103.32</v>
      </c>
      <c r="Y17" s="13">
        <v>2783733.23</v>
      </c>
      <c r="Z17" s="13" t="s">
        <v>116</v>
      </c>
      <c r="AA17" s="13">
        <v>4</v>
      </c>
      <c r="AB17" s="31">
        <f t="shared" si="3"/>
        <v>0</v>
      </c>
      <c r="AC17" s="31">
        <f t="shared" si="4"/>
        <v>2.0000000018626451E-2</v>
      </c>
      <c r="AD17" s="31">
        <f t="shared" si="5"/>
        <v>285121.45000000019</v>
      </c>
    </row>
    <row r="18" spans="1:30" x14ac:dyDescent="0.35">
      <c r="A18" s="30" t="s">
        <v>117</v>
      </c>
      <c r="B18" s="13">
        <v>1</v>
      </c>
      <c r="C18" s="13">
        <f t="shared" si="6"/>
        <v>458457.33</v>
      </c>
      <c r="D18" s="13">
        <v>371273.07</v>
      </c>
      <c r="E18" s="13">
        <v>87184.26</v>
      </c>
      <c r="F18" s="13">
        <f t="shared" si="1"/>
        <v>739708.32</v>
      </c>
      <c r="G18" s="13">
        <v>466223.73</v>
      </c>
      <c r="H18" s="13">
        <v>55231.76</v>
      </c>
      <c r="I18" s="13">
        <v>218252.83</v>
      </c>
      <c r="J18" s="13">
        <f t="shared" si="2"/>
        <v>1362025.56</v>
      </c>
      <c r="K18" s="13">
        <v>475242.25</v>
      </c>
      <c r="L18" s="13">
        <v>594978.05000000005</v>
      </c>
      <c r="M18" s="13">
        <v>291805.26</v>
      </c>
      <c r="N18" s="13">
        <v>2560191.21</v>
      </c>
      <c r="P18" s="13">
        <v>2728278.58</v>
      </c>
      <c r="Q18" s="13">
        <v>1517932.64</v>
      </c>
      <c r="R18" s="13">
        <v>291843.21000000002</v>
      </c>
      <c r="S18" s="13">
        <v>838302.2</v>
      </c>
      <c r="T18" s="13">
        <v>58663.82</v>
      </c>
      <c r="U18" s="13">
        <v>41485.5</v>
      </c>
      <c r="V18" s="13">
        <v>582461.47</v>
      </c>
      <c r="W18" s="13">
        <v>624902.04</v>
      </c>
      <c r="X18" s="13">
        <v>22491.79</v>
      </c>
      <c r="Y18" s="13">
        <v>2728278.58</v>
      </c>
      <c r="Z18" s="13" t="s">
        <v>117</v>
      </c>
      <c r="AA18" s="13">
        <v>1</v>
      </c>
      <c r="AB18" s="31">
        <f t="shared" si="3"/>
        <v>0</v>
      </c>
      <c r="AC18" s="31">
        <f t="shared" si="4"/>
        <v>0</v>
      </c>
      <c r="AD18" s="31">
        <f t="shared" si="5"/>
        <v>168087.37000000011</v>
      </c>
    </row>
    <row r="19" spans="1:30" x14ac:dyDescent="0.35">
      <c r="A19" s="30" t="s">
        <v>117</v>
      </c>
      <c r="B19" s="13">
        <v>2</v>
      </c>
      <c r="C19" s="13">
        <f t="shared" si="6"/>
        <v>371275.52000000002</v>
      </c>
      <c r="D19" s="13">
        <v>307806.19</v>
      </c>
      <c r="E19" s="13">
        <v>63469.33</v>
      </c>
      <c r="F19" s="13">
        <f t="shared" si="1"/>
        <v>736493.33000000007</v>
      </c>
      <c r="G19" s="13">
        <v>472854.57</v>
      </c>
      <c r="H19" s="13">
        <v>57848.31</v>
      </c>
      <c r="I19" s="13">
        <v>205790.45</v>
      </c>
      <c r="J19" s="13">
        <f t="shared" si="2"/>
        <v>1470455.7799999998</v>
      </c>
      <c r="K19" s="13">
        <v>467654.98</v>
      </c>
      <c r="L19" s="13">
        <v>669972.59</v>
      </c>
      <c r="M19" s="13">
        <v>332828.21000000002</v>
      </c>
      <c r="N19" s="13">
        <v>2578224.63</v>
      </c>
      <c r="P19" s="13">
        <v>2768087.1</v>
      </c>
      <c r="Q19" s="13">
        <v>1513130.3</v>
      </c>
      <c r="R19" s="13">
        <v>335329.05</v>
      </c>
      <c r="S19" s="13">
        <v>844359.45</v>
      </c>
      <c r="T19" s="13">
        <v>59498.16</v>
      </c>
      <c r="U19" s="13">
        <v>48494.58</v>
      </c>
      <c r="V19" s="13">
        <v>596858.61</v>
      </c>
      <c r="W19" s="13">
        <v>656932.97</v>
      </c>
      <c r="X19" s="13">
        <v>27349.91</v>
      </c>
      <c r="Y19" s="13">
        <v>2768087.1</v>
      </c>
      <c r="Z19" s="13" t="s">
        <v>117</v>
      </c>
      <c r="AA19" s="13">
        <v>2</v>
      </c>
      <c r="AB19" s="31">
        <f t="shared" si="3"/>
        <v>0</v>
      </c>
      <c r="AC19" s="31">
        <f t="shared" si="4"/>
        <v>0</v>
      </c>
      <c r="AD19" s="31">
        <f t="shared" si="5"/>
        <v>189862.4700000002</v>
      </c>
    </row>
    <row r="20" spans="1:30" x14ac:dyDescent="0.35">
      <c r="A20" s="30" t="s">
        <v>117</v>
      </c>
      <c r="B20" s="13">
        <v>3</v>
      </c>
      <c r="C20" s="13">
        <f t="shared" si="6"/>
        <v>587427.96</v>
      </c>
      <c r="D20" s="13">
        <v>511553.11</v>
      </c>
      <c r="E20" s="13">
        <v>75874.850000000006</v>
      </c>
      <c r="F20" s="13">
        <f t="shared" si="1"/>
        <v>722008.55999999994</v>
      </c>
      <c r="G20" s="13">
        <v>450360</v>
      </c>
      <c r="H20" s="13">
        <v>55199.98</v>
      </c>
      <c r="I20" s="13">
        <v>216448.58</v>
      </c>
      <c r="J20" s="13">
        <f t="shared" si="2"/>
        <v>1327567.56</v>
      </c>
      <c r="K20" s="13">
        <v>484331.2</v>
      </c>
      <c r="L20" s="13">
        <v>506287.94</v>
      </c>
      <c r="M20" s="13">
        <v>336948.42</v>
      </c>
      <c r="N20" s="13">
        <v>2637004.08</v>
      </c>
      <c r="P20" s="13">
        <v>2836387.39</v>
      </c>
      <c r="Q20" s="13">
        <v>1633448.36</v>
      </c>
      <c r="R20" s="13">
        <v>272799.17</v>
      </c>
      <c r="S20" s="13">
        <v>874854.68</v>
      </c>
      <c r="T20" s="13">
        <v>56667.72</v>
      </c>
      <c r="U20" s="13">
        <v>45507.31</v>
      </c>
      <c r="V20" s="13">
        <v>578983.46</v>
      </c>
      <c r="W20" s="13">
        <v>614329.55000000005</v>
      </c>
      <c r="X20" s="13">
        <v>-11543.77</v>
      </c>
      <c r="Y20" s="13">
        <v>2836387.39</v>
      </c>
      <c r="Z20" s="13" t="s">
        <v>117</v>
      </c>
      <c r="AA20" s="13">
        <v>3</v>
      </c>
      <c r="AB20" s="31">
        <f t="shared" si="3"/>
        <v>0</v>
      </c>
      <c r="AC20" s="31">
        <f t="shared" si="4"/>
        <v>0</v>
      </c>
      <c r="AD20" s="31">
        <f t="shared" si="5"/>
        <v>199383.31000000006</v>
      </c>
    </row>
    <row r="21" spans="1:30" x14ac:dyDescent="0.35">
      <c r="A21" s="30" t="s">
        <v>117</v>
      </c>
      <c r="B21" s="13">
        <v>4</v>
      </c>
      <c r="C21" s="13">
        <f t="shared" si="6"/>
        <v>516958.92</v>
      </c>
      <c r="D21" s="13">
        <v>425513.56</v>
      </c>
      <c r="E21" s="13">
        <v>91445.36</v>
      </c>
      <c r="F21" s="13">
        <f t="shared" si="1"/>
        <v>795132.32</v>
      </c>
      <c r="G21" s="13">
        <v>514411.29</v>
      </c>
      <c r="H21" s="13">
        <v>55877.95</v>
      </c>
      <c r="I21" s="13">
        <v>224843.08</v>
      </c>
      <c r="J21" s="13">
        <f t="shared" si="2"/>
        <v>1404357.0499999998</v>
      </c>
      <c r="K21" s="13">
        <v>565595.47</v>
      </c>
      <c r="L21" s="13">
        <v>523545.89</v>
      </c>
      <c r="M21" s="13">
        <v>315215.69</v>
      </c>
      <c r="N21" s="13">
        <v>2716448.28</v>
      </c>
      <c r="P21" s="13">
        <v>3036737.91</v>
      </c>
      <c r="Q21" s="13">
        <v>1716907.4</v>
      </c>
      <c r="R21" s="13">
        <v>232831.07</v>
      </c>
      <c r="S21" s="13">
        <v>934666.73</v>
      </c>
      <c r="T21" s="13">
        <v>64727.14</v>
      </c>
      <c r="U21" s="13">
        <v>50499.02</v>
      </c>
      <c r="V21" s="13">
        <v>611978.09</v>
      </c>
      <c r="W21" s="13">
        <v>615375.22</v>
      </c>
      <c r="X21" s="13">
        <v>40503.68</v>
      </c>
      <c r="Y21" s="13">
        <v>3036737.91</v>
      </c>
      <c r="Z21" s="13" t="s">
        <v>117</v>
      </c>
      <c r="AA21" s="13">
        <v>4</v>
      </c>
      <c r="AB21" s="31">
        <f t="shared" si="3"/>
        <v>0</v>
      </c>
      <c r="AC21" s="31">
        <f t="shared" si="4"/>
        <v>-1.0000000242143869E-2</v>
      </c>
      <c r="AD21" s="31">
        <f t="shared" si="5"/>
        <v>320289.63000000035</v>
      </c>
    </row>
    <row r="22" spans="1:30" x14ac:dyDescent="0.35">
      <c r="A22" s="30" t="s">
        <v>118</v>
      </c>
      <c r="B22" s="13">
        <v>1</v>
      </c>
      <c r="C22" s="13">
        <f t="shared" si="6"/>
        <v>482991.46</v>
      </c>
      <c r="D22" s="13">
        <v>389609.65</v>
      </c>
      <c r="E22" s="13">
        <v>93381.81</v>
      </c>
      <c r="F22" s="13">
        <f t="shared" si="1"/>
        <v>809115.23</v>
      </c>
      <c r="G22" s="13">
        <v>512044.79</v>
      </c>
      <c r="H22" s="13">
        <v>62529.07</v>
      </c>
      <c r="I22" s="13">
        <v>234541.37</v>
      </c>
      <c r="J22" s="13">
        <f t="shared" si="2"/>
        <v>1506619.6800000002</v>
      </c>
      <c r="K22" s="13">
        <v>520052.55</v>
      </c>
      <c r="L22" s="13">
        <v>675148.74</v>
      </c>
      <c r="M22" s="13">
        <v>311418.39</v>
      </c>
      <c r="N22" s="13">
        <v>2798726.37</v>
      </c>
      <c r="P22" s="13">
        <v>2965087.78</v>
      </c>
      <c r="Q22" s="13">
        <v>1623632.81</v>
      </c>
      <c r="R22" s="13">
        <v>298932.96000000002</v>
      </c>
      <c r="S22" s="13">
        <v>953527.4</v>
      </c>
      <c r="T22" s="13">
        <v>30561.57</v>
      </c>
      <c r="U22" s="13">
        <v>35095.089999999997</v>
      </c>
      <c r="V22" s="13">
        <v>603117.81000000006</v>
      </c>
      <c r="W22" s="13">
        <v>627452.85</v>
      </c>
      <c r="X22" s="13">
        <v>47672.99</v>
      </c>
      <c r="Y22" s="13">
        <v>2965087.78</v>
      </c>
      <c r="Z22" s="13" t="s">
        <v>118</v>
      </c>
      <c r="AA22" s="13">
        <v>1</v>
      </c>
      <c r="AB22" s="31">
        <f t="shared" si="3"/>
        <v>0</v>
      </c>
      <c r="AC22" s="31">
        <f t="shared" si="4"/>
        <v>0</v>
      </c>
      <c r="AD22" s="31">
        <f t="shared" si="5"/>
        <v>166361.40999999968</v>
      </c>
    </row>
    <row r="23" spans="1:30" x14ac:dyDescent="0.35">
      <c r="A23" s="30" t="s">
        <v>118</v>
      </c>
      <c r="B23" s="13">
        <v>2</v>
      </c>
      <c r="C23" s="13">
        <f t="shared" si="6"/>
        <v>394209.86</v>
      </c>
      <c r="D23" s="13">
        <v>326769.15999999997</v>
      </c>
      <c r="E23" s="13">
        <v>67440.7</v>
      </c>
      <c r="F23" s="13">
        <f t="shared" si="1"/>
        <v>794172.46000000008</v>
      </c>
      <c r="G23" s="13">
        <v>508973.89</v>
      </c>
      <c r="H23" s="13">
        <v>62354.65</v>
      </c>
      <c r="I23" s="13">
        <v>222843.92</v>
      </c>
      <c r="J23" s="13">
        <f t="shared" si="2"/>
        <v>1603611.3900000001</v>
      </c>
      <c r="K23" s="13">
        <v>503823.26</v>
      </c>
      <c r="L23" s="13">
        <v>745019.24</v>
      </c>
      <c r="M23" s="13">
        <v>354768.89</v>
      </c>
      <c r="N23" s="13">
        <v>2791993.72</v>
      </c>
      <c r="P23" s="13">
        <v>3035755.83</v>
      </c>
      <c r="Q23" s="13">
        <v>1658457.34</v>
      </c>
      <c r="R23" s="13">
        <v>343179.35</v>
      </c>
      <c r="S23" s="13">
        <v>913934.79</v>
      </c>
      <c r="T23" s="13">
        <v>30378.29</v>
      </c>
      <c r="U23" s="13">
        <v>37226.33</v>
      </c>
      <c r="V23" s="13">
        <v>611524.27</v>
      </c>
      <c r="W23" s="13">
        <v>656241.4</v>
      </c>
      <c r="X23" s="13">
        <v>97296.87</v>
      </c>
      <c r="Y23" s="13">
        <v>3035755.83</v>
      </c>
      <c r="Z23" s="13" t="s">
        <v>118</v>
      </c>
      <c r="AA23" s="13">
        <v>2</v>
      </c>
      <c r="AB23" s="31">
        <f t="shared" si="3"/>
        <v>0</v>
      </c>
      <c r="AC23" s="31">
        <f t="shared" si="4"/>
        <v>1.0000000242143869E-2</v>
      </c>
      <c r="AD23" s="31">
        <f t="shared" si="5"/>
        <v>243762.10999999987</v>
      </c>
    </row>
    <row r="24" spans="1:30" x14ac:dyDescent="0.35">
      <c r="A24" s="30" t="s">
        <v>118</v>
      </c>
      <c r="B24" s="13">
        <v>3</v>
      </c>
      <c r="C24" s="13">
        <f t="shared" si="6"/>
        <v>631950.26</v>
      </c>
      <c r="D24" s="13">
        <v>549199.1</v>
      </c>
      <c r="E24" s="13">
        <v>82751.16</v>
      </c>
      <c r="F24" s="13">
        <f t="shared" si="1"/>
        <v>780830.08000000007</v>
      </c>
      <c r="G24" s="13">
        <v>487552.76</v>
      </c>
      <c r="H24" s="13">
        <v>60850.25</v>
      </c>
      <c r="I24" s="13">
        <v>232427.07</v>
      </c>
      <c r="J24" s="13">
        <f t="shared" si="2"/>
        <v>1422833.72</v>
      </c>
      <c r="K24" s="13">
        <v>522805.09</v>
      </c>
      <c r="L24" s="13">
        <v>532369.68999999994</v>
      </c>
      <c r="M24" s="13">
        <v>367658.94</v>
      </c>
      <c r="N24" s="13">
        <v>2835614.06</v>
      </c>
      <c r="P24" s="13">
        <v>3079621.61</v>
      </c>
      <c r="Q24" s="13">
        <v>1816561.27</v>
      </c>
      <c r="R24" s="13">
        <v>289775.40000000002</v>
      </c>
      <c r="S24" s="13">
        <v>933180.02</v>
      </c>
      <c r="T24" s="13">
        <v>29099.759999999998</v>
      </c>
      <c r="U24" s="13">
        <v>35698.269999999997</v>
      </c>
      <c r="V24" s="13">
        <v>618791.55000000005</v>
      </c>
      <c r="W24" s="13">
        <v>679557.01</v>
      </c>
      <c r="X24" s="13">
        <v>36072.370000000003</v>
      </c>
      <c r="Y24" s="13">
        <v>3079621.61</v>
      </c>
      <c r="Z24" s="13" t="s">
        <v>118</v>
      </c>
      <c r="AA24" s="13">
        <v>3</v>
      </c>
      <c r="AB24" s="31">
        <f t="shared" si="3"/>
        <v>0</v>
      </c>
      <c r="AC24" s="31">
        <f t="shared" si="4"/>
        <v>0</v>
      </c>
      <c r="AD24" s="31">
        <f t="shared" si="5"/>
        <v>244007.54999999981</v>
      </c>
    </row>
    <row r="25" spans="1:30" x14ac:dyDescent="0.35">
      <c r="A25" s="30" t="s">
        <v>118</v>
      </c>
      <c r="B25" s="13">
        <v>4</v>
      </c>
      <c r="C25" s="13">
        <f t="shared" si="6"/>
        <v>566099.98</v>
      </c>
      <c r="D25" s="13">
        <v>460425.93</v>
      </c>
      <c r="E25" s="13">
        <v>105674.05</v>
      </c>
      <c r="F25" s="13">
        <f t="shared" si="1"/>
        <v>833588.1100000001</v>
      </c>
      <c r="G25" s="13">
        <v>546192.9</v>
      </c>
      <c r="H25" s="13">
        <v>60763.040000000001</v>
      </c>
      <c r="I25" s="13">
        <v>226632.17</v>
      </c>
      <c r="J25" s="13">
        <f t="shared" si="2"/>
        <v>1502262.7000000002</v>
      </c>
      <c r="K25" s="13">
        <v>599697.74</v>
      </c>
      <c r="L25" s="13">
        <v>540428.88</v>
      </c>
      <c r="M25" s="13">
        <v>362136.08</v>
      </c>
      <c r="N25" s="13">
        <v>2901950.79</v>
      </c>
      <c r="P25" s="13">
        <v>3227728.31</v>
      </c>
      <c r="Q25" s="13">
        <v>1801584.59</v>
      </c>
      <c r="R25" s="13">
        <v>269710.36</v>
      </c>
      <c r="S25" s="13">
        <v>986925.09</v>
      </c>
      <c r="T25" s="13">
        <v>32599.72</v>
      </c>
      <c r="U25" s="13">
        <v>43459.199999999997</v>
      </c>
      <c r="V25" s="13">
        <v>654988.94999999995</v>
      </c>
      <c r="W25" s="13">
        <v>658341.52</v>
      </c>
      <c r="X25" s="13">
        <v>96801.919999999998</v>
      </c>
      <c r="Y25" s="13">
        <v>3227728.31</v>
      </c>
      <c r="Z25" s="13" t="s">
        <v>118</v>
      </c>
      <c r="AA25" s="13">
        <v>4</v>
      </c>
      <c r="AB25" s="31">
        <f t="shared" si="3"/>
        <v>0</v>
      </c>
      <c r="AC25" s="31">
        <f t="shared" si="4"/>
        <v>0</v>
      </c>
      <c r="AD25" s="31">
        <f t="shared" si="5"/>
        <v>325777.52</v>
      </c>
    </row>
    <row r="26" spans="1:30" x14ac:dyDescent="0.35">
      <c r="A26" s="30" t="s">
        <v>119</v>
      </c>
      <c r="B26" s="13">
        <v>1</v>
      </c>
      <c r="C26" s="13">
        <f t="shared" si="6"/>
        <v>497397.44</v>
      </c>
      <c r="D26" s="13">
        <v>413332.38</v>
      </c>
      <c r="E26" s="13">
        <v>84065.06</v>
      </c>
      <c r="F26" s="13">
        <f t="shared" si="1"/>
        <v>816551.24</v>
      </c>
      <c r="G26" s="13">
        <v>511988.6</v>
      </c>
      <c r="H26" s="13">
        <v>69161.27</v>
      </c>
      <c r="I26" s="13">
        <v>235401.37</v>
      </c>
      <c r="J26" s="13">
        <f t="shared" si="2"/>
        <v>1624158.77</v>
      </c>
      <c r="K26" s="13">
        <v>579122.39</v>
      </c>
      <c r="L26" s="13">
        <v>694096.26</v>
      </c>
      <c r="M26" s="13">
        <v>350940.12</v>
      </c>
      <c r="N26" s="13">
        <v>2938107.45</v>
      </c>
      <c r="P26" s="13">
        <v>3146336.28</v>
      </c>
      <c r="Q26" s="13">
        <v>1763224.96</v>
      </c>
      <c r="R26" s="13">
        <v>363307.43</v>
      </c>
      <c r="S26" s="13">
        <v>963708.7</v>
      </c>
      <c r="T26" s="13">
        <v>47837.279999999999</v>
      </c>
      <c r="U26" s="13">
        <v>69319.14</v>
      </c>
      <c r="V26" s="13">
        <v>626932.69999999995</v>
      </c>
      <c r="W26" s="13">
        <v>763828.39</v>
      </c>
      <c r="X26" s="13">
        <v>75834.47</v>
      </c>
      <c r="Y26" s="13">
        <v>3146336.28</v>
      </c>
      <c r="Z26" s="13" t="s">
        <v>119</v>
      </c>
      <c r="AA26" s="13">
        <v>1</v>
      </c>
      <c r="AB26" s="31">
        <f t="shared" si="3"/>
        <v>0</v>
      </c>
      <c r="AC26" s="31">
        <f t="shared" si="4"/>
        <v>0</v>
      </c>
      <c r="AD26" s="31">
        <f t="shared" si="5"/>
        <v>208228.82999999961</v>
      </c>
    </row>
    <row r="27" spans="1:30" x14ac:dyDescent="0.35">
      <c r="A27" s="30" t="s">
        <v>119</v>
      </c>
      <c r="B27" s="13">
        <v>2</v>
      </c>
      <c r="C27" s="13">
        <f t="shared" si="6"/>
        <v>418669.19</v>
      </c>
      <c r="D27" s="13">
        <v>348961.89</v>
      </c>
      <c r="E27" s="13">
        <v>69707.3</v>
      </c>
      <c r="F27" s="13">
        <f t="shared" si="1"/>
        <v>849430.48</v>
      </c>
      <c r="G27" s="13">
        <v>553424.47</v>
      </c>
      <c r="H27" s="13">
        <v>69358.7</v>
      </c>
      <c r="I27" s="13">
        <v>226647.31</v>
      </c>
      <c r="J27" s="13">
        <f t="shared" si="2"/>
        <v>1678570.3800000001</v>
      </c>
      <c r="K27" s="13">
        <v>557968.28</v>
      </c>
      <c r="L27" s="13">
        <v>740832.57</v>
      </c>
      <c r="M27" s="13">
        <v>379769.53</v>
      </c>
      <c r="N27" s="13">
        <v>2946670.05</v>
      </c>
      <c r="P27" s="13">
        <v>3197195.49</v>
      </c>
      <c r="Q27" s="13">
        <v>1738953.32</v>
      </c>
      <c r="R27" s="13">
        <v>368364.43</v>
      </c>
      <c r="S27" s="13">
        <v>972543.45</v>
      </c>
      <c r="T27" s="13">
        <v>51708.81</v>
      </c>
      <c r="U27" s="13">
        <v>51039.55</v>
      </c>
      <c r="V27" s="13">
        <v>639985.65</v>
      </c>
      <c r="W27" s="13">
        <v>725604.21</v>
      </c>
      <c r="X27" s="13">
        <v>100204.49</v>
      </c>
      <c r="Y27" s="13">
        <v>3197195.49</v>
      </c>
      <c r="Z27" s="13" t="s">
        <v>119</v>
      </c>
      <c r="AA27" s="13">
        <v>2</v>
      </c>
      <c r="AB27" s="31">
        <f t="shared" si="3"/>
        <v>0</v>
      </c>
      <c r="AC27" s="31">
        <f t="shared" si="4"/>
        <v>0</v>
      </c>
      <c r="AD27" s="31">
        <f t="shared" si="5"/>
        <v>250525.44000000041</v>
      </c>
    </row>
    <row r="28" spans="1:30" x14ac:dyDescent="0.35">
      <c r="A28" s="30" t="s">
        <v>119</v>
      </c>
      <c r="B28" s="13">
        <v>3</v>
      </c>
      <c r="C28" s="13">
        <f t="shared" si="6"/>
        <v>660765.02999999991</v>
      </c>
      <c r="D28" s="13">
        <v>581218.69999999995</v>
      </c>
      <c r="E28" s="13">
        <v>79546.33</v>
      </c>
      <c r="F28" s="13">
        <f t="shared" si="1"/>
        <v>848086.90999999992</v>
      </c>
      <c r="G28" s="13">
        <v>537524.61</v>
      </c>
      <c r="H28" s="13">
        <v>66571.45</v>
      </c>
      <c r="I28" s="13">
        <v>243990.85</v>
      </c>
      <c r="J28" s="13">
        <f t="shared" si="2"/>
        <v>1523943.0799999998</v>
      </c>
      <c r="K28" s="13">
        <v>578636.96</v>
      </c>
      <c r="L28" s="13">
        <v>550115.44999999995</v>
      </c>
      <c r="M28" s="13">
        <v>395190.67</v>
      </c>
      <c r="N28" s="13">
        <v>3032795.02</v>
      </c>
      <c r="P28" s="13">
        <v>3284991.66</v>
      </c>
      <c r="Q28" s="13">
        <v>1892042.09</v>
      </c>
      <c r="R28" s="13">
        <v>319987.06</v>
      </c>
      <c r="S28" s="13">
        <v>1019643.77</v>
      </c>
      <c r="T28" s="13">
        <v>50223.22</v>
      </c>
      <c r="U28" s="13">
        <v>43541.08</v>
      </c>
      <c r="V28" s="13">
        <v>646679.43999999994</v>
      </c>
      <c r="W28" s="13">
        <v>775329.79</v>
      </c>
      <c r="X28" s="13">
        <v>88204.78</v>
      </c>
      <c r="Y28" s="13">
        <v>3284991.66</v>
      </c>
      <c r="Z28" s="13" t="s">
        <v>119</v>
      </c>
      <c r="AA28" s="13">
        <v>3</v>
      </c>
      <c r="AB28" s="31">
        <f t="shared" si="3"/>
        <v>0</v>
      </c>
      <c r="AC28" s="31">
        <f t="shared" si="4"/>
        <v>0</v>
      </c>
      <c r="AD28" s="31">
        <f t="shared" si="5"/>
        <v>252196.64000000013</v>
      </c>
    </row>
    <row r="29" spans="1:30" x14ac:dyDescent="0.35">
      <c r="A29" s="30" t="s">
        <v>119</v>
      </c>
      <c r="B29" s="13">
        <v>4</v>
      </c>
      <c r="C29" s="13">
        <f t="shared" si="6"/>
        <v>592803.28</v>
      </c>
      <c r="D29" s="13">
        <v>496509.92</v>
      </c>
      <c r="E29" s="13">
        <v>96293.36</v>
      </c>
      <c r="F29" s="13">
        <f t="shared" si="1"/>
        <v>932314.82</v>
      </c>
      <c r="G29" s="13">
        <v>606490.07999999996</v>
      </c>
      <c r="H29" s="13">
        <v>67558.600000000006</v>
      </c>
      <c r="I29" s="13">
        <v>258266.14</v>
      </c>
      <c r="J29" s="13">
        <f t="shared" si="2"/>
        <v>1591479.8900000001</v>
      </c>
      <c r="K29" s="13">
        <v>652691.77</v>
      </c>
      <c r="L29" s="13">
        <v>552145.98</v>
      </c>
      <c r="M29" s="13">
        <v>386642.14</v>
      </c>
      <c r="N29" s="13">
        <v>3116597.99</v>
      </c>
      <c r="P29" s="13">
        <v>3516058.35</v>
      </c>
      <c r="Q29" s="13">
        <v>1936508.11</v>
      </c>
      <c r="R29" s="13">
        <v>293183.71000000002</v>
      </c>
      <c r="S29" s="13">
        <v>1127183.17</v>
      </c>
      <c r="T29" s="13">
        <v>56666.96</v>
      </c>
      <c r="U29" s="13">
        <v>48406.75</v>
      </c>
      <c r="V29" s="13">
        <v>688414.01</v>
      </c>
      <c r="W29" s="13">
        <v>813511.41</v>
      </c>
      <c r="X29" s="13">
        <v>179207.05</v>
      </c>
      <c r="Y29" s="13">
        <v>3516058.35</v>
      </c>
      <c r="Z29" s="13" t="s">
        <v>119</v>
      </c>
      <c r="AA29" s="13">
        <v>4</v>
      </c>
      <c r="AB29" s="31">
        <f t="shared" si="3"/>
        <v>0</v>
      </c>
      <c r="AC29" s="31">
        <f t="shared" si="4"/>
        <v>0</v>
      </c>
      <c r="AD29" s="31">
        <f t="shared" si="5"/>
        <v>399460.35999999987</v>
      </c>
    </row>
    <row r="30" spans="1:30" x14ac:dyDescent="0.35">
      <c r="A30" s="30" t="s">
        <v>46</v>
      </c>
      <c r="B30" s="13">
        <v>1</v>
      </c>
      <c r="C30" s="13">
        <f t="shared" si="6"/>
        <v>516246.14</v>
      </c>
      <c r="D30" s="13">
        <v>433154.05</v>
      </c>
      <c r="E30" s="13">
        <v>83092.09</v>
      </c>
      <c r="F30" s="13">
        <f t="shared" si="1"/>
        <v>890916.83000000007</v>
      </c>
      <c r="G30" s="13">
        <v>565138.65</v>
      </c>
      <c r="H30" s="13">
        <v>74424.649999999994</v>
      </c>
      <c r="I30" s="13">
        <v>251353.53</v>
      </c>
      <c r="J30" s="13">
        <f t="shared" si="2"/>
        <v>1739980.04</v>
      </c>
      <c r="K30" s="13">
        <v>625853.6</v>
      </c>
      <c r="L30" s="13">
        <v>735941.19</v>
      </c>
      <c r="M30" s="13">
        <v>378185.25</v>
      </c>
      <c r="N30" s="13">
        <v>3147143.01</v>
      </c>
      <c r="P30" s="13">
        <v>3382300.83</v>
      </c>
      <c r="Q30" s="13">
        <v>1874397.69</v>
      </c>
      <c r="R30" s="13">
        <v>387340.69</v>
      </c>
      <c r="S30" s="13">
        <v>1102111.8400000001</v>
      </c>
      <c r="T30" s="13">
        <v>63762.31</v>
      </c>
      <c r="U30" s="13">
        <v>46449.27</v>
      </c>
      <c r="V30" s="13">
        <v>684204.38</v>
      </c>
      <c r="W30" s="13">
        <v>804000.27</v>
      </c>
      <c r="X30" s="13">
        <v>28034.92</v>
      </c>
      <c r="Y30" s="13">
        <v>3382300.83</v>
      </c>
      <c r="Z30" s="13" t="s">
        <v>46</v>
      </c>
      <c r="AA30" s="13">
        <v>1</v>
      </c>
      <c r="AB30" s="31">
        <f t="shared" si="3"/>
        <v>0</v>
      </c>
      <c r="AC30" s="31">
        <f t="shared" si="4"/>
        <v>0</v>
      </c>
      <c r="AD30" s="31">
        <f t="shared" si="5"/>
        <v>235157.8200000003</v>
      </c>
    </row>
    <row r="31" spans="1:30" x14ac:dyDescent="0.35">
      <c r="A31" s="30" t="s">
        <v>46</v>
      </c>
      <c r="B31" s="13">
        <v>2</v>
      </c>
      <c r="C31" s="13">
        <f t="shared" si="6"/>
        <v>432086.64</v>
      </c>
      <c r="D31" s="13">
        <v>364398.39</v>
      </c>
      <c r="E31" s="13">
        <v>67688.25</v>
      </c>
      <c r="F31" s="13">
        <f t="shared" si="1"/>
        <v>898420.42</v>
      </c>
      <c r="G31" s="13">
        <v>583153.97</v>
      </c>
      <c r="H31" s="13">
        <v>76047.570000000007</v>
      </c>
      <c r="I31" s="13">
        <v>239218.88</v>
      </c>
      <c r="J31" s="13">
        <f t="shared" si="2"/>
        <v>1797045.94</v>
      </c>
      <c r="K31" s="13">
        <v>597785.94999999995</v>
      </c>
      <c r="L31" s="13">
        <v>791141.77</v>
      </c>
      <c r="M31" s="13">
        <v>408118.22</v>
      </c>
      <c r="N31" s="13">
        <v>3127552.99</v>
      </c>
      <c r="P31" s="13">
        <v>3403644.19</v>
      </c>
      <c r="Q31" s="13">
        <v>1888258.49</v>
      </c>
      <c r="R31" s="13">
        <v>398077.82</v>
      </c>
      <c r="S31" s="13">
        <v>1097684.6200000001</v>
      </c>
      <c r="T31" s="13">
        <v>65794.91</v>
      </c>
      <c r="U31" s="13">
        <v>50462.13</v>
      </c>
      <c r="V31" s="13">
        <v>717628.25</v>
      </c>
      <c r="W31" s="13">
        <v>856914.68</v>
      </c>
      <c r="X31" s="13">
        <v>42652.639999999999</v>
      </c>
      <c r="Y31" s="13">
        <v>3403644.19</v>
      </c>
      <c r="Z31" s="13" t="s">
        <v>46</v>
      </c>
      <c r="AA31" s="13">
        <v>2</v>
      </c>
      <c r="AB31" s="31">
        <f t="shared" si="3"/>
        <v>0</v>
      </c>
      <c r="AC31" s="31">
        <f t="shared" si="4"/>
        <v>-9.9999997764825821E-3</v>
      </c>
      <c r="AD31" s="31">
        <f t="shared" si="5"/>
        <v>276091.19999999972</v>
      </c>
    </row>
    <row r="32" spans="1:30" x14ac:dyDescent="0.35">
      <c r="A32" s="30" t="s">
        <v>46</v>
      </c>
      <c r="B32" s="13">
        <v>3</v>
      </c>
      <c r="C32" s="13">
        <f t="shared" si="6"/>
        <v>668515.21</v>
      </c>
      <c r="D32" s="13">
        <v>589159.51</v>
      </c>
      <c r="E32" s="13">
        <v>79355.7</v>
      </c>
      <c r="F32" s="13">
        <f t="shared" si="1"/>
        <v>897455.39</v>
      </c>
      <c r="G32" s="13">
        <v>563759.35</v>
      </c>
      <c r="H32" s="13">
        <v>72707.649999999994</v>
      </c>
      <c r="I32" s="13">
        <v>260988.39</v>
      </c>
      <c r="J32" s="13">
        <f t="shared" si="2"/>
        <v>1627126.6300000001</v>
      </c>
      <c r="K32" s="13">
        <v>620625.1</v>
      </c>
      <c r="L32" s="13">
        <v>586811.06000000006</v>
      </c>
      <c r="M32" s="13">
        <v>419690.47</v>
      </c>
      <c r="N32" s="13">
        <v>3193097.23</v>
      </c>
      <c r="P32" s="13">
        <v>3489760.89</v>
      </c>
      <c r="Q32" s="13">
        <v>2033402.72</v>
      </c>
      <c r="R32" s="13">
        <v>331282.78000000003</v>
      </c>
      <c r="S32" s="13">
        <v>1150660.3</v>
      </c>
      <c r="T32" s="13">
        <v>63606.69</v>
      </c>
      <c r="U32" s="13">
        <v>44382.559999999998</v>
      </c>
      <c r="V32" s="13">
        <v>744836.57</v>
      </c>
      <c r="W32" s="13">
        <v>869202.81</v>
      </c>
      <c r="X32" s="13">
        <v>-9207.92</v>
      </c>
      <c r="Y32" s="13">
        <v>3489760.89</v>
      </c>
      <c r="Z32" s="13" t="s">
        <v>46</v>
      </c>
      <c r="AA32" s="13">
        <v>3</v>
      </c>
      <c r="AB32" s="31">
        <f t="shared" si="3"/>
        <v>0</v>
      </c>
      <c r="AC32" s="31">
        <f t="shared" si="4"/>
        <v>0</v>
      </c>
      <c r="AD32" s="31">
        <f t="shared" si="5"/>
        <v>296663.66000000015</v>
      </c>
    </row>
    <row r="33" spans="1:31" x14ac:dyDescent="0.35">
      <c r="A33" s="30" t="s">
        <v>46</v>
      </c>
      <c r="B33" s="13">
        <v>4</v>
      </c>
      <c r="C33" s="13">
        <f t="shared" si="6"/>
        <v>588566.93999999994</v>
      </c>
      <c r="D33" s="13">
        <v>491886.41</v>
      </c>
      <c r="E33" s="13">
        <v>96680.53</v>
      </c>
      <c r="F33" s="13">
        <f t="shared" si="1"/>
        <v>963135.76</v>
      </c>
      <c r="G33" s="13">
        <v>616940.24</v>
      </c>
      <c r="H33" s="13">
        <v>70967.13</v>
      </c>
      <c r="I33" s="13">
        <v>275228.39</v>
      </c>
      <c r="J33" s="13">
        <f t="shared" si="2"/>
        <v>1714303.85</v>
      </c>
      <c r="K33" s="13">
        <v>694492.63</v>
      </c>
      <c r="L33" s="13">
        <v>600327.69999999995</v>
      </c>
      <c r="M33" s="13">
        <v>419483.52</v>
      </c>
      <c r="N33" s="13">
        <v>3266006.55</v>
      </c>
      <c r="P33" s="13">
        <v>3717210.04</v>
      </c>
      <c r="Q33" s="13">
        <v>2054385</v>
      </c>
      <c r="R33" s="13">
        <v>318243.90999999997</v>
      </c>
      <c r="S33" s="13">
        <v>1190052.49</v>
      </c>
      <c r="T33" s="13">
        <v>69606.880000000005</v>
      </c>
      <c r="U33" s="13">
        <v>50410.46</v>
      </c>
      <c r="V33" s="13">
        <v>765811.28</v>
      </c>
      <c r="W33" s="13">
        <v>819742.81</v>
      </c>
      <c r="X33" s="13">
        <v>88442.82</v>
      </c>
      <c r="Y33" s="13">
        <v>3717210.04</v>
      </c>
      <c r="Z33" s="13" t="s">
        <v>46</v>
      </c>
      <c r="AA33" s="13">
        <v>4</v>
      </c>
      <c r="AB33" s="31">
        <f t="shared" si="3"/>
        <v>0</v>
      </c>
      <c r="AC33" s="31">
        <f t="shared" si="4"/>
        <v>0</v>
      </c>
      <c r="AD33" s="31">
        <f t="shared" si="5"/>
        <v>451203.49000000022</v>
      </c>
    </row>
    <row r="34" spans="1:31" x14ac:dyDescent="0.35">
      <c r="A34" s="30" t="s">
        <v>23</v>
      </c>
      <c r="B34" s="13">
        <v>1</v>
      </c>
      <c r="C34" s="13">
        <f t="shared" si="6"/>
        <v>531399.76</v>
      </c>
      <c r="D34" s="13">
        <v>448703.33</v>
      </c>
      <c r="E34" s="13">
        <v>82696.429999999993</v>
      </c>
      <c r="F34" s="13">
        <f t="shared" ref="F34:F54" si="7">SUM(G34:I34)</f>
        <v>904947.13</v>
      </c>
      <c r="G34" s="13">
        <v>565525.93000000005</v>
      </c>
      <c r="H34" s="13">
        <v>79692.97</v>
      </c>
      <c r="I34" s="13">
        <v>259728.23</v>
      </c>
      <c r="J34" s="13">
        <f t="shared" si="2"/>
        <v>1851524.89</v>
      </c>
      <c r="K34" s="13">
        <v>662304.80000000005</v>
      </c>
      <c r="L34" s="13">
        <v>796850.85</v>
      </c>
      <c r="M34" s="13">
        <v>392369.24</v>
      </c>
      <c r="N34" s="13">
        <v>3287871.77</v>
      </c>
      <c r="P34" s="13">
        <v>3548958.48</v>
      </c>
      <c r="Q34" s="13">
        <v>2009311.75</v>
      </c>
      <c r="R34" s="13">
        <v>377951.43</v>
      </c>
      <c r="S34" s="13">
        <v>1197344.4099999999</v>
      </c>
      <c r="T34" s="13">
        <v>27080.58</v>
      </c>
      <c r="U34" s="13">
        <v>43887.31</v>
      </c>
      <c r="V34" s="13">
        <v>703240.45</v>
      </c>
      <c r="W34" s="13">
        <v>877978.73</v>
      </c>
      <c r="X34" s="13">
        <v>68121.279999999999</v>
      </c>
      <c r="Y34" s="13">
        <v>3548958.48</v>
      </c>
      <c r="Z34" s="13" t="s">
        <v>23</v>
      </c>
      <c r="AA34" s="13">
        <v>1</v>
      </c>
      <c r="AB34" s="31">
        <f t="shared" ref="AB34:AB54" si="8">P34-Y34</f>
        <v>0</v>
      </c>
      <c r="AC34" s="31">
        <f t="shared" si="4"/>
        <v>-1.0000000242143869E-2</v>
      </c>
      <c r="AD34" s="31">
        <f t="shared" ref="AD34:AD54" si="9">P34-N34-O34</f>
        <v>261086.70999999996</v>
      </c>
    </row>
    <row r="35" spans="1:31" x14ac:dyDescent="0.35">
      <c r="A35" s="30" t="s">
        <v>23</v>
      </c>
      <c r="B35" s="13">
        <v>2</v>
      </c>
      <c r="C35" s="13">
        <f t="shared" si="6"/>
        <v>446471.92000000004</v>
      </c>
      <c r="D35" s="13">
        <v>381401.26</v>
      </c>
      <c r="E35" s="13">
        <v>65070.66</v>
      </c>
      <c r="F35" s="13">
        <f t="shared" si="7"/>
        <v>881110.07</v>
      </c>
      <c r="G35" s="13">
        <v>562811.78</v>
      </c>
      <c r="H35" s="13">
        <v>77506.2</v>
      </c>
      <c r="I35" s="13">
        <v>240792.09</v>
      </c>
      <c r="J35" s="13">
        <f t="shared" si="2"/>
        <v>1928927.36</v>
      </c>
      <c r="K35" s="13">
        <v>636189.35</v>
      </c>
      <c r="L35" s="13">
        <v>857081.04</v>
      </c>
      <c r="M35" s="13">
        <v>435656.97</v>
      </c>
      <c r="N35" s="13">
        <v>3256509.35</v>
      </c>
      <c r="P35" s="13">
        <v>3546222.83</v>
      </c>
      <c r="Q35" s="13">
        <v>2004859.18</v>
      </c>
      <c r="R35" s="13">
        <v>418371.77</v>
      </c>
      <c r="S35" s="13">
        <v>1093791.28</v>
      </c>
      <c r="T35" s="13">
        <v>26950.61</v>
      </c>
      <c r="U35" s="13">
        <v>44241.78</v>
      </c>
      <c r="V35" s="13">
        <v>705236.1</v>
      </c>
      <c r="W35" s="13">
        <v>838150.42</v>
      </c>
      <c r="X35" s="13">
        <v>90922.53</v>
      </c>
      <c r="Y35" s="13">
        <v>3546222.83</v>
      </c>
      <c r="Z35" s="13" t="s">
        <v>23</v>
      </c>
      <c r="AA35" s="13">
        <v>2</v>
      </c>
      <c r="AB35" s="31">
        <f t="shared" si="8"/>
        <v>0</v>
      </c>
      <c r="AC35" s="31">
        <f t="shared" si="4"/>
        <v>0</v>
      </c>
      <c r="AD35" s="31">
        <f t="shared" si="9"/>
        <v>289713.48</v>
      </c>
    </row>
    <row r="36" spans="1:31" x14ac:dyDescent="0.35">
      <c r="A36" s="30" t="s">
        <v>23</v>
      </c>
      <c r="B36" s="13">
        <v>3</v>
      </c>
      <c r="C36" s="13">
        <f t="shared" si="6"/>
        <v>698338.2</v>
      </c>
      <c r="D36" s="13">
        <v>620878.1</v>
      </c>
      <c r="E36" s="13">
        <v>77460.100000000006</v>
      </c>
      <c r="F36" s="13">
        <f t="shared" si="7"/>
        <v>872947.08000000007</v>
      </c>
      <c r="G36" s="13">
        <v>544694.92000000004</v>
      </c>
      <c r="H36" s="13">
        <v>70544.02</v>
      </c>
      <c r="I36" s="13">
        <v>257708.14</v>
      </c>
      <c r="J36" s="13">
        <f t="shared" si="2"/>
        <v>1726206.54</v>
      </c>
      <c r="K36" s="13">
        <v>661369.97</v>
      </c>
      <c r="L36" s="13">
        <v>616370.46</v>
      </c>
      <c r="M36" s="13">
        <v>448466.11</v>
      </c>
      <c r="N36" s="13">
        <v>3297491.82</v>
      </c>
      <c r="P36" s="13">
        <v>3599695.64</v>
      </c>
      <c r="Q36" s="13">
        <v>2157091.44</v>
      </c>
      <c r="R36" s="13">
        <v>345786.07</v>
      </c>
      <c r="S36" s="13">
        <v>1135023.49</v>
      </c>
      <c r="T36" s="13">
        <v>26083.08</v>
      </c>
      <c r="U36" s="13">
        <v>37118.53</v>
      </c>
      <c r="V36" s="13">
        <v>706562.42</v>
      </c>
      <c r="W36" s="13">
        <v>807150.34</v>
      </c>
      <c r="X36" s="13">
        <v>-819.05</v>
      </c>
      <c r="Y36" s="13">
        <v>3599695.64</v>
      </c>
      <c r="Z36" s="13" t="s">
        <v>23</v>
      </c>
      <c r="AA36" s="13">
        <v>3</v>
      </c>
      <c r="AB36" s="31">
        <f t="shared" si="8"/>
        <v>0</v>
      </c>
      <c r="AC36" s="31">
        <f t="shared" si="4"/>
        <v>0</v>
      </c>
      <c r="AD36" s="31">
        <f t="shared" si="9"/>
        <v>302203.8200000003</v>
      </c>
    </row>
    <row r="37" spans="1:31" x14ac:dyDescent="0.35">
      <c r="A37" s="30" t="s">
        <v>23</v>
      </c>
      <c r="B37" s="13">
        <v>4</v>
      </c>
      <c r="C37" s="13">
        <f t="shared" si="6"/>
        <v>627859.40999999992</v>
      </c>
      <c r="D37" s="13">
        <v>531320.22</v>
      </c>
      <c r="E37" s="13">
        <v>96539.19</v>
      </c>
      <c r="F37" s="13">
        <f t="shared" si="7"/>
        <v>941644.3</v>
      </c>
      <c r="G37" s="13">
        <v>588261.24</v>
      </c>
      <c r="H37" s="13">
        <v>72931.73</v>
      </c>
      <c r="I37" s="13">
        <v>280451.33</v>
      </c>
      <c r="J37" s="13">
        <f t="shared" si="2"/>
        <v>1808098.95</v>
      </c>
      <c r="K37" s="13">
        <v>729861.69</v>
      </c>
      <c r="L37" s="13">
        <v>627091.04</v>
      </c>
      <c r="M37" s="13">
        <v>451146.22</v>
      </c>
      <c r="N37" s="13">
        <v>3377602.65</v>
      </c>
      <c r="P37" s="13">
        <v>3821080.71</v>
      </c>
      <c r="Q37" s="13">
        <v>2088441.97</v>
      </c>
      <c r="R37" s="13">
        <v>342163.12</v>
      </c>
      <c r="S37" s="13">
        <v>1184862.29</v>
      </c>
      <c r="T37" s="13">
        <v>28169.279999999999</v>
      </c>
      <c r="U37" s="13">
        <v>39279.14</v>
      </c>
      <c r="V37" s="13">
        <v>698570.41</v>
      </c>
      <c r="W37" s="13">
        <v>798306.22</v>
      </c>
      <c r="X37" s="13">
        <v>237900.71</v>
      </c>
      <c r="Y37" s="13">
        <v>3821080.71</v>
      </c>
      <c r="Z37" s="13" t="s">
        <v>23</v>
      </c>
      <c r="AA37" s="13">
        <v>4</v>
      </c>
      <c r="AB37" s="31">
        <f t="shared" si="8"/>
        <v>0</v>
      </c>
      <c r="AC37" s="31">
        <f t="shared" si="4"/>
        <v>-1.0000000242143869E-2</v>
      </c>
      <c r="AD37" s="31">
        <f t="shared" si="9"/>
        <v>443478.06000000006</v>
      </c>
    </row>
    <row r="38" spans="1:31" x14ac:dyDescent="0.35">
      <c r="A38" s="30" t="s">
        <v>22</v>
      </c>
      <c r="B38" s="13">
        <v>1</v>
      </c>
      <c r="C38" s="13">
        <f t="shared" si="6"/>
        <v>530005.9</v>
      </c>
      <c r="D38" s="13">
        <v>462006.28</v>
      </c>
      <c r="E38" s="13">
        <v>67999.62</v>
      </c>
      <c r="F38" s="13">
        <f t="shared" si="7"/>
        <v>586786.70000000007</v>
      </c>
      <c r="G38" s="13">
        <v>387448.46</v>
      </c>
      <c r="H38" s="13">
        <v>67901.27</v>
      </c>
      <c r="I38" s="13">
        <v>131436.97</v>
      </c>
      <c r="J38" s="13">
        <f t="shared" si="2"/>
        <v>1467008.48</v>
      </c>
      <c r="K38" s="13">
        <v>331582.34000000003</v>
      </c>
      <c r="L38" s="13">
        <v>787924.7</v>
      </c>
      <c r="M38" s="13">
        <v>347501.44</v>
      </c>
      <c r="N38" s="13">
        <v>2583801.09</v>
      </c>
      <c r="P38" s="13">
        <v>2703597.88</v>
      </c>
      <c r="Q38" s="13">
        <v>1532169.65</v>
      </c>
      <c r="R38" s="13">
        <v>429240.64</v>
      </c>
      <c r="S38" s="13">
        <v>654479.24</v>
      </c>
      <c r="T38" s="13">
        <v>-1994.84</v>
      </c>
      <c r="U38" s="13">
        <v>3789.91</v>
      </c>
      <c r="V38" s="13">
        <v>523643.11</v>
      </c>
      <c r="W38" s="13">
        <v>517453.79</v>
      </c>
      <c r="X38" s="13">
        <v>79723.960000000006</v>
      </c>
      <c r="Y38" s="13">
        <v>2703597.88</v>
      </c>
      <c r="Z38" s="13" t="s">
        <v>22</v>
      </c>
      <c r="AA38" s="13">
        <v>1</v>
      </c>
      <c r="AB38" s="31">
        <f t="shared" si="8"/>
        <v>0</v>
      </c>
      <c r="AC38" s="31">
        <f t="shared" si="4"/>
        <v>9.9999997764825821E-3</v>
      </c>
      <c r="AD38" s="31">
        <f t="shared" si="9"/>
        <v>119796.79000000004</v>
      </c>
    </row>
    <row r="39" spans="1:31" x14ac:dyDescent="0.35">
      <c r="A39" s="30" t="s">
        <v>22</v>
      </c>
      <c r="B39" s="13">
        <v>2</v>
      </c>
      <c r="C39" s="13">
        <f t="shared" si="6"/>
        <v>453340.4</v>
      </c>
      <c r="D39" s="13">
        <v>393424.15</v>
      </c>
      <c r="E39" s="13">
        <v>59916.25</v>
      </c>
      <c r="F39" s="13">
        <f t="shared" si="7"/>
        <v>891821.99000000011</v>
      </c>
      <c r="G39" s="13">
        <v>591928.53</v>
      </c>
      <c r="H39" s="13">
        <v>74996.539999999994</v>
      </c>
      <c r="I39" s="13">
        <v>224896.92</v>
      </c>
      <c r="J39" s="13">
        <f t="shared" si="2"/>
        <v>1719757.38</v>
      </c>
      <c r="K39" s="13">
        <v>516278.27</v>
      </c>
      <c r="L39" s="13">
        <v>812107.7</v>
      </c>
      <c r="M39" s="13">
        <v>391371.41</v>
      </c>
      <c r="N39" s="13">
        <v>3064919.77</v>
      </c>
      <c r="P39" s="13">
        <v>3310929.82</v>
      </c>
      <c r="Q39" s="13">
        <v>1839176.93</v>
      </c>
      <c r="R39" s="13">
        <v>322530.06</v>
      </c>
      <c r="S39" s="13">
        <v>1044735.37</v>
      </c>
      <c r="T39" s="13">
        <v>-3047.64</v>
      </c>
      <c r="U39" s="13">
        <v>52355.87</v>
      </c>
      <c r="V39" s="13">
        <v>659753.35</v>
      </c>
      <c r="W39" s="13">
        <v>688185.89</v>
      </c>
      <c r="X39" s="13">
        <v>83611.759999999995</v>
      </c>
      <c r="Y39" s="13">
        <v>3310929.82</v>
      </c>
      <c r="Z39" s="13" t="s">
        <v>22</v>
      </c>
      <c r="AA39" s="13">
        <v>2</v>
      </c>
      <c r="AB39" s="31">
        <f t="shared" si="8"/>
        <v>0</v>
      </c>
      <c r="AC39" s="31">
        <f t="shared" si="4"/>
        <v>0</v>
      </c>
      <c r="AD39" s="31">
        <f t="shared" si="9"/>
        <v>246010.04999999981</v>
      </c>
    </row>
    <row r="40" spans="1:31" x14ac:dyDescent="0.35">
      <c r="A40" s="30" t="s">
        <v>22</v>
      </c>
      <c r="B40" s="13">
        <v>3</v>
      </c>
      <c r="C40" s="13">
        <f t="shared" si="6"/>
        <v>719623.93</v>
      </c>
      <c r="D40" s="13">
        <v>646277.54</v>
      </c>
      <c r="E40" s="13">
        <v>73346.39</v>
      </c>
      <c r="F40" s="13">
        <f t="shared" si="7"/>
        <v>936828.87</v>
      </c>
      <c r="G40" s="13">
        <v>590503.71</v>
      </c>
      <c r="H40" s="13">
        <v>71572.789999999994</v>
      </c>
      <c r="I40" s="13">
        <v>274752.37</v>
      </c>
      <c r="J40" s="13">
        <f t="shared" si="2"/>
        <v>1709858.25</v>
      </c>
      <c r="K40" s="13">
        <v>594676.81999999995</v>
      </c>
      <c r="L40" s="13">
        <v>679653.57</v>
      </c>
      <c r="M40" s="13">
        <v>435527.86</v>
      </c>
      <c r="N40" s="13">
        <v>3366311.05</v>
      </c>
      <c r="P40" s="13">
        <v>3626220.2</v>
      </c>
      <c r="Q40" s="13">
        <v>2169131.08</v>
      </c>
      <c r="R40" s="13">
        <v>344608.72</v>
      </c>
      <c r="S40" s="13">
        <v>1128117.24</v>
      </c>
      <c r="T40" s="13">
        <v>-3040.3</v>
      </c>
      <c r="U40" s="13">
        <v>50916.69</v>
      </c>
      <c r="V40" s="13">
        <v>645694.23</v>
      </c>
      <c r="W40" s="13">
        <v>765424.39</v>
      </c>
      <c r="X40" s="13">
        <v>56216.93</v>
      </c>
      <c r="Y40" s="13">
        <v>3626220.2</v>
      </c>
      <c r="Z40" s="13" t="s">
        <v>22</v>
      </c>
      <c r="AA40" s="13">
        <v>3</v>
      </c>
      <c r="AB40" s="31">
        <f t="shared" si="8"/>
        <v>0</v>
      </c>
      <c r="AC40" s="31">
        <f t="shared" si="4"/>
        <v>0</v>
      </c>
      <c r="AD40" s="31">
        <f t="shared" si="9"/>
        <v>259909.15000000037</v>
      </c>
    </row>
    <row r="41" spans="1:31" x14ac:dyDescent="0.35">
      <c r="A41" s="30" t="s">
        <v>22</v>
      </c>
      <c r="B41" s="13">
        <v>4</v>
      </c>
      <c r="C41" s="13">
        <f t="shared" si="6"/>
        <v>639085.95000000007</v>
      </c>
      <c r="D41" s="13">
        <v>546323.92000000004</v>
      </c>
      <c r="E41" s="13">
        <v>92762.03</v>
      </c>
      <c r="F41" s="13">
        <f t="shared" si="7"/>
        <v>1084909.06</v>
      </c>
      <c r="G41" s="13">
        <v>677859.31</v>
      </c>
      <c r="H41" s="13">
        <v>75300.62</v>
      </c>
      <c r="I41" s="13">
        <v>331749.13</v>
      </c>
      <c r="J41" s="13">
        <f t="shared" si="2"/>
        <v>1846046.39</v>
      </c>
      <c r="K41" s="13">
        <v>705141.91</v>
      </c>
      <c r="L41" s="13">
        <v>682224.47</v>
      </c>
      <c r="M41" s="13">
        <v>458680.01</v>
      </c>
      <c r="N41" s="13">
        <v>3570041.41</v>
      </c>
      <c r="P41" s="13">
        <v>3917725.21</v>
      </c>
      <c r="Q41" s="13">
        <v>2223256.2000000002</v>
      </c>
      <c r="R41" s="13">
        <v>441224.08</v>
      </c>
      <c r="S41" s="13">
        <v>1303947.22</v>
      </c>
      <c r="T41" s="13">
        <v>-3490.07</v>
      </c>
      <c r="U41" s="13">
        <v>100917.78</v>
      </c>
      <c r="V41" s="13">
        <v>724592.25</v>
      </c>
      <c r="W41" s="13">
        <v>891807.19</v>
      </c>
      <c r="X41" s="13">
        <v>19084.95</v>
      </c>
      <c r="Y41" s="13">
        <v>3917725.21</v>
      </c>
      <c r="Z41" s="13" t="s">
        <v>22</v>
      </c>
      <c r="AA41" s="13">
        <v>4</v>
      </c>
      <c r="AB41" s="31">
        <f t="shared" si="8"/>
        <v>0</v>
      </c>
      <c r="AC41" s="31">
        <f t="shared" si="4"/>
        <v>9.9999997764825821E-3</v>
      </c>
      <c r="AD41" s="31">
        <f t="shared" si="9"/>
        <v>347683.79999999981</v>
      </c>
    </row>
    <row r="42" spans="1:31" x14ac:dyDescent="0.35">
      <c r="A42" s="30" t="s">
        <v>21</v>
      </c>
      <c r="B42" s="13">
        <v>1</v>
      </c>
      <c r="C42" s="13">
        <f t="shared" si="6"/>
        <v>552500.73</v>
      </c>
      <c r="D42" s="13">
        <v>472257.92</v>
      </c>
      <c r="E42" s="13">
        <v>80242.81</v>
      </c>
      <c r="F42" s="13">
        <f t="shared" si="7"/>
        <v>879711.74</v>
      </c>
      <c r="G42" s="13">
        <v>577248.57999999996</v>
      </c>
      <c r="H42" s="13">
        <v>77296.97</v>
      </c>
      <c r="I42" s="13">
        <v>225166.19</v>
      </c>
      <c r="J42" s="13">
        <f t="shared" ref="J42:J52" si="10">SUM(K42:M42)</f>
        <v>1620451.6900000002</v>
      </c>
      <c r="K42" s="13">
        <v>445454.34</v>
      </c>
      <c r="L42" s="13">
        <v>805847.29</v>
      </c>
      <c r="M42" s="13">
        <v>369150.06</v>
      </c>
      <c r="N42" s="13">
        <v>3052664.16</v>
      </c>
      <c r="O42" s="13">
        <v>188181.5517640193</v>
      </c>
      <c r="P42" s="13">
        <v>3246433.88</v>
      </c>
      <c r="Q42" s="13">
        <v>1753399.62</v>
      </c>
      <c r="R42" s="13">
        <v>408788.53</v>
      </c>
      <c r="S42" s="13">
        <v>1063543.32</v>
      </c>
      <c r="T42" s="13">
        <v>43907.07</v>
      </c>
      <c r="U42" s="13">
        <v>23329.35</v>
      </c>
      <c r="V42" s="13">
        <v>737146.01</v>
      </c>
      <c r="W42" s="13">
        <v>833454.95</v>
      </c>
      <c r="X42" s="13">
        <v>49774.93</v>
      </c>
      <c r="Y42" s="13">
        <v>3246433.88</v>
      </c>
      <c r="Z42" s="13" t="s">
        <v>21</v>
      </c>
      <c r="AA42" s="13">
        <v>1</v>
      </c>
      <c r="AB42" s="31">
        <f t="shared" si="8"/>
        <v>0</v>
      </c>
      <c r="AC42" s="13">
        <f t="shared" si="4"/>
        <v>0</v>
      </c>
      <c r="AD42" s="31">
        <f t="shared" si="9"/>
        <v>5588.1682359804399</v>
      </c>
    </row>
    <row r="43" spans="1:31" x14ac:dyDescent="0.35">
      <c r="A43" s="30" t="s">
        <v>21</v>
      </c>
      <c r="B43" s="13">
        <v>2</v>
      </c>
      <c r="C43" s="13">
        <f t="shared" si="6"/>
        <v>474496.35</v>
      </c>
      <c r="D43" s="13">
        <v>405870.29</v>
      </c>
      <c r="E43" s="13">
        <v>68626.06</v>
      </c>
      <c r="F43" s="13">
        <f t="shared" si="7"/>
        <v>949347.72</v>
      </c>
      <c r="G43" s="13">
        <v>624891.22</v>
      </c>
      <c r="H43" s="13">
        <v>81385.2</v>
      </c>
      <c r="I43" s="13">
        <v>243071.3</v>
      </c>
      <c r="J43" s="13">
        <f t="shared" si="10"/>
        <v>1895404.18</v>
      </c>
      <c r="K43" s="13">
        <v>565940.23</v>
      </c>
      <c r="L43" s="13">
        <v>861972.86</v>
      </c>
      <c r="M43" s="13">
        <v>467491.09</v>
      </c>
      <c r="N43" s="13">
        <v>3319248.26</v>
      </c>
      <c r="O43" s="13">
        <v>275390.52291832492</v>
      </c>
      <c r="P43" s="13">
        <v>3589178.26</v>
      </c>
      <c r="Q43" s="13">
        <v>2031623.81</v>
      </c>
      <c r="R43" s="13">
        <v>351138.01</v>
      </c>
      <c r="S43" s="13">
        <v>1197407.6100000001</v>
      </c>
      <c r="T43" s="13">
        <v>47530.9</v>
      </c>
      <c r="U43" s="13">
        <v>142227.57</v>
      </c>
      <c r="V43" s="13">
        <v>795993.89</v>
      </c>
      <c r="W43" s="13">
        <v>970005.57</v>
      </c>
      <c r="X43" s="13">
        <v>-6737.96</v>
      </c>
      <c r="Y43" s="13">
        <v>3589178.26</v>
      </c>
      <c r="Z43" s="13" t="s">
        <v>21</v>
      </c>
      <c r="AA43" s="13">
        <v>2</v>
      </c>
      <c r="AB43" s="31">
        <f t="shared" si="8"/>
        <v>0</v>
      </c>
      <c r="AC43" s="31">
        <f t="shared" si="4"/>
        <v>9.9999997764825821E-3</v>
      </c>
      <c r="AD43" s="31">
        <f t="shared" si="9"/>
        <v>-5460.5229183249176</v>
      </c>
    </row>
    <row r="44" spans="1:31" x14ac:dyDescent="0.35">
      <c r="A44" s="30" t="s">
        <v>21</v>
      </c>
      <c r="B44" s="13">
        <v>3</v>
      </c>
      <c r="C44" s="13">
        <f t="shared" si="6"/>
        <v>742783.89999999991</v>
      </c>
      <c r="D44" s="13">
        <v>662688.47</v>
      </c>
      <c r="E44" s="13">
        <v>80095.429999999993</v>
      </c>
      <c r="F44" s="13">
        <f t="shared" si="7"/>
        <v>933564.98</v>
      </c>
      <c r="G44" s="13">
        <v>592268.36</v>
      </c>
      <c r="H44" s="13">
        <v>74222.36</v>
      </c>
      <c r="I44" s="13">
        <v>267074.26</v>
      </c>
      <c r="J44" s="13">
        <f t="shared" si="10"/>
        <v>1848436.9699999997</v>
      </c>
      <c r="K44" s="13">
        <v>632010.41</v>
      </c>
      <c r="L44" s="13">
        <v>708165.2</v>
      </c>
      <c r="M44" s="13">
        <v>508261.36</v>
      </c>
      <c r="N44" s="13">
        <v>3524785.85</v>
      </c>
      <c r="O44" s="13">
        <v>300976.99671463901</v>
      </c>
      <c r="P44" s="13">
        <v>3821878.3</v>
      </c>
      <c r="Q44" s="13">
        <v>2330425.06</v>
      </c>
      <c r="R44" s="13">
        <v>354889.02</v>
      </c>
      <c r="S44" s="13">
        <v>1152013.5900000001</v>
      </c>
      <c r="T44" s="13">
        <v>45049.52</v>
      </c>
      <c r="U44" s="13">
        <v>77891.5</v>
      </c>
      <c r="V44" s="13">
        <v>794989.55</v>
      </c>
      <c r="W44" s="13">
        <v>1022436</v>
      </c>
      <c r="X44" s="13">
        <v>89056.07</v>
      </c>
      <c r="Y44" s="13">
        <v>3821878.3</v>
      </c>
      <c r="Z44" s="13" t="s">
        <v>21</v>
      </c>
      <c r="AA44" s="13">
        <v>3</v>
      </c>
      <c r="AB44" s="31">
        <f t="shared" si="8"/>
        <v>0</v>
      </c>
      <c r="AC44" s="31">
        <f t="shared" si="4"/>
        <v>0</v>
      </c>
      <c r="AD44" s="31">
        <f t="shared" si="9"/>
        <v>-3884.5467146392912</v>
      </c>
    </row>
    <row r="45" spans="1:31" x14ac:dyDescent="0.35">
      <c r="A45" s="30" t="s">
        <v>21</v>
      </c>
      <c r="B45" s="13">
        <v>4</v>
      </c>
      <c r="C45" s="13">
        <f t="shared" si="6"/>
        <v>667899.43000000005</v>
      </c>
      <c r="D45" s="13">
        <v>568879.89</v>
      </c>
      <c r="E45" s="13">
        <v>99019.54</v>
      </c>
      <c r="F45" s="13">
        <f t="shared" si="7"/>
        <v>1093390.92</v>
      </c>
      <c r="G45" s="13">
        <v>676414.2</v>
      </c>
      <c r="H45" s="13">
        <v>78693.5</v>
      </c>
      <c r="I45" s="13">
        <v>338283.22</v>
      </c>
      <c r="J45" s="13">
        <f t="shared" si="10"/>
        <v>1947485.4</v>
      </c>
      <c r="K45" s="13">
        <v>742199.71</v>
      </c>
      <c r="L45" s="13">
        <v>711374.51</v>
      </c>
      <c r="M45" s="13">
        <v>493911.18</v>
      </c>
      <c r="N45" s="13">
        <v>3708775.74</v>
      </c>
      <c r="O45" s="13">
        <v>380457.15264035435</v>
      </c>
      <c r="P45" s="13">
        <v>4078025.05</v>
      </c>
      <c r="Q45" s="13">
        <v>2262405.2400000002</v>
      </c>
      <c r="R45" s="13">
        <v>462316.22</v>
      </c>
      <c r="S45" s="13">
        <v>1371089.7</v>
      </c>
      <c r="T45" s="13">
        <v>51449.87</v>
      </c>
      <c r="U45" s="13">
        <v>51597.47</v>
      </c>
      <c r="V45" s="13">
        <v>846714.54</v>
      </c>
      <c r="W45" s="13">
        <v>1052296.78</v>
      </c>
      <c r="X45" s="13">
        <v>84748.78</v>
      </c>
      <c r="Y45" s="13">
        <v>4078025.05</v>
      </c>
      <c r="Z45" s="13" t="s">
        <v>21</v>
      </c>
      <c r="AA45" s="13">
        <v>4</v>
      </c>
      <c r="AB45" s="31">
        <f t="shared" si="8"/>
        <v>0</v>
      </c>
      <c r="AC45" s="31">
        <f t="shared" si="4"/>
        <v>-9.9999997764825821E-3</v>
      </c>
      <c r="AD45" s="31">
        <f t="shared" si="9"/>
        <v>-11207.842640354764</v>
      </c>
    </row>
    <row r="46" spans="1:31" s="30" customFormat="1" x14ac:dyDescent="0.35">
      <c r="A46" s="30" t="s">
        <v>131</v>
      </c>
      <c r="B46" s="22">
        <v>1</v>
      </c>
      <c r="C46" s="22">
        <f>D46+E46</f>
        <v>582778.72476590949</v>
      </c>
      <c r="D46" s="22">
        <v>502858.518800069</v>
      </c>
      <c r="E46" s="22">
        <v>79920.205965840505</v>
      </c>
      <c r="F46" s="22">
        <f t="shared" si="7"/>
        <v>1008980.4140133657</v>
      </c>
      <c r="G46" s="22">
        <v>609517.77969751903</v>
      </c>
      <c r="H46" s="22">
        <v>91144.538280434805</v>
      </c>
      <c r="I46" s="22">
        <v>308318.09603541187</v>
      </c>
      <c r="J46" s="22">
        <f t="shared" si="10"/>
        <v>1929265.8061322137</v>
      </c>
      <c r="K46" s="22">
        <v>588074.985123705</v>
      </c>
      <c r="L46" s="22">
        <v>903193.87030003429</v>
      </c>
      <c r="M46" s="22">
        <v>437996.95070847438</v>
      </c>
      <c r="N46" s="22">
        <v>3521024.9449114874</v>
      </c>
      <c r="O46" s="22">
        <v>258929.2627024604</v>
      </c>
      <c r="P46" s="22">
        <v>3779954.2076139478</v>
      </c>
      <c r="Q46" s="22">
        <v>2166247.8131295969</v>
      </c>
      <c r="R46" s="22">
        <v>416509.07066349353</v>
      </c>
      <c r="S46" s="22">
        <v>1303950.9268549108</v>
      </c>
      <c r="T46" s="22">
        <v>44646.569579251096</v>
      </c>
      <c r="U46" s="22">
        <v>35436.216201979827</v>
      </c>
      <c r="V46" s="22">
        <v>935659.58990215987</v>
      </c>
      <c r="W46" s="22">
        <v>959073.5694976236</v>
      </c>
      <c r="X46" s="22">
        <v>-163422.40921982087</v>
      </c>
      <c r="Y46" s="22">
        <v>3779954.2076139478</v>
      </c>
      <c r="Z46" s="22" t="s">
        <v>131</v>
      </c>
      <c r="AA46" s="22">
        <v>1</v>
      </c>
      <c r="AB46" s="34">
        <f t="shared" si="8"/>
        <v>0</v>
      </c>
      <c r="AC46" s="34">
        <f t="shared" si="4"/>
        <v>0</v>
      </c>
      <c r="AD46" s="34">
        <f t="shared" si="9"/>
        <v>0</v>
      </c>
      <c r="AE46" s="22"/>
    </row>
    <row r="47" spans="1:31" s="30" customFormat="1" x14ac:dyDescent="0.35">
      <c r="A47" s="30" t="s">
        <v>131</v>
      </c>
      <c r="B47" s="22">
        <v>2</v>
      </c>
      <c r="C47" s="22">
        <f t="shared" si="6"/>
        <v>495503.03918673965</v>
      </c>
      <c r="D47" s="22">
        <v>433438.82619629393</v>
      </c>
      <c r="E47" s="22">
        <v>62064.212990445747</v>
      </c>
      <c r="F47" s="22">
        <f t="shared" si="7"/>
        <v>971473.07053758157</v>
      </c>
      <c r="G47" s="22">
        <v>601225.00399827119</v>
      </c>
      <c r="H47" s="22">
        <v>88379.026389291161</v>
      </c>
      <c r="I47" s="22">
        <v>281869.04015001917</v>
      </c>
      <c r="J47" s="22">
        <f t="shared" si="10"/>
        <v>2101128.930950419</v>
      </c>
      <c r="K47" s="22">
        <v>677140.66039519641</v>
      </c>
      <c r="L47" s="22">
        <v>952432.88935660443</v>
      </c>
      <c r="M47" s="22">
        <v>471555.38119861821</v>
      </c>
      <c r="N47" s="22">
        <v>3568105.04067474</v>
      </c>
      <c r="O47" s="22">
        <v>304752.52294245921</v>
      </c>
      <c r="P47" s="22">
        <v>3872857.5636171992</v>
      </c>
      <c r="Q47" s="22">
        <v>2282920.0772977136</v>
      </c>
      <c r="R47" s="22">
        <v>336707.36439945333</v>
      </c>
      <c r="S47" s="22">
        <v>1285348.5529850633</v>
      </c>
      <c r="T47" s="22">
        <v>44039.13202846246</v>
      </c>
      <c r="U47" s="22">
        <v>109678.22609755064</v>
      </c>
      <c r="V47" s="22">
        <v>948377.89428236673</v>
      </c>
      <c r="W47" s="22">
        <v>1028800.0793153479</v>
      </c>
      <c r="X47" s="22">
        <v>-105413.6041580626</v>
      </c>
      <c r="Y47" s="22">
        <v>3872857.5636171992</v>
      </c>
      <c r="Z47" s="22" t="s">
        <v>131</v>
      </c>
      <c r="AA47" s="22">
        <v>2</v>
      </c>
      <c r="AB47" s="34">
        <f t="shared" si="8"/>
        <v>0</v>
      </c>
      <c r="AC47" s="34">
        <f t="shared" si="4"/>
        <v>0</v>
      </c>
      <c r="AD47" s="34">
        <f t="shared" si="9"/>
        <v>0</v>
      </c>
      <c r="AE47" s="22"/>
    </row>
    <row r="48" spans="1:31" x14ac:dyDescent="0.35">
      <c r="A48" s="30" t="s">
        <v>131</v>
      </c>
      <c r="B48" s="13">
        <v>3</v>
      </c>
      <c r="C48" s="13">
        <f t="shared" si="6"/>
        <v>785494.34019915422</v>
      </c>
      <c r="D48" s="13">
        <v>708617.57689584454</v>
      </c>
      <c r="E48" s="13">
        <v>76876.763303309708</v>
      </c>
      <c r="F48" s="13">
        <f t="shared" si="7"/>
        <v>998134.35532813636</v>
      </c>
      <c r="G48" s="13">
        <v>586256.83528077777</v>
      </c>
      <c r="H48" s="13">
        <v>82287.898932848169</v>
      </c>
      <c r="I48" s="13">
        <v>329589.62111451046</v>
      </c>
      <c r="J48" s="13">
        <f t="shared" si="10"/>
        <v>1958004.7181515456</v>
      </c>
      <c r="K48" s="13">
        <v>711266.36634092359</v>
      </c>
      <c r="L48" s="13">
        <v>766916.0503735228</v>
      </c>
      <c r="M48" s="13">
        <v>479822.30143709935</v>
      </c>
      <c r="N48" s="13">
        <v>3741633.4136788356</v>
      </c>
      <c r="O48" s="13">
        <v>293257.05090966728</v>
      </c>
      <c r="P48" s="13">
        <v>4034890.4645885029</v>
      </c>
      <c r="Q48" s="13">
        <v>2473261.9560966934</v>
      </c>
      <c r="R48" s="13">
        <v>352789.43040621153</v>
      </c>
      <c r="S48" s="13">
        <v>1282286.7333750282</v>
      </c>
      <c r="T48" s="13">
        <v>42942.728595487657</v>
      </c>
      <c r="U48" s="13">
        <v>46214.096288420427</v>
      </c>
      <c r="V48" s="13">
        <v>939983.68794974696</v>
      </c>
      <c r="W48" s="13">
        <v>968269.9868640661</v>
      </c>
      <c r="X48" s="13">
        <v>-134318.18125901942</v>
      </c>
      <c r="Y48" s="13">
        <v>4034890.4645885029</v>
      </c>
      <c r="Z48" s="13" t="s">
        <v>131</v>
      </c>
      <c r="AA48" s="13">
        <v>3</v>
      </c>
      <c r="AB48" s="31">
        <f t="shared" si="8"/>
        <v>0</v>
      </c>
      <c r="AC48" s="31">
        <f t="shared" ref="AC48:AC54" si="11">N48-(C48+F48+J48)</f>
        <v>0</v>
      </c>
      <c r="AD48" s="31">
        <f t="shared" si="9"/>
        <v>0</v>
      </c>
    </row>
    <row r="49" spans="1:31" x14ac:dyDescent="0.35">
      <c r="A49" s="30" t="s">
        <v>131</v>
      </c>
      <c r="B49" s="13">
        <v>4</v>
      </c>
      <c r="C49" s="13">
        <f>D49+E49</f>
        <v>723730.64251692581</v>
      </c>
      <c r="D49" s="13">
        <v>627335.55330746551</v>
      </c>
      <c r="E49" s="13">
        <v>96395.089209460275</v>
      </c>
      <c r="F49" s="13">
        <f t="shared" si="7"/>
        <v>1180304.7595683406</v>
      </c>
      <c r="G49" s="13">
        <v>707663.7112134716</v>
      </c>
      <c r="H49" s="13">
        <v>86161.949345758272</v>
      </c>
      <c r="I49" s="13">
        <v>386479.09900911065</v>
      </c>
      <c r="J49" s="13">
        <f t="shared" si="10"/>
        <v>2070101.7898306134</v>
      </c>
      <c r="K49" s="13">
        <v>801241.3036650148</v>
      </c>
      <c r="L49" s="13">
        <v>782931.10517010139</v>
      </c>
      <c r="M49" s="13">
        <v>485929.38099549717</v>
      </c>
      <c r="N49" s="13">
        <v>3974137.19191588</v>
      </c>
      <c r="O49" s="13">
        <v>409589.14511151798</v>
      </c>
      <c r="P49" s="13">
        <v>4383726.3370273979</v>
      </c>
      <c r="Q49" s="13">
        <v>2401394.6944655646</v>
      </c>
      <c r="R49" s="13">
        <v>507719.64262934338</v>
      </c>
      <c r="S49" s="13">
        <v>1474836.3994869953</v>
      </c>
      <c r="T49" s="13">
        <v>51835.66119610591</v>
      </c>
      <c r="U49" s="13">
        <v>37838.769961004349</v>
      </c>
      <c r="V49" s="13">
        <v>1023720.7587796777</v>
      </c>
      <c r="W49" s="13">
        <v>962877.15427385026</v>
      </c>
      <c r="X49" s="13">
        <v>-150742.43521744257</v>
      </c>
      <c r="Y49" s="13">
        <v>4383726.3370273979</v>
      </c>
      <c r="Z49" s="13" t="s">
        <v>131</v>
      </c>
      <c r="AA49" s="13">
        <v>4</v>
      </c>
      <c r="AB49" s="31">
        <f t="shared" si="8"/>
        <v>0</v>
      </c>
      <c r="AC49" s="31">
        <f t="shared" si="11"/>
        <v>0</v>
      </c>
      <c r="AD49" s="31">
        <f t="shared" si="9"/>
        <v>0</v>
      </c>
    </row>
    <row r="50" spans="1:31" s="30" customFormat="1" x14ac:dyDescent="0.35">
      <c r="A50" s="30" t="s">
        <v>135</v>
      </c>
      <c r="B50" s="22">
        <v>1</v>
      </c>
      <c r="C50" s="22">
        <f t="shared" si="6"/>
        <v>607199.50936786854</v>
      </c>
      <c r="D50" s="22">
        <v>521648.45740734658</v>
      </c>
      <c r="E50" s="22">
        <v>85551.051960521916</v>
      </c>
      <c r="F50" s="22">
        <f t="shared" si="7"/>
        <v>1068496.4843472885</v>
      </c>
      <c r="G50" s="22">
        <v>639708.7667551405</v>
      </c>
      <c r="H50" s="22">
        <v>94033.686897506646</v>
      </c>
      <c r="I50" s="22">
        <v>334754.03069464129</v>
      </c>
      <c r="J50" s="22">
        <f t="shared" si="10"/>
        <v>2136301.3151854496</v>
      </c>
      <c r="K50" s="22">
        <v>645038.51215367275</v>
      </c>
      <c r="L50" s="22">
        <v>1017115.053259789</v>
      </c>
      <c r="M50" s="22">
        <v>474147.74977198779</v>
      </c>
      <c r="N50" s="22">
        <v>3811997.3089006068</v>
      </c>
      <c r="O50" s="22">
        <v>279486.19468176691</v>
      </c>
      <c r="P50" s="22">
        <v>4091483.5035823737</v>
      </c>
      <c r="Q50" s="22">
        <v>2286467.5630832217</v>
      </c>
      <c r="R50" s="22">
        <v>415960.83765736083</v>
      </c>
      <c r="S50" s="22">
        <v>1414917.7524715541</v>
      </c>
      <c r="T50" s="22">
        <v>45182.100602970771</v>
      </c>
      <c r="U50" s="22">
        <v>27991.062974024862</v>
      </c>
      <c r="V50" s="22">
        <v>873874.93237120111</v>
      </c>
      <c r="W50" s="22">
        <v>1105210.185037178</v>
      </c>
      <c r="X50" s="22">
        <v>132299.43945921818</v>
      </c>
      <c r="Y50" s="22">
        <v>4091483.5035823737</v>
      </c>
      <c r="Z50" s="22" t="s">
        <v>135</v>
      </c>
      <c r="AA50" s="22">
        <v>1</v>
      </c>
      <c r="AB50" s="34">
        <f t="shared" si="8"/>
        <v>0</v>
      </c>
      <c r="AC50" s="34">
        <f t="shared" si="11"/>
        <v>0</v>
      </c>
      <c r="AD50" s="34">
        <f t="shared" si="9"/>
        <v>0</v>
      </c>
      <c r="AE50" s="22"/>
    </row>
    <row r="51" spans="1:31" s="30" customFormat="1" x14ac:dyDescent="0.35">
      <c r="A51" s="30" t="s">
        <v>135</v>
      </c>
      <c r="B51" s="22">
        <v>2</v>
      </c>
      <c r="C51" s="22">
        <f t="shared" si="6"/>
        <v>509922.75262524036</v>
      </c>
      <c r="D51" s="22">
        <v>440988.76929819351</v>
      </c>
      <c r="E51" s="22">
        <v>68933.983327046823</v>
      </c>
      <c r="F51" s="22">
        <f t="shared" si="7"/>
        <v>1104935.8028121369</v>
      </c>
      <c r="G51" s="22">
        <v>687182.77001122152</v>
      </c>
      <c r="H51" s="22">
        <v>97686.029606063472</v>
      </c>
      <c r="I51" s="22">
        <v>320067.00319485192</v>
      </c>
      <c r="J51" s="22">
        <f t="shared" si="10"/>
        <v>2227614.757630887</v>
      </c>
      <c r="K51" s="22">
        <v>707674.84797380981</v>
      </c>
      <c r="L51" s="22">
        <v>1011847.3003571649</v>
      </c>
      <c r="M51" s="22">
        <v>508092.60929991212</v>
      </c>
      <c r="N51" s="22">
        <v>3842473.3130682642</v>
      </c>
      <c r="O51" s="22">
        <v>343306.12314272515</v>
      </c>
      <c r="P51" s="22">
        <v>4185779.4362109895</v>
      </c>
      <c r="Q51" s="22">
        <v>2342610.3243549457</v>
      </c>
      <c r="R51" s="22">
        <v>383709.08992555569</v>
      </c>
      <c r="S51" s="22">
        <v>1435078.8054030915</v>
      </c>
      <c r="T51" s="22">
        <v>48535.150150848924</v>
      </c>
      <c r="U51" s="22">
        <v>108733.18162371332</v>
      </c>
      <c r="V51" s="22">
        <v>996098.17064637633</v>
      </c>
      <c r="W51" s="22">
        <v>1147928.0569367262</v>
      </c>
      <c r="X51" s="22">
        <v>18942.771043184912</v>
      </c>
      <c r="Y51" s="22">
        <v>4185779.43621099</v>
      </c>
      <c r="Z51" s="22" t="s">
        <v>135</v>
      </c>
      <c r="AA51" s="22">
        <v>2</v>
      </c>
      <c r="AB51" s="34">
        <f t="shared" si="8"/>
        <v>0</v>
      </c>
      <c r="AC51" s="34">
        <f t="shared" si="11"/>
        <v>0</v>
      </c>
      <c r="AD51" s="34">
        <f t="shared" si="9"/>
        <v>0</v>
      </c>
      <c r="AE51" s="22"/>
    </row>
    <row r="52" spans="1:31" x14ac:dyDescent="0.35">
      <c r="A52" s="30" t="s">
        <v>135</v>
      </c>
      <c r="B52" s="13">
        <v>3</v>
      </c>
      <c r="C52" s="13">
        <f>D52+E52</f>
        <v>794103.55035962223</v>
      </c>
      <c r="D52" s="13">
        <v>711458.34499899379</v>
      </c>
      <c r="E52" s="13">
        <v>82645.205360628446</v>
      </c>
      <c r="F52" s="13">
        <f t="shared" si="7"/>
        <v>1104725.5926862303</v>
      </c>
      <c r="G52" s="13">
        <v>653885.67925163824</v>
      </c>
      <c r="H52" s="13">
        <v>89669.545769710356</v>
      </c>
      <c r="I52" s="13">
        <v>361170.36766488163</v>
      </c>
      <c r="J52" s="13">
        <f t="shared" si="10"/>
        <v>2096995.6475848635</v>
      </c>
      <c r="K52" s="13">
        <v>760698.84886878566</v>
      </c>
      <c r="L52" s="13">
        <v>820426.13126340811</v>
      </c>
      <c r="M52" s="13">
        <v>515870.66745266976</v>
      </c>
      <c r="N52" s="13">
        <v>3995824.7906307159</v>
      </c>
      <c r="O52" s="13">
        <v>384850.02123374719</v>
      </c>
      <c r="P52" s="13">
        <v>4380674.8118644627</v>
      </c>
      <c r="Q52" s="13">
        <v>2572957.342851901</v>
      </c>
      <c r="R52" s="13">
        <v>341401.94461541576</v>
      </c>
      <c r="S52" s="13">
        <v>1406689.0182845499</v>
      </c>
      <c r="T52" s="13">
        <v>46183.404196018848</v>
      </c>
      <c r="U52" s="13">
        <v>75755.949343116925</v>
      </c>
      <c r="V52" s="13">
        <v>971873.34603826678</v>
      </c>
      <c r="W52" s="13">
        <v>1052103.390578625</v>
      </c>
      <c r="X52" s="13">
        <v>17917.197113817791</v>
      </c>
      <c r="Y52" s="13">
        <v>4380674.8118644627</v>
      </c>
      <c r="Z52" s="13" t="s">
        <v>135</v>
      </c>
      <c r="AA52" s="13">
        <v>3</v>
      </c>
      <c r="AB52" s="31">
        <f t="shared" si="8"/>
        <v>0</v>
      </c>
      <c r="AC52" s="31">
        <f t="shared" si="11"/>
        <v>0</v>
      </c>
      <c r="AD52" s="31">
        <f t="shared" si="9"/>
        <v>0</v>
      </c>
    </row>
    <row r="53" spans="1:31" x14ac:dyDescent="0.35">
      <c r="A53" s="30" t="s">
        <v>135</v>
      </c>
      <c r="B53" s="13">
        <v>4</v>
      </c>
      <c r="C53" s="13">
        <f t="shared" si="6"/>
        <v>731379.25891265948</v>
      </c>
      <c r="D53" s="13">
        <v>630886.10347105667</v>
      </c>
      <c r="E53" s="13">
        <v>100493.15544160279</v>
      </c>
      <c r="F53" s="13">
        <f t="shared" si="7"/>
        <v>1283777.7292731942</v>
      </c>
      <c r="G53" s="13">
        <v>770903.10339690023</v>
      </c>
      <c r="H53" s="13">
        <v>92785.122457201302</v>
      </c>
      <c r="I53" s="13">
        <v>420089.50341909262</v>
      </c>
      <c r="J53" s="13">
        <f>SUM(K53:M53)</f>
        <v>2208298.2965573831</v>
      </c>
      <c r="K53" s="13">
        <v>842354.40150843828</v>
      </c>
      <c r="L53" s="13">
        <v>842256.46129475511</v>
      </c>
      <c r="M53" s="13">
        <v>523687.43375418987</v>
      </c>
      <c r="N53" s="13">
        <v>4223455.2847432373</v>
      </c>
      <c r="O53" s="13">
        <v>500328.871893242</v>
      </c>
      <c r="P53" s="13">
        <v>4723784.1566364793</v>
      </c>
      <c r="Q53" s="13">
        <v>2497178.8400287875</v>
      </c>
      <c r="R53" s="13">
        <v>512261.26378921873</v>
      </c>
      <c r="S53" s="13">
        <v>1570194.2098695077</v>
      </c>
      <c r="T53" s="13">
        <v>54448.247988687159</v>
      </c>
      <c r="U53" s="13">
        <v>65376.47855539008</v>
      </c>
      <c r="V53" s="13">
        <v>1107100.820614879</v>
      </c>
      <c r="W53" s="13">
        <v>1042628.2370888875</v>
      </c>
      <c r="X53" s="13">
        <v>-40147.467121103313</v>
      </c>
      <c r="Y53" s="13">
        <v>4723784.1566364784</v>
      </c>
      <c r="Z53" s="13" t="s">
        <v>135</v>
      </c>
      <c r="AA53" s="13">
        <v>4</v>
      </c>
      <c r="AB53" s="31">
        <f t="shared" si="8"/>
        <v>0</v>
      </c>
      <c r="AC53" s="31">
        <f t="shared" si="11"/>
        <v>0</v>
      </c>
      <c r="AD53" s="31">
        <f t="shared" si="9"/>
        <v>0</v>
      </c>
    </row>
    <row r="54" spans="1:31" s="22" customFormat="1" x14ac:dyDescent="0.35">
      <c r="A54" s="30" t="s">
        <v>251</v>
      </c>
      <c r="B54" s="22">
        <v>1</v>
      </c>
      <c r="C54" s="22">
        <f t="shared" si="6"/>
        <v>623783.6496154326</v>
      </c>
      <c r="D54" s="22">
        <v>532092.16921362118</v>
      </c>
      <c r="E54" s="22">
        <v>91691.480401811466</v>
      </c>
      <c r="F54" s="22">
        <f t="shared" si="7"/>
        <v>1158523.510813823</v>
      </c>
      <c r="G54" s="22">
        <v>684792.14272417082</v>
      </c>
      <c r="H54" s="22">
        <v>103804.51069326051</v>
      </c>
      <c r="I54" s="22">
        <v>369926.8573963918</v>
      </c>
      <c r="J54" s="22">
        <f>SUM(K54:M54)</f>
        <v>2290426.8797621289</v>
      </c>
      <c r="K54" s="22">
        <v>681941.615617448</v>
      </c>
      <c r="L54" s="22">
        <v>1089218.5938086153</v>
      </c>
      <c r="M54" s="22">
        <v>519266.67033606535</v>
      </c>
      <c r="N54" s="22">
        <v>4072734.0401913845</v>
      </c>
      <c r="O54" s="22">
        <v>290997.84781663219</v>
      </c>
      <c r="P54" s="22">
        <v>4363731.8880080171</v>
      </c>
      <c r="Q54" s="22">
        <v>2456777.2242074893</v>
      </c>
      <c r="R54" s="22">
        <v>414944.76174693316</v>
      </c>
      <c r="S54" s="22">
        <v>1520624.9806250322</v>
      </c>
      <c r="T54" s="22">
        <v>47711.662507340596</v>
      </c>
      <c r="U54" s="22">
        <v>24795.645138385869</v>
      </c>
      <c r="V54" s="22">
        <v>949853.94812752737</v>
      </c>
      <c r="W54" s="22">
        <v>1153942.9432330821</v>
      </c>
      <c r="X54" s="22">
        <v>102966.60888838954</v>
      </c>
      <c r="Y54" s="22">
        <v>4363731.8880080162</v>
      </c>
      <c r="Z54" s="22" t="s">
        <v>251</v>
      </c>
      <c r="AA54" s="22">
        <v>1</v>
      </c>
      <c r="AB54" s="34">
        <f t="shared" si="8"/>
        <v>0</v>
      </c>
      <c r="AC54" s="34">
        <f t="shared" si="11"/>
        <v>0</v>
      </c>
      <c r="AD54" s="34">
        <f t="shared" si="9"/>
        <v>0</v>
      </c>
    </row>
    <row r="55" spans="1:31" s="13" customFormat="1" x14ac:dyDescent="0.35">
      <c r="A55" s="30" t="s">
        <v>251</v>
      </c>
      <c r="B55" s="13">
        <v>2</v>
      </c>
      <c r="C55" s="13">
        <v>525139.8819808457</v>
      </c>
      <c r="D55" s="13">
        <v>456279.00593435531</v>
      </c>
      <c r="E55" s="13">
        <v>68860.876046490346</v>
      </c>
      <c r="F55" s="13">
        <v>1147522.7965168161</v>
      </c>
      <c r="G55" s="13">
        <v>701960.72559979884</v>
      </c>
      <c r="H55" s="13">
        <v>100922.31053666775</v>
      </c>
      <c r="I55" s="13">
        <v>344639.76038034953</v>
      </c>
      <c r="J55" s="13">
        <v>2385034.7147982363</v>
      </c>
      <c r="K55" s="13">
        <v>750198.14055081154</v>
      </c>
      <c r="L55" s="13">
        <v>1080050.5763129438</v>
      </c>
      <c r="M55" s="13">
        <v>554785.9979344809</v>
      </c>
      <c r="N55" s="13">
        <v>4057697.3932958981</v>
      </c>
      <c r="O55" s="13">
        <v>352625.50972499058</v>
      </c>
      <c r="P55" s="13">
        <v>4410322.9030208886</v>
      </c>
      <c r="Q55" s="13">
        <v>2482287.7330999663</v>
      </c>
      <c r="R55" s="13">
        <v>400698.15099968429</v>
      </c>
      <c r="S55" s="13">
        <v>1513037.5101496552</v>
      </c>
      <c r="T55" s="13">
        <v>49153.519748699204</v>
      </c>
      <c r="U55" s="13">
        <v>124365.97748058324</v>
      </c>
      <c r="V55" s="13">
        <v>1024347.2051186926</v>
      </c>
      <c r="W55" s="13">
        <v>1114742.5369505414</v>
      </c>
      <c r="X55" s="13">
        <v>-68824.656625850359</v>
      </c>
      <c r="Y55" s="13">
        <v>4410322.9030208886</v>
      </c>
      <c r="Z55" s="22" t="s">
        <v>251</v>
      </c>
      <c r="AA55" s="13">
        <v>2</v>
      </c>
      <c r="AB55" s="31">
        <f t="shared" ref="AB55" si="12">P55-Y55</f>
        <v>0</v>
      </c>
      <c r="AC55" s="31">
        <f t="shared" ref="AC55" si="13">N55-(C55+F55+J55)</f>
        <v>0</v>
      </c>
      <c r="AD55" s="31">
        <f t="shared" ref="AD55" si="14">P55-N55-O55</f>
        <v>0</v>
      </c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O11" sqref="O11"/>
    </sheetView>
  </sheetViews>
  <sheetFormatPr defaultRowHeight="14.5" x14ac:dyDescent="0.35"/>
  <cols>
    <col min="1" max="1" width="9.81640625" bestFit="1" customWidth="1"/>
    <col min="2" max="2" width="33.36328125" bestFit="1" customWidth="1"/>
    <col min="3" max="3" width="14.36328125" bestFit="1" customWidth="1"/>
  </cols>
  <sheetData>
    <row r="1" spans="1:3" x14ac:dyDescent="0.35">
      <c r="A1" s="1"/>
      <c r="B1" s="2" t="s">
        <v>0</v>
      </c>
      <c r="C1" s="2" t="s">
        <v>1</v>
      </c>
    </row>
    <row r="2" spans="1:3" x14ac:dyDescent="0.35">
      <c r="A2" s="1" t="s">
        <v>220</v>
      </c>
      <c r="B2" s="27">
        <f>Components_quarterly!BA12</f>
        <v>4723784.1566364784</v>
      </c>
      <c r="C2" s="3">
        <f>100*(B2-B6)/B6</f>
        <v>7.7572775639930436</v>
      </c>
    </row>
    <row r="3" spans="1:3" x14ac:dyDescent="0.35">
      <c r="A3" s="1" t="s">
        <v>221</v>
      </c>
      <c r="B3" s="27">
        <f>Components_quarterly!AZ12</f>
        <v>4380674.8118644627</v>
      </c>
      <c r="C3" s="3">
        <f>100*(B3-B7)/B7</f>
        <v>8.5698571079109698</v>
      </c>
    </row>
    <row r="4" spans="1:3" x14ac:dyDescent="0.35">
      <c r="A4" s="1" t="s">
        <v>219</v>
      </c>
      <c r="B4" s="27">
        <f>Components_quarterly!AY12</f>
        <v>4185779.43621099</v>
      </c>
      <c r="C4" s="3">
        <f t="shared" ref="C4:C5" si="0">100*(B4-B8)/B8</f>
        <v>8.0798704174786575</v>
      </c>
    </row>
    <row r="5" spans="1:3" x14ac:dyDescent="0.35">
      <c r="A5" s="1" t="s">
        <v>218</v>
      </c>
      <c r="B5" s="27">
        <f>Components_quarterly!AX12</f>
        <v>4091483.5035823737</v>
      </c>
      <c r="C5" s="3">
        <f t="shared" si="0"/>
        <v>8.2416156084884218</v>
      </c>
    </row>
    <row r="6" spans="1:3" x14ac:dyDescent="0.35">
      <c r="A6" s="1" t="s">
        <v>134</v>
      </c>
      <c r="B6" s="27">
        <f>Components_quarterly!AW12</f>
        <v>4383726.3370273979</v>
      </c>
      <c r="C6" s="3">
        <f>100*(B6-B10)/B10</f>
        <v>6.1802540598190818</v>
      </c>
    </row>
    <row r="7" spans="1:3" x14ac:dyDescent="0.35">
      <c r="A7" s="1" t="s">
        <v>133</v>
      </c>
      <c r="B7" s="27">
        <f>Components_quarterly!AV12</f>
        <v>4034890.4645885029</v>
      </c>
      <c r="C7" s="3">
        <f t="shared" ref="C7:C12" si="1">100*(B7-B11)/B11</f>
        <v>4.2578319016549075</v>
      </c>
    </row>
    <row r="8" spans="1:3" x14ac:dyDescent="0.35">
      <c r="A8" s="1" t="s">
        <v>128</v>
      </c>
      <c r="B8" s="27">
        <f>Components_quarterly!AU12</f>
        <v>3872857.5636171992</v>
      </c>
      <c r="C8" s="3">
        <f t="shared" si="1"/>
        <v>5.4573941960767547</v>
      </c>
    </row>
    <row r="9" spans="1:3" x14ac:dyDescent="0.35">
      <c r="A9" s="1" t="s">
        <v>123</v>
      </c>
      <c r="B9" s="27">
        <f>Components_quarterly!AT12</f>
        <v>3779954.2076139478</v>
      </c>
      <c r="C9" s="3">
        <f t="shared" si="1"/>
        <v>12.80986727392294</v>
      </c>
    </row>
    <row r="10" spans="1:3" x14ac:dyDescent="0.35">
      <c r="A10" s="1" t="s">
        <v>50</v>
      </c>
      <c r="B10" s="27">
        <f>Components_quarterly!AS12</f>
        <v>4128570.209068934</v>
      </c>
      <c r="C10" s="3">
        <f t="shared" si="1"/>
        <v>4.3679514073556369</v>
      </c>
    </row>
    <row r="11" spans="1:3" x14ac:dyDescent="0.35">
      <c r="A11" s="1" t="s">
        <v>49</v>
      </c>
      <c r="B11" s="27">
        <f>Components_quarterly!AR12</f>
        <v>3870107.7808663468</v>
      </c>
      <c r="C11" s="3">
        <f t="shared" si="1"/>
        <v>5.7238618136026611</v>
      </c>
    </row>
    <row r="12" spans="1:3" x14ac:dyDescent="0.35">
      <c r="A12" s="1" t="s">
        <v>15</v>
      </c>
      <c r="B12" s="27">
        <f>Components_quarterly!AQ12</f>
        <v>3672438.1378288199</v>
      </c>
      <c r="C12" s="3">
        <f t="shared" si="1"/>
        <v>9.7321108002836443</v>
      </c>
    </row>
    <row r="13" spans="1:3" x14ac:dyDescent="0.35">
      <c r="A13" s="1" t="s">
        <v>14</v>
      </c>
      <c r="B13" s="27">
        <f>Components_quarterly!AP12</f>
        <v>3350730.1257925685</v>
      </c>
      <c r="C13" s="3">
        <f t="shared" ref="C13:C20" si="2">100*(B13-B17)/B17</f>
        <v>23.006696103414924</v>
      </c>
    </row>
    <row r="14" spans="1:3" x14ac:dyDescent="0.35">
      <c r="A14" s="1" t="s">
        <v>2</v>
      </c>
      <c r="B14" s="27">
        <f>Components_quarterly!AO12</f>
        <v>3955783.5076735644</v>
      </c>
      <c r="C14" s="3">
        <f>100*(B14-B18)/B18</f>
        <v>3.5252539858681842</v>
      </c>
    </row>
    <row r="15" spans="1:3" x14ac:dyDescent="0.35">
      <c r="A15" s="1" t="s">
        <v>3</v>
      </c>
      <c r="B15" s="27">
        <f>Components_quarterly!AN12</f>
        <v>3660581.1729518287</v>
      </c>
      <c r="C15" s="3">
        <f t="shared" si="2"/>
        <v>1.6913976333509466</v>
      </c>
    </row>
    <row r="16" spans="1:3" x14ac:dyDescent="0.35">
      <c r="A16" s="1" t="s">
        <v>4</v>
      </c>
      <c r="B16" s="27">
        <f>Components_quarterly!AM12</f>
        <v>3346730.6069713617</v>
      </c>
      <c r="C16" s="3">
        <f t="shared" si="2"/>
        <v>-5.6254892325902324</v>
      </c>
    </row>
    <row r="17" spans="1:3" x14ac:dyDescent="0.35">
      <c r="A17" s="1" t="s">
        <v>5</v>
      </c>
      <c r="B17" s="27">
        <f>Components_quarterly!AL12</f>
        <v>2724022.5385580007</v>
      </c>
      <c r="C17" s="3">
        <f t="shared" si="2"/>
        <v>-23.244441366789896</v>
      </c>
    </row>
    <row r="18" spans="1:3" x14ac:dyDescent="0.35">
      <c r="A18" s="1" t="s">
        <v>6</v>
      </c>
      <c r="B18" s="27">
        <f>Components_quarterly!AK12</f>
        <v>3821080.7077213763</v>
      </c>
      <c r="C18" s="3">
        <f t="shared" si="2"/>
        <v>2.6763184054464411</v>
      </c>
    </row>
    <row r="19" spans="1:3" x14ac:dyDescent="0.35">
      <c r="A19" s="1" t="s">
        <v>7</v>
      </c>
      <c r="B19" s="27">
        <f>Components_quarterly!AJ12</f>
        <v>3599696</v>
      </c>
      <c r="C19" s="3">
        <f t="shared" si="2"/>
        <v>3.0553628671048987</v>
      </c>
    </row>
    <row r="20" spans="1:3" x14ac:dyDescent="0.35">
      <c r="A20" s="1" t="s">
        <v>8</v>
      </c>
      <c r="B20" s="27">
        <f>Components_quarterly!AI12</f>
        <v>3546223</v>
      </c>
      <c r="C20" s="3">
        <f t="shared" si="2"/>
        <v>4.1560833196268705</v>
      </c>
    </row>
    <row r="21" spans="1:3" x14ac:dyDescent="0.35">
      <c r="A21" s="1" t="s">
        <v>9</v>
      </c>
      <c r="B21" s="27">
        <f>Components_quarterly!AH12</f>
        <v>3548958</v>
      </c>
      <c r="C21" s="3">
        <f>100*(B21-B25)/B25</f>
        <v>4.87027579524612</v>
      </c>
    </row>
    <row r="22" spans="1:3" x14ac:dyDescent="0.35">
      <c r="A22" s="1" t="s">
        <v>10</v>
      </c>
      <c r="B22" s="27">
        <v>3721482</v>
      </c>
      <c r="C22" s="4"/>
    </row>
    <row r="23" spans="1:3" x14ac:dyDescent="0.35">
      <c r="A23" s="1" t="s">
        <v>11</v>
      </c>
      <c r="B23" s="27">
        <v>3492973</v>
      </c>
      <c r="C23" s="1"/>
    </row>
    <row r="24" spans="1:3" x14ac:dyDescent="0.35">
      <c r="A24" s="1" t="s">
        <v>12</v>
      </c>
      <c r="B24" s="27">
        <v>3404720</v>
      </c>
      <c r="C24" s="1"/>
    </row>
    <row r="25" spans="1:3" x14ac:dyDescent="0.35">
      <c r="A25" s="1" t="s">
        <v>13</v>
      </c>
      <c r="B25" s="27">
        <v>3384141</v>
      </c>
      <c r="C25" s="1"/>
    </row>
    <row r="26" spans="1:3" ht="47" customHeight="1" x14ac:dyDescent="0.35">
      <c r="A26" s="33" t="s">
        <v>16</v>
      </c>
      <c r="B26" s="33"/>
      <c r="C26" s="33"/>
    </row>
  </sheetData>
  <mergeCells count="1">
    <mergeCell ref="A26:C26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workbookViewId="0">
      <selection activeCell="L2" sqref="L2"/>
    </sheetView>
  </sheetViews>
  <sheetFormatPr defaultRowHeight="14.5" x14ac:dyDescent="0.35"/>
  <cols>
    <col min="1" max="1" width="7.453125" bestFit="1" customWidth="1"/>
    <col min="2" max="2" width="7.36328125" bestFit="1" customWidth="1"/>
    <col min="3" max="9" width="11.81640625" bestFit="1" customWidth="1"/>
    <col min="10" max="10" width="12.6328125" bestFit="1" customWidth="1"/>
    <col min="11" max="11" width="11.81640625" bestFit="1" customWidth="1"/>
  </cols>
  <sheetData>
    <row r="1" spans="1:11" x14ac:dyDescent="0.35">
      <c r="A1" t="s">
        <v>129</v>
      </c>
      <c r="B1" t="s">
        <v>130</v>
      </c>
      <c r="C1" t="s">
        <v>124</v>
      </c>
      <c r="D1" t="s">
        <v>125</v>
      </c>
      <c r="E1" t="s">
        <v>126</v>
      </c>
      <c r="F1" t="s">
        <v>127</v>
      </c>
      <c r="G1" t="s">
        <v>32</v>
      </c>
      <c r="H1" t="s">
        <v>33</v>
      </c>
      <c r="I1" t="s">
        <v>34</v>
      </c>
      <c r="J1" t="s">
        <v>132</v>
      </c>
      <c r="K1" t="s">
        <v>36</v>
      </c>
    </row>
    <row r="2" spans="1:11" x14ac:dyDescent="0.35">
      <c r="A2" t="s">
        <v>102</v>
      </c>
      <c r="B2">
        <v>1</v>
      </c>
      <c r="C2">
        <v>452848.96724145324</v>
      </c>
      <c r="D2">
        <v>73582.017012684155</v>
      </c>
      <c r="E2">
        <v>210317.98053325538</v>
      </c>
      <c r="F2">
        <v>18428.499129340285</v>
      </c>
      <c r="G2">
        <v>9393.643242666385</v>
      </c>
      <c r="H2">
        <v>122481.62262636486</v>
      </c>
      <c r="I2">
        <v>124081.61630296017</v>
      </c>
      <c r="J2">
        <v>-12928.157898289064</v>
      </c>
      <c r="K2">
        <v>750042.955584515</v>
      </c>
    </row>
    <row r="3" spans="1:11" x14ac:dyDescent="0.35">
      <c r="A3" t="s">
        <v>102</v>
      </c>
      <c r="B3">
        <v>2</v>
      </c>
      <c r="C3">
        <v>447004.00074959814</v>
      </c>
      <c r="D3">
        <v>80525.012546992453</v>
      </c>
      <c r="E3">
        <v>223044.95340281317</v>
      </c>
      <c r="F3">
        <v>19561.444391128622</v>
      </c>
      <c r="G3">
        <v>10041.912671315138</v>
      </c>
      <c r="H3">
        <v>125100.03537907098</v>
      </c>
      <c r="I3">
        <v>152935.60538753212</v>
      </c>
      <c r="J3">
        <v>5740.2266117109393</v>
      </c>
      <c r="K3">
        <v>758081.98036509741</v>
      </c>
    </row>
    <row r="4" spans="1:11" x14ac:dyDescent="0.35">
      <c r="A4" t="s">
        <v>102</v>
      </c>
      <c r="B4">
        <v>3</v>
      </c>
      <c r="C4">
        <v>523869.81035935751</v>
      </c>
      <c r="D4">
        <v>82553.083588995403</v>
      </c>
      <c r="E4">
        <v>234205.89117241433</v>
      </c>
      <c r="F4">
        <v>20464.049945450399</v>
      </c>
      <c r="G4">
        <v>10300.280921863554</v>
      </c>
      <c r="H4">
        <v>143685.34240645418</v>
      </c>
      <c r="I4">
        <v>173390.37373764126</v>
      </c>
      <c r="J4">
        <v>8699.2127425846411</v>
      </c>
      <c r="K4">
        <v>850387.29739947862</v>
      </c>
    </row>
    <row r="5" spans="1:11" x14ac:dyDescent="0.35">
      <c r="A5" t="s">
        <v>102</v>
      </c>
      <c r="B5">
        <v>4</v>
      </c>
      <c r="C5">
        <v>493785.221649591</v>
      </c>
      <c r="D5">
        <v>117857.88685132794</v>
      </c>
      <c r="E5">
        <v>263458.98928966781</v>
      </c>
      <c r="F5">
        <v>21695.933438990032</v>
      </c>
      <c r="G5">
        <v>11318.095242205802</v>
      </c>
      <c r="H5">
        <v>177783.99958810996</v>
      </c>
      <c r="I5">
        <v>175537.40457186641</v>
      </c>
      <c r="J5">
        <v>-26665.887398408697</v>
      </c>
      <c r="K5">
        <v>883696.83408961748</v>
      </c>
    </row>
    <row r="6" spans="1:11" x14ac:dyDescent="0.35">
      <c r="A6" t="s">
        <v>103</v>
      </c>
      <c r="B6">
        <v>1</v>
      </c>
      <c r="C6">
        <v>497297.53431269433</v>
      </c>
      <c r="D6">
        <v>75362.180607854112</v>
      </c>
      <c r="E6">
        <v>242624.2456004961</v>
      </c>
      <c r="F6">
        <v>23838.757790776759</v>
      </c>
      <c r="G6">
        <v>8443.3593192820408</v>
      </c>
      <c r="H6">
        <v>158197.80156237373</v>
      </c>
      <c r="I6">
        <v>197042.5810459285</v>
      </c>
      <c r="J6">
        <v>10504.600140594033</v>
      </c>
      <c r="K6">
        <v>819225.89828814263</v>
      </c>
    </row>
    <row r="7" spans="1:11" x14ac:dyDescent="0.35">
      <c r="A7" t="s">
        <v>103</v>
      </c>
      <c r="B7">
        <v>2</v>
      </c>
      <c r="C7">
        <v>487991.73622613435</v>
      </c>
      <c r="D7">
        <v>94142.161403051156</v>
      </c>
      <c r="E7">
        <v>256998.07303507195</v>
      </c>
      <c r="F7">
        <v>24547.162994913451</v>
      </c>
      <c r="G7">
        <v>10186.76762503998</v>
      </c>
      <c r="H7">
        <v>159412.59277060142</v>
      </c>
      <c r="I7">
        <v>196466.35422504586</v>
      </c>
      <c r="J7">
        <v>-14719.875504659751</v>
      </c>
      <c r="K7">
        <v>822092.26432510663</v>
      </c>
    </row>
    <row r="8" spans="1:11" x14ac:dyDescent="0.35">
      <c r="A8" t="s">
        <v>103</v>
      </c>
      <c r="B8">
        <v>3</v>
      </c>
      <c r="C8">
        <v>564787.80359611474</v>
      </c>
      <c r="D8">
        <v>100130.55735360978</v>
      </c>
      <c r="E8">
        <v>274886.37350068864</v>
      </c>
      <c r="F8">
        <v>25664.361807479592</v>
      </c>
      <c r="G8">
        <v>10292.030013312158</v>
      </c>
      <c r="H8">
        <v>183690.54384774106</v>
      </c>
      <c r="I8">
        <v>213000.93421693059</v>
      </c>
      <c r="J8">
        <v>-19754.517120034026</v>
      </c>
      <c r="K8">
        <v>926696.21878198138</v>
      </c>
    </row>
    <row r="9" spans="1:11" x14ac:dyDescent="0.35">
      <c r="A9" t="s">
        <v>103</v>
      </c>
      <c r="B9">
        <v>4</v>
      </c>
      <c r="C9">
        <v>533232.37776512373</v>
      </c>
      <c r="D9">
        <v>116372.10063548497</v>
      </c>
      <c r="E9">
        <v>307283.64144066395</v>
      </c>
      <c r="F9">
        <v>27460.71740683019</v>
      </c>
      <c r="G9">
        <v>11492.021239614984</v>
      </c>
      <c r="H9">
        <v>216123.06181928379</v>
      </c>
      <c r="I9">
        <v>223415.88138262433</v>
      </c>
      <c r="J9">
        <v>-13317.464912263036</v>
      </c>
      <c r="K9">
        <v>975230.5740121142</v>
      </c>
    </row>
    <row r="10" spans="1:11" x14ac:dyDescent="0.35">
      <c r="A10" t="s">
        <v>104</v>
      </c>
      <c r="B10">
        <v>1</v>
      </c>
      <c r="C10">
        <v>533481.22302350716</v>
      </c>
      <c r="D10">
        <v>105841.73020196907</v>
      </c>
      <c r="E10">
        <v>273193.45646681957</v>
      </c>
      <c r="F10">
        <v>30894.355452108204</v>
      </c>
      <c r="G10">
        <v>10920.305302599021</v>
      </c>
      <c r="H10">
        <v>201056.85136837751</v>
      </c>
      <c r="I10">
        <v>244123.42608244659</v>
      </c>
      <c r="J10">
        <v>-31365.801539161708</v>
      </c>
      <c r="K10">
        <v>879898.69419377216</v>
      </c>
    </row>
    <row r="11" spans="1:11" x14ac:dyDescent="0.35">
      <c r="A11" t="s">
        <v>104</v>
      </c>
      <c r="B11">
        <v>2</v>
      </c>
      <c r="C11">
        <v>542216.86269427731</v>
      </c>
      <c r="D11">
        <v>80921.049674927897</v>
      </c>
      <c r="E11">
        <v>286222.35465157439</v>
      </c>
      <c r="F11">
        <v>32218.791190706859</v>
      </c>
      <c r="G11">
        <v>11244.561977411977</v>
      </c>
      <c r="H11">
        <v>214870.0945715628</v>
      </c>
      <c r="I11">
        <v>258406.24773331312</v>
      </c>
      <c r="J11">
        <v>-3021.9686306953663</v>
      </c>
      <c r="K11">
        <v>906265.49839645263</v>
      </c>
    </row>
    <row r="12" spans="1:11" x14ac:dyDescent="0.35">
      <c r="A12" t="s">
        <v>104</v>
      </c>
      <c r="B12">
        <v>3</v>
      </c>
      <c r="C12">
        <v>607361.44846530212</v>
      </c>
      <c r="D12">
        <v>95676.496123472272</v>
      </c>
      <c r="E12">
        <v>315959.29268668091</v>
      </c>
      <c r="F12">
        <v>33664.924186704389</v>
      </c>
      <c r="G12">
        <v>11412.186190662738</v>
      </c>
      <c r="H12">
        <v>206375.55056222939</v>
      </c>
      <c r="I12">
        <v>251026.98048760748</v>
      </c>
      <c r="J12">
        <v>-4899.4285867988947</v>
      </c>
      <c r="K12">
        <v>1014523.4891406454</v>
      </c>
    </row>
    <row r="13" spans="1:11" x14ac:dyDescent="0.35">
      <c r="A13" t="s">
        <v>104</v>
      </c>
      <c r="B13">
        <v>4</v>
      </c>
      <c r="C13">
        <v>576832.77654883964</v>
      </c>
      <c r="D13">
        <v>118139.72399963075</v>
      </c>
      <c r="E13">
        <v>355889.7868079138</v>
      </c>
      <c r="F13">
        <v>36777.929170480529</v>
      </c>
      <c r="G13">
        <v>12356.1028669191</v>
      </c>
      <c r="H13">
        <v>241156.74929252645</v>
      </c>
      <c r="I13">
        <v>254641.63467409363</v>
      </c>
      <c r="J13">
        <v>-15709.908316129178</v>
      </c>
      <c r="K13">
        <v>1070801.5256960872</v>
      </c>
    </row>
    <row r="14" spans="1:11" x14ac:dyDescent="0.35">
      <c r="A14" t="s">
        <v>105</v>
      </c>
      <c r="B14">
        <v>1</v>
      </c>
      <c r="C14">
        <v>581044.8487524651</v>
      </c>
      <c r="D14">
        <v>105445.77209440708</v>
      </c>
      <c r="E14">
        <v>325658.3775446107</v>
      </c>
      <c r="F14">
        <v>41465.353938470857</v>
      </c>
      <c r="G14">
        <v>10078.957496364821</v>
      </c>
      <c r="H14">
        <v>206558.92822244662</v>
      </c>
      <c r="I14">
        <v>248727.33253268673</v>
      </c>
      <c r="J14">
        <v>-46512.469792477234</v>
      </c>
      <c r="K14">
        <v>975012.43572360137</v>
      </c>
    </row>
    <row r="15" spans="1:11" x14ac:dyDescent="0.35">
      <c r="A15" t="s">
        <v>105</v>
      </c>
      <c r="B15">
        <v>2</v>
      </c>
      <c r="C15">
        <v>587299.04185945168</v>
      </c>
      <c r="D15">
        <v>90880.997768612026</v>
      </c>
      <c r="E15">
        <v>344174.41866340855</v>
      </c>
      <c r="F15">
        <v>42420.844897917596</v>
      </c>
      <c r="G15">
        <v>11390.128695288229</v>
      </c>
      <c r="H15">
        <v>215439.97419908192</v>
      </c>
      <c r="I15">
        <v>261496.29594450974</v>
      </c>
      <c r="J15">
        <v>-41007.13215956249</v>
      </c>
      <c r="K15">
        <v>989101.97797968774</v>
      </c>
    </row>
    <row r="16" spans="1:11" x14ac:dyDescent="0.35">
      <c r="A16" t="s">
        <v>105</v>
      </c>
      <c r="B16">
        <v>3</v>
      </c>
      <c r="C16">
        <v>668885.41134919296</v>
      </c>
      <c r="D16">
        <v>99623.52628293827</v>
      </c>
      <c r="E16">
        <v>363740.99431205104</v>
      </c>
      <c r="F16">
        <v>44060.802119082247</v>
      </c>
      <c r="G16">
        <v>13146.310683291189</v>
      </c>
      <c r="H16">
        <v>234140.44670834733</v>
      </c>
      <c r="I16">
        <v>280983.02286269644</v>
      </c>
      <c r="J16">
        <v>-21086.039360297262</v>
      </c>
      <c r="K16">
        <v>1121528.4292319096</v>
      </c>
    </row>
    <row r="17" spans="1:11" x14ac:dyDescent="0.35">
      <c r="A17" t="s">
        <v>105</v>
      </c>
      <c r="B17">
        <v>4</v>
      </c>
      <c r="C17">
        <v>634167.8487524651</v>
      </c>
      <c r="D17">
        <v>142968.70385404266</v>
      </c>
      <c r="E17">
        <v>397189.75107071386</v>
      </c>
      <c r="F17">
        <v>47463.999044529286</v>
      </c>
      <c r="G17">
        <v>12647.612265502305</v>
      </c>
      <c r="H17">
        <v>258488.6912482772</v>
      </c>
      <c r="I17">
        <v>319756.36415964836</v>
      </c>
      <c r="J17">
        <v>-7865.642105296196</v>
      </c>
      <c r="K17">
        <v>1165304.5999705861</v>
      </c>
    </row>
    <row r="18" spans="1:11" x14ac:dyDescent="0.35">
      <c r="A18" t="s">
        <v>106</v>
      </c>
      <c r="B18">
        <v>1</v>
      </c>
      <c r="C18">
        <v>639466.45089442865</v>
      </c>
      <c r="D18">
        <v>103501.28256713267</v>
      </c>
      <c r="E18">
        <v>370960.59024533111</v>
      </c>
      <c r="F18">
        <v>21662.424824585505</v>
      </c>
      <c r="G18">
        <v>16585.994672912537</v>
      </c>
      <c r="H18">
        <v>265882.83638104791</v>
      </c>
      <c r="I18">
        <v>333406.80987066583</v>
      </c>
      <c r="J18">
        <v>-30820.115646484366</v>
      </c>
      <c r="K18">
        <v>1053832.6540682884</v>
      </c>
    </row>
    <row r="19" spans="1:11" x14ac:dyDescent="0.35">
      <c r="A19" t="s">
        <v>106</v>
      </c>
      <c r="B19">
        <v>2</v>
      </c>
      <c r="C19">
        <v>632933.35240573913</v>
      </c>
      <c r="D19">
        <v>92465.070940006801</v>
      </c>
      <c r="E19">
        <v>380646.75465442642</v>
      </c>
      <c r="F19">
        <v>21526.146579518245</v>
      </c>
      <c r="G19">
        <v>15740.557973214585</v>
      </c>
      <c r="H19">
        <v>278278.78956279933</v>
      </c>
      <c r="I19">
        <v>382968.0175744532</v>
      </c>
      <c r="J19">
        <v>17098.957623889612</v>
      </c>
      <c r="K19">
        <v>1055721.6121651409</v>
      </c>
    </row>
    <row r="20" spans="1:11" x14ac:dyDescent="0.35">
      <c r="A20" t="s">
        <v>106</v>
      </c>
      <c r="B20">
        <v>3</v>
      </c>
      <c r="C20">
        <v>711280.90340896766</v>
      </c>
      <c r="D20">
        <v>149885.99687141899</v>
      </c>
      <c r="E20">
        <v>371371.12691420718</v>
      </c>
      <c r="F20">
        <v>21136.593673034789</v>
      </c>
      <c r="G20">
        <v>14439.076580733506</v>
      </c>
      <c r="H20">
        <v>256234.96279390843</v>
      </c>
      <c r="I20">
        <v>350420.29190320888</v>
      </c>
      <c r="J20">
        <v>-35188.051283881126</v>
      </c>
      <c r="K20">
        <v>1138740.3170551807</v>
      </c>
    </row>
    <row r="21" spans="1:11" x14ac:dyDescent="0.35">
      <c r="A21" t="s">
        <v>106</v>
      </c>
      <c r="B21">
        <v>4</v>
      </c>
      <c r="C21">
        <v>665929.57467477187</v>
      </c>
      <c r="D21">
        <v>138606.64962144149</v>
      </c>
      <c r="E21">
        <v>357965.39166586893</v>
      </c>
      <c r="F21">
        <v>20964.834922861461</v>
      </c>
      <c r="G21">
        <v>13221.788054612385</v>
      </c>
      <c r="H21">
        <v>247743.20436649662</v>
      </c>
      <c r="I21">
        <v>296507.20442263584</v>
      </c>
      <c r="J21">
        <v>20130.94524808845</v>
      </c>
      <c r="K21">
        <v>1168055.1841315054</v>
      </c>
    </row>
    <row r="22" spans="1:11" x14ac:dyDescent="0.35">
      <c r="A22" t="s">
        <v>107</v>
      </c>
      <c r="B22">
        <v>1</v>
      </c>
      <c r="C22">
        <v>681427.12643145793</v>
      </c>
      <c r="D22">
        <v>119023.74978735807</v>
      </c>
      <c r="E22">
        <v>360677.36570185726</v>
      </c>
      <c r="F22">
        <v>33305.361417307555</v>
      </c>
      <c r="G22">
        <v>22531.989988294055</v>
      </c>
      <c r="H22">
        <v>238671.95929451374</v>
      </c>
      <c r="I22">
        <v>304470.78291108581</v>
      </c>
      <c r="J22">
        <v>-44707.530903000559</v>
      </c>
      <c r="K22">
        <v>1106459.2388067022</v>
      </c>
    </row>
    <row r="23" spans="1:11" x14ac:dyDescent="0.35">
      <c r="A23" t="s">
        <v>107</v>
      </c>
      <c r="B23">
        <v>2</v>
      </c>
      <c r="C23">
        <v>690167.14108151582</v>
      </c>
      <c r="D23">
        <v>115885.54263048562</v>
      </c>
      <c r="E23">
        <v>393308.996969931</v>
      </c>
      <c r="F23">
        <v>35094.814920749101</v>
      </c>
      <c r="G23">
        <v>25116.951514315428</v>
      </c>
      <c r="H23">
        <v>242961.47918605508</v>
      </c>
      <c r="I23">
        <v>319921.3357905703</v>
      </c>
      <c r="J23">
        <v>-53427.712814736005</v>
      </c>
      <c r="K23">
        <v>1129185.8776977456</v>
      </c>
    </row>
    <row r="24" spans="1:11" x14ac:dyDescent="0.35">
      <c r="A24" t="s">
        <v>107</v>
      </c>
      <c r="B24">
        <v>3</v>
      </c>
      <c r="C24">
        <v>761778.7305750082</v>
      </c>
      <c r="D24">
        <v>160412.05759288245</v>
      </c>
      <c r="E24">
        <v>397265.84248594136</v>
      </c>
      <c r="F24">
        <v>35860.932892102152</v>
      </c>
      <c r="G24">
        <v>22542.309195982769</v>
      </c>
      <c r="H24">
        <v>247484.04881732209</v>
      </c>
      <c r="I24">
        <v>350759.14080032276</v>
      </c>
      <c r="J24">
        <v>-42342.037480500643</v>
      </c>
      <c r="K24">
        <v>1232242.7432784159</v>
      </c>
    </row>
    <row r="25" spans="1:11" x14ac:dyDescent="0.35">
      <c r="A25" t="s">
        <v>107</v>
      </c>
      <c r="B25">
        <v>4</v>
      </c>
      <c r="C25">
        <v>711930.07660049712</v>
      </c>
      <c r="D25">
        <v>156380.64998927386</v>
      </c>
      <c r="E25">
        <v>443222.77784381586</v>
      </c>
      <c r="F25">
        <v>38790.540113704919</v>
      </c>
      <c r="G25">
        <v>24332.69172997362</v>
      </c>
      <c r="H25">
        <v>269912.22164728353</v>
      </c>
      <c r="I25">
        <v>359029.12510643207</v>
      </c>
      <c r="J25">
        <v>37418.856762510084</v>
      </c>
      <c r="K25">
        <v>1322961.6895806268</v>
      </c>
    </row>
    <row r="26" spans="1:11" x14ac:dyDescent="0.35">
      <c r="A26" t="s">
        <v>108</v>
      </c>
      <c r="B26">
        <v>1</v>
      </c>
      <c r="C26">
        <v>737787.21819505491</v>
      </c>
      <c r="D26">
        <v>129690.55984099586</v>
      </c>
      <c r="E26">
        <v>404215.44458439632</v>
      </c>
      <c r="F26">
        <v>48883.192237190451</v>
      </c>
      <c r="G26">
        <v>31672.856631360712</v>
      </c>
      <c r="H26">
        <v>258764.45193215026</v>
      </c>
      <c r="I26">
        <v>377986.7053873032</v>
      </c>
      <c r="J26">
        <v>-12674.54632252123</v>
      </c>
      <c r="K26">
        <v>1220352.4717113241</v>
      </c>
    </row>
    <row r="27" spans="1:11" x14ac:dyDescent="0.35">
      <c r="A27" t="s">
        <v>108</v>
      </c>
      <c r="B27">
        <v>2</v>
      </c>
      <c r="C27">
        <v>748097.76354975824</v>
      </c>
      <c r="D27">
        <v>125559.80534647075</v>
      </c>
      <c r="E27">
        <v>434619.72937133489</v>
      </c>
      <c r="F27">
        <v>50078.491593730439</v>
      </c>
      <c r="G27">
        <v>32478.349252176926</v>
      </c>
      <c r="H27">
        <v>269584.47288154752</v>
      </c>
      <c r="I27">
        <v>377481.85611736169</v>
      </c>
      <c r="J27">
        <v>-44452.520105233649</v>
      </c>
      <c r="K27">
        <v>1238484.2357724232</v>
      </c>
    </row>
    <row r="28" spans="1:11" x14ac:dyDescent="0.35">
      <c r="A28" t="s">
        <v>108</v>
      </c>
      <c r="B28">
        <v>3</v>
      </c>
      <c r="C28">
        <v>812173.23187607608</v>
      </c>
      <c r="D28">
        <v>164726.23198401363</v>
      </c>
      <c r="E28">
        <v>456564.25703530828</v>
      </c>
      <c r="F28">
        <v>51987.57256275617</v>
      </c>
      <c r="G28">
        <v>29980.583143590848</v>
      </c>
      <c r="H28">
        <v>313669.507543438</v>
      </c>
      <c r="I28">
        <v>384033.31582785136</v>
      </c>
      <c r="J28">
        <v>-81092.925420806801</v>
      </c>
      <c r="K28">
        <v>1363975.1428965249</v>
      </c>
    </row>
    <row r="29" spans="1:11" x14ac:dyDescent="0.35">
      <c r="A29" t="s">
        <v>108</v>
      </c>
      <c r="B29">
        <v>4</v>
      </c>
      <c r="C29">
        <v>794315.10761829652</v>
      </c>
      <c r="D29">
        <v>163568.40282851973</v>
      </c>
      <c r="E29">
        <v>474392.74060206616</v>
      </c>
      <c r="F29">
        <v>56003.652352731035</v>
      </c>
      <c r="G29">
        <v>31059.499865051108</v>
      </c>
      <c r="H29">
        <v>352984.9288375153</v>
      </c>
      <c r="I29">
        <v>402926.48741504078</v>
      </c>
      <c r="J29">
        <v>-9825.5915790668805</v>
      </c>
      <c r="K29">
        <v>1459572.2531100723</v>
      </c>
    </row>
    <row r="30" spans="1:11" x14ac:dyDescent="0.35">
      <c r="A30" t="s">
        <v>109</v>
      </c>
      <c r="B30">
        <v>1</v>
      </c>
      <c r="C30">
        <v>797610.29122006474</v>
      </c>
      <c r="D30">
        <v>138392.36292418075</v>
      </c>
      <c r="E30">
        <v>496804.68040621741</v>
      </c>
      <c r="F30">
        <v>28936.045351117213</v>
      </c>
      <c r="G30">
        <v>34358.68448753612</v>
      </c>
      <c r="H30">
        <v>314378.42093378672</v>
      </c>
      <c r="I30">
        <v>440554.73373276356</v>
      </c>
      <c r="J30">
        <v>-48052.176482491079</v>
      </c>
      <c r="K30">
        <v>1321873.575107648</v>
      </c>
    </row>
    <row r="31" spans="1:11" x14ac:dyDescent="0.35">
      <c r="A31" t="s">
        <v>109</v>
      </c>
      <c r="B31">
        <v>2</v>
      </c>
      <c r="C31">
        <v>810240.71996306232</v>
      </c>
      <c r="D31">
        <v>134788.88538951875</v>
      </c>
      <c r="E31">
        <v>485484.13927994651</v>
      </c>
      <c r="F31">
        <v>28450.556880915818</v>
      </c>
      <c r="G31">
        <v>35089.037276222363</v>
      </c>
      <c r="H31">
        <v>320402.40072970308</v>
      </c>
      <c r="I31">
        <v>442602.67962882586</v>
      </c>
      <c r="J31">
        <v>-50675.151063140831</v>
      </c>
      <c r="K31">
        <v>1321177.9088274017</v>
      </c>
    </row>
    <row r="32" spans="1:11" x14ac:dyDescent="0.35">
      <c r="A32" t="s">
        <v>109</v>
      </c>
      <c r="B32">
        <v>3</v>
      </c>
      <c r="C32">
        <v>910860.83402384759</v>
      </c>
      <c r="D32">
        <v>175371.5780853336</v>
      </c>
      <c r="E32">
        <v>481440.93770231819</v>
      </c>
      <c r="F32">
        <v>28838.9912330074</v>
      </c>
      <c r="G32">
        <v>30466.14489948309</v>
      </c>
      <c r="H32">
        <v>355996.34640735772</v>
      </c>
      <c r="I32">
        <v>485833.37775891653</v>
      </c>
      <c r="J32">
        <v>-48927.825319908268</v>
      </c>
      <c r="K32">
        <v>1448213.6292725231</v>
      </c>
    </row>
    <row r="33" spans="1:11" x14ac:dyDescent="0.35">
      <c r="A33" t="s">
        <v>109</v>
      </c>
      <c r="B33">
        <v>4</v>
      </c>
      <c r="C33">
        <v>859794.58680480998</v>
      </c>
      <c r="D33">
        <v>175021.17360096681</v>
      </c>
      <c r="E33">
        <v>522915.27177214785</v>
      </c>
      <c r="F33">
        <v>30885.334196749234</v>
      </c>
      <c r="G33">
        <v>33540.047295821882</v>
      </c>
      <c r="H33">
        <v>390350.36234734225</v>
      </c>
      <c r="I33">
        <v>498257.91931395838</v>
      </c>
      <c r="J33">
        <v>27534.509635068709</v>
      </c>
      <c r="K33">
        <v>1541783.3663389483</v>
      </c>
    </row>
    <row r="34" spans="1:11" x14ac:dyDescent="0.35">
      <c r="A34" t="s">
        <v>114</v>
      </c>
      <c r="B34">
        <v>1</v>
      </c>
      <c r="C34">
        <v>837827.74159599782</v>
      </c>
      <c r="D34">
        <v>152503.60141906518</v>
      </c>
      <c r="E34">
        <v>476520.55105104885</v>
      </c>
      <c r="F34">
        <v>25761.668270964587</v>
      </c>
      <c r="G34">
        <v>45123.528697824593</v>
      </c>
      <c r="H34">
        <v>361797.91158655006</v>
      </c>
      <c r="I34">
        <v>484434.79589177371</v>
      </c>
      <c r="J34">
        <v>-40753.352396225499</v>
      </c>
      <c r="K34">
        <v>1374346.8543334519</v>
      </c>
    </row>
    <row r="35" spans="1:11" x14ac:dyDescent="0.35">
      <c r="A35" t="s">
        <v>114</v>
      </c>
      <c r="B35">
        <v>2</v>
      </c>
      <c r="C35">
        <v>848638.88716402918</v>
      </c>
      <c r="D35">
        <v>148079.14553509431</v>
      </c>
      <c r="E35">
        <v>482447.35674404586</v>
      </c>
      <c r="F35">
        <v>25598.805626003486</v>
      </c>
      <c r="G35">
        <v>45594.283068463476</v>
      </c>
      <c r="H35">
        <v>353119.01616066275</v>
      </c>
      <c r="I35">
        <v>491981.03718316887</v>
      </c>
      <c r="J35">
        <v>-28631.81040152366</v>
      </c>
      <c r="K35">
        <v>1382864.6467136065</v>
      </c>
    </row>
    <row r="36" spans="1:11" x14ac:dyDescent="0.35">
      <c r="A36" t="s">
        <v>114</v>
      </c>
      <c r="B36">
        <v>3</v>
      </c>
      <c r="C36">
        <v>957060.85436897911</v>
      </c>
      <c r="D36">
        <v>183311.44067585483</v>
      </c>
      <c r="E36">
        <v>502823.28784113808</v>
      </c>
      <c r="F36">
        <v>26603.955481772828</v>
      </c>
      <c r="G36">
        <v>46983.582552544074</v>
      </c>
      <c r="H36">
        <v>349919.17122661654</v>
      </c>
      <c r="I36">
        <v>503433.99406857113</v>
      </c>
      <c r="J36">
        <v>-38010.990701470524</v>
      </c>
      <c r="K36">
        <v>1525257.3073768639</v>
      </c>
    </row>
    <row r="37" spans="1:11" x14ac:dyDescent="0.35">
      <c r="A37" t="s">
        <v>114</v>
      </c>
      <c r="B37">
        <v>4</v>
      </c>
      <c r="C37">
        <v>904055.06776414311</v>
      </c>
      <c r="D37">
        <v>178138.81236998577</v>
      </c>
      <c r="E37">
        <v>540256.26977357548</v>
      </c>
      <c r="F37">
        <v>28642.570693861355</v>
      </c>
      <c r="G37">
        <v>43504.592935383553</v>
      </c>
      <c r="H37">
        <v>384967.22602337651</v>
      </c>
      <c r="I37">
        <v>509728.48608712462</v>
      </c>
      <c r="J37">
        <v>47542.793273384043</v>
      </c>
      <c r="K37">
        <v>1617378.8467465853</v>
      </c>
    </row>
    <row r="38" spans="1:11" x14ac:dyDescent="0.35">
      <c r="A38" t="s">
        <v>115</v>
      </c>
      <c r="B38">
        <v>1</v>
      </c>
      <c r="C38">
        <v>885067.33740133164</v>
      </c>
      <c r="D38">
        <v>172142.53711561539</v>
      </c>
      <c r="E38">
        <v>463173.04902772885</v>
      </c>
      <c r="F38">
        <v>26065.714432082856</v>
      </c>
      <c r="G38">
        <v>30420.287319569339</v>
      </c>
      <c r="H38">
        <v>351496.83882102004</v>
      </c>
      <c r="I38">
        <v>492475.80593692046</v>
      </c>
      <c r="J38">
        <v>-3650.0699439623859</v>
      </c>
      <c r="K38">
        <v>1432239.8882364652</v>
      </c>
    </row>
    <row r="39" spans="1:11" x14ac:dyDescent="0.35">
      <c r="A39" t="s">
        <v>115</v>
      </c>
      <c r="B39">
        <v>2</v>
      </c>
      <c r="C39">
        <v>872663.22501109645</v>
      </c>
      <c r="D39">
        <v>147863.20041286037</v>
      </c>
      <c r="E39">
        <v>497432.03862118465</v>
      </c>
      <c r="F39">
        <v>26554.777170562313</v>
      </c>
      <c r="G39">
        <v>31422.753348674385</v>
      </c>
      <c r="H39">
        <v>405986.62678494188</v>
      </c>
      <c r="I39">
        <v>493917.06497591577</v>
      </c>
      <c r="J39">
        <v>-33659.060813778255</v>
      </c>
      <c r="K39">
        <v>1454346.495559626</v>
      </c>
    </row>
    <row r="40" spans="1:11" x14ac:dyDescent="0.35">
      <c r="A40" t="s">
        <v>115</v>
      </c>
      <c r="B40">
        <v>3</v>
      </c>
      <c r="C40">
        <v>983385.73876239639</v>
      </c>
      <c r="D40">
        <v>189950.50299821555</v>
      </c>
      <c r="E40">
        <v>503710.17168652487</v>
      </c>
      <c r="F40">
        <v>26820.990123246909</v>
      </c>
      <c r="G40">
        <v>27677.175730836458</v>
      </c>
      <c r="H40">
        <v>389292.05270275602</v>
      </c>
      <c r="I40">
        <v>461543.45163463673</v>
      </c>
      <c r="J40">
        <v>-66655.970079893363</v>
      </c>
      <c r="K40">
        <v>1592637.2102894462</v>
      </c>
    </row>
    <row r="41" spans="1:11" x14ac:dyDescent="0.35">
      <c r="A41" t="s">
        <v>115</v>
      </c>
      <c r="B41">
        <v>4</v>
      </c>
      <c r="C41">
        <v>978451.67546026211</v>
      </c>
      <c r="D41">
        <v>177432.1384006619</v>
      </c>
      <c r="E41">
        <v>535622.38498191361</v>
      </c>
      <c r="F41">
        <v>28907.427340383943</v>
      </c>
      <c r="G41">
        <v>34421.038108452187</v>
      </c>
      <c r="H41">
        <v>425445.51035384531</v>
      </c>
      <c r="I41">
        <v>490924.96939304727</v>
      </c>
      <c r="J41">
        <v>27263.25420453609</v>
      </c>
      <c r="K41">
        <v>1716618.4594570077</v>
      </c>
    </row>
    <row r="42" spans="1:11" x14ac:dyDescent="0.35">
      <c r="A42" t="s">
        <v>116</v>
      </c>
      <c r="B42">
        <v>1</v>
      </c>
      <c r="C42">
        <f>[1]con!BK$40</f>
        <v>934994.61345327878</v>
      </c>
      <c r="D42">
        <f>[1]con!BK$39</f>
        <v>187377.0425918643</v>
      </c>
      <c r="E42">
        <f>[1]con!BK$43</f>
        <v>495725.09249832551</v>
      </c>
      <c r="F42">
        <f>[1]con!BK$46</f>
        <v>26718.398383963297</v>
      </c>
      <c r="G42">
        <f>[1]con!BK$47</f>
        <v>14992.522264645775</v>
      </c>
      <c r="H42">
        <f>[1]con!BK$48</f>
        <v>392043.595674065</v>
      </c>
      <c r="I42">
        <f>[1]con!BK$49</f>
        <v>490435.2909348174</v>
      </c>
      <c r="J42">
        <f>[1]con!BK$50</f>
        <v>-45391.406758941012</v>
      </c>
      <c r="K42">
        <f>[1]con!BK$51</f>
        <v>1516024.5671723841</v>
      </c>
    </row>
    <row r="43" spans="1:11" x14ac:dyDescent="0.35">
      <c r="A43" t="s">
        <v>116</v>
      </c>
      <c r="B43">
        <v>2</v>
      </c>
      <c r="C43">
        <v>923387.89335248678</v>
      </c>
      <c r="D43">
        <v>162831.46610393</v>
      </c>
      <c r="E43">
        <v>497521.92853844271</v>
      </c>
      <c r="F43">
        <v>26397.079438563604</v>
      </c>
      <c r="G43">
        <v>22941.294173850398</v>
      </c>
      <c r="H43">
        <v>399471.15831291187</v>
      </c>
      <c r="I43">
        <v>499153.94078041846</v>
      </c>
      <c r="J43">
        <v>8737.5696504488587</v>
      </c>
      <c r="K43">
        <v>1542134.4487902157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NIA_annual</vt:lpstr>
      <vt:lpstr>Post_1950_A</vt:lpstr>
      <vt:lpstr>Post_2011_A</vt:lpstr>
      <vt:lpstr>GDP_annual</vt:lpstr>
      <vt:lpstr>Components_quarterly</vt:lpstr>
      <vt:lpstr>Components_Q_2011_12_prices</vt:lpstr>
      <vt:lpstr>GDP_quarterly</vt:lpstr>
      <vt:lpstr>Components_Q_2004_05_prices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Udayan Roy</dc:creator>
  <cp:lastModifiedBy>Udayan Roy</cp:lastModifiedBy>
  <dcterms:created xsi:type="dcterms:W3CDTF">2021-09-01T14:55:40Z</dcterms:created>
  <dcterms:modified xsi:type="dcterms:W3CDTF">2024-11-29T13:23:47Z</dcterms:modified>
</cp:coreProperties>
</file>