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drawings/drawing10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0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1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5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6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7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2.xml" ContentType="application/vnd.openxmlformats-officedocument.drawing+xml"/>
  <Override PartName="/xl/charts/chart70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2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3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4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6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7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8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9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0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4.xml" ContentType="application/vnd.openxmlformats-officedocument.drawing+xml"/>
  <Override PartName="/xl/charts/chart81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5.xml" ContentType="application/vnd.openxmlformats-officedocument.drawingml.chartshapes+xml"/>
  <Override PartName="/xl/charts/chart82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83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18.xml" ContentType="application/vnd.openxmlformats-officedocument.drawingml.chartshapes+xml"/>
  <Override PartName="/xl/charts/chart84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9.xml" ContentType="application/vnd.openxmlformats-officedocument.drawingml.chartshapes+xml"/>
  <Override PartName="/xl/charts/chart85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0.xml" ContentType="application/vnd.openxmlformats-officedocument.drawingml.chartshapes+xml"/>
  <Override PartName="/xl/charts/chart86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21.xml" ContentType="application/vnd.openxmlformats-officedocument.drawingml.chartshapes+xml"/>
  <Override PartName="/xl/charts/chart87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2.xml" ContentType="application/vnd.openxmlformats-officedocument.drawingml.chartshapes+xml"/>
  <Override PartName="/xl/charts/chart88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89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5.xml" ContentType="application/vnd.openxmlformats-officedocument.drawing+xml"/>
  <Override PartName="/xl/charts/chart90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1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2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3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6.xml" ContentType="application/vnd.openxmlformats-officedocument.drawing+xml"/>
  <Override PartName="/xl/charts/chart94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5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6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7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8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9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7.xml" ContentType="application/vnd.openxmlformats-officedocument.drawing+xml"/>
  <Override PartName="/xl/charts/chart100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1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2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3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4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5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6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7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8.xml" ContentType="application/vnd.openxmlformats-officedocument.drawing+xml"/>
  <Override PartName="/xl/charts/chart108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9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0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1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2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3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4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5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6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7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8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9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0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1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22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3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4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5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6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7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8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9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30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31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32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3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4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5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6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7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8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9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29.xml" ContentType="application/vnd.openxmlformats-officedocument.drawing+xml"/>
  <Override PartName="/xl/charts/chart140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41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42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3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4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E2DB38DC-ECEF-455C-8D77-FE03A7D07BB9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SaveCSVTimeTest" sheetId="35" r:id="rId1"/>
    <sheet name="Delete_subMotifs" sheetId="14" r:id="rId2"/>
    <sheet name="Size Matrix" sheetId="13" r:id="rId3"/>
    <sheet name="Beta tests" sheetId="8" r:id="rId4"/>
    <sheet name="Alpha Test 500F" sheetId="15" r:id="rId5"/>
    <sheet name="Compar_VS_Infernal" sheetId="22" r:id="rId6"/>
    <sheet name="Cobius_VS_infernal_2_Blastn" sheetId="30" r:id="rId7"/>
    <sheet name="Blast" sheetId="23" r:id="rId8"/>
    <sheet name="Deep rna blast" sheetId="26" r:id="rId9"/>
    <sheet name="Deep nrna Noise test" sheetId="25" r:id="rId10"/>
    <sheet name="Deep nrna dataset Our Noise" sheetId="27" r:id="rId11"/>
    <sheet name="Deep nrna dataset" sheetId="24" r:id="rId12"/>
    <sheet name="03 Clans" sheetId="32" r:id="rId13"/>
    <sheet name="20 Clans" sheetId="33" r:id="rId14"/>
    <sheet name="36 Clans" sheetId="34" r:id="rId15"/>
    <sheet name="Beta 500F" sheetId="18" r:id="rId16"/>
    <sheet name="nbOccrs 500F" sheetId="19" r:id="rId17"/>
    <sheet name="Len motifs" sheetId="10" r:id="rId18"/>
    <sheet name="Len Motifs Fixed" sheetId="16" r:id="rId19"/>
    <sheet name="Len Motifs MinMax" sheetId="17" r:id="rId20"/>
    <sheet name="Algs choice" sheetId="11" r:id="rId21"/>
    <sheet name="Algs choice 500F 100F" sheetId="20" r:id="rId22"/>
    <sheet name="All Rfam 2" sheetId="29" r:id="rId23"/>
    <sheet name="pbm &amp; bugs" sheetId="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1" i="24" l="1"/>
  <c r="H172" i="24"/>
  <c r="H173" i="24"/>
  <c r="H174" i="24"/>
  <c r="H175" i="24"/>
  <c r="H176" i="24"/>
  <c r="H177" i="24"/>
  <c r="H178" i="24"/>
  <c r="H179" i="24"/>
  <c r="H165" i="24"/>
  <c r="H164" i="24"/>
  <c r="H163" i="24"/>
  <c r="H162" i="24"/>
  <c r="H161" i="24"/>
  <c r="H160" i="24"/>
  <c r="H159" i="24"/>
  <c r="H158" i="24"/>
  <c r="H157" i="24"/>
  <c r="H134" i="24"/>
  <c r="H133" i="24"/>
  <c r="H132" i="24"/>
  <c r="H131" i="24"/>
  <c r="H130" i="24"/>
  <c r="H129" i="24"/>
  <c r="H128" i="24"/>
  <c r="H127" i="24"/>
  <c r="H126" i="24"/>
  <c r="F134" i="24"/>
  <c r="F179" i="24" s="1"/>
  <c r="F133" i="24"/>
  <c r="F132" i="24"/>
  <c r="F131" i="24"/>
  <c r="F130" i="24"/>
  <c r="F175" i="24" s="1"/>
  <c r="F129" i="24"/>
  <c r="F128" i="24"/>
  <c r="F127" i="24"/>
  <c r="F126" i="24"/>
  <c r="F157" i="24" s="1"/>
  <c r="F189" i="29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G89" i="34"/>
  <c r="M81" i="34"/>
  <c r="X74" i="34"/>
  <c r="R74" i="34"/>
  <c r="L74" i="34"/>
  <c r="Z74" i="34"/>
  <c r="D89" i="34" s="1"/>
  <c r="T74" i="34"/>
  <c r="N74" i="34"/>
  <c r="L74" i="33"/>
  <c r="R74" i="33"/>
  <c r="X74" i="33"/>
  <c r="X19" i="33"/>
  <c r="F96" i="34"/>
  <c r="I89" i="34" s="1"/>
  <c r="E96" i="34"/>
  <c r="D96" i="34"/>
  <c r="C96" i="34"/>
  <c r="F95" i="34"/>
  <c r="E95" i="34"/>
  <c r="D95" i="34"/>
  <c r="C95" i="34"/>
  <c r="F94" i="34"/>
  <c r="E94" i="34"/>
  <c r="D94" i="34"/>
  <c r="C94" i="34"/>
  <c r="H89" i="34"/>
  <c r="F89" i="34"/>
  <c r="E89" i="34"/>
  <c r="C89" i="34"/>
  <c r="I38" i="34"/>
  <c r="H38" i="34"/>
  <c r="G38" i="34"/>
  <c r="F38" i="34"/>
  <c r="C38" i="34"/>
  <c r="I34" i="34"/>
  <c r="H34" i="34"/>
  <c r="G34" i="34"/>
  <c r="F34" i="34"/>
  <c r="C34" i="34"/>
  <c r="M26" i="34"/>
  <c r="Z19" i="34"/>
  <c r="D34" i="34" s="1"/>
  <c r="D38" i="34" s="1"/>
  <c r="X19" i="34"/>
  <c r="T19" i="34"/>
  <c r="E34" i="34" s="1"/>
  <c r="E38" i="34" s="1"/>
  <c r="R19" i="34"/>
  <c r="N19" i="34"/>
  <c r="L19" i="34"/>
  <c r="F38" i="33"/>
  <c r="I38" i="33"/>
  <c r="H38" i="33"/>
  <c r="G38" i="33"/>
  <c r="D38" i="33"/>
  <c r="Z74" i="33"/>
  <c r="T74" i="33"/>
  <c r="E89" i="33" s="1"/>
  <c r="N74" i="33"/>
  <c r="C89" i="33" s="1"/>
  <c r="F96" i="33"/>
  <c r="I89" i="33" s="1"/>
  <c r="E96" i="33"/>
  <c r="D96" i="33"/>
  <c r="C96" i="33"/>
  <c r="F95" i="33"/>
  <c r="H89" i="33" s="1"/>
  <c r="E95" i="33"/>
  <c r="D95" i="33"/>
  <c r="C95" i="33"/>
  <c r="F94" i="33"/>
  <c r="E94" i="33"/>
  <c r="D94" i="33"/>
  <c r="G89" i="33" s="1"/>
  <c r="C94" i="33"/>
  <c r="M26" i="33"/>
  <c r="F89" i="33"/>
  <c r="M81" i="33"/>
  <c r="D89" i="33"/>
  <c r="I34" i="33"/>
  <c r="H34" i="33"/>
  <c r="G34" i="33"/>
  <c r="F34" i="33"/>
  <c r="Z19" i="33"/>
  <c r="D34" i="33" s="1"/>
  <c r="T19" i="33"/>
  <c r="E34" i="33" s="1"/>
  <c r="E38" i="33" s="1"/>
  <c r="R19" i="33"/>
  <c r="N19" i="33"/>
  <c r="C34" i="33" s="1"/>
  <c r="C38" i="33" s="1"/>
  <c r="L19" i="33"/>
  <c r="I89" i="32"/>
  <c r="H89" i="32"/>
  <c r="G89" i="32"/>
  <c r="F89" i="32"/>
  <c r="E89" i="32"/>
  <c r="D89" i="32"/>
  <c r="C89" i="32"/>
  <c r="M81" i="32"/>
  <c r="Z74" i="32"/>
  <c r="X74" i="32"/>
  <c r="T74" i="32"/>
  <c r="R74" i="32"/>
  <c r="N74" i="32"/>
  <c r="L74" i="32"/>
  <c r="G74" i="32"/>
  <c r="I34" i="32"/>
  <c r="H34" i="32"/>
  <c r="G34" i="32"/>
  <c r="D34" i="32"/>
  <c r="E34" i="32"/>
  <c r="C34" i="32"/>
  <c r="F34" i="32"/>
  <c r="M26" i="32"/>
  <c r="L19" i="32"/>
  <c r="R19" i="32"/>
  <c r="Z19" i="32"/>
  <c r="X19" i="32"/>
  <c r="T19" i="32"/>
  <c r="N19" i="32"/>
  <c r="G19" i="32"/>
  <c r="F104" i="15"/>
  <c r="F105" i="15"/>
  <c r="F106" i="15"/>
  <c r="F107" i="15"/>
  <c r="F108" i="15"/>
  <c r="F109" i="15"/>
  <c r="F110" i="15"/>
  <c r="F111" i="15"/>
  <c r="F112" i="15"/>
  <c r="F113" i="15"/>
  <c r="F103" i="15"/>
  <c r="E104" i="15"/>
  <c r="E105" i="15"/>
  <c r="E106" i="15"/>
  <c r="E107" i="15"/>
  <c r="E108" i="15"/>
  <c r="E109" i="15"/>
  <c r="E110" i="15"/>
  <c r="E111" i="15"/>
  <c r="E112" i="15"/>
  <c r="E113" i="15"/>
  <c r="E103" i="15"/>
  <c r="D104" i="15"/>
  <c r="D105" i="15"/>
  <c r="D106" i="15"/>
  <c r="D107" i="15"/>
  <c r="D108" i="15"/>
  <c r="D109" i="15"/>
  <c r="D110" i="15"/>
  <c r="D111" i="15"/>
  <c r="D112" i="15"/>
  <c r="D113" i="15"/>
  <c r="D103" i="15"/>
  <c r="C104" i="15"/>
  <c r="C105" i="15"/>
  <c r="C106" i="15"/>
  <c r="C107" i="15"/>
  <c r="C108" i="15"/>
  <c r="C109" i="15"/>
  <c r="C110" i="15"/>
  <c r="C111" i="15"/>
  <c r="C112" i="15"/>
  <c r="C113" i="15"/>
  <c r="C103" i="15"/>
  <c r="D84" i="15"/>
  <c r="D85" i="15"/>
  <c r="D86" i="15"/>
  <c r="D87" i="15"/>
  <c r="D88" i="15"/>
  <c r="D89" i="15"/>
  <c r="D90" i="15"/>
  <c r="D91" i="15"/>
  <c r="D92" i="15"/>
  <c r="D93" i="15"/>
  <c r="D83" i="15"/>
  <c r="C84" i="15"/>
  <c r="C85" i="15"/>
  <c r="C86" i="15"/>
  <c r="C87" i="15"/>
  <c r="C88" i="15"/>
  <c r="C89" i="15"/>
  <c r="C90" i="15"/>
  <c r="C91" i="15"/>
  <c r="C92" i="15"/>
  <c r="C93" i="15"/>
  <c r="C83" i="15"/>
  <c r="C172" i="24"/>
  <c r="D172" i="24"/>
  <c r="E172" i="24"/>
  <c r="F172" i="24"/>
  <c r="G172" i="24"/>
  <c r="C173" i="24"/>
  <c r="D173" i="24"/>
  <c r="E173" i="24"/>
  <c r="F173" i="24"/>
  <c r="G173" i="24"/>
  <c r="C174" i="24"/>
  <c r="D174" i="24"/>
  <c r="E174" i="24"/>
  <c r="F174" i="24"/>
  <c r="G174" i="24"/>
  <c r="C175" i="24"/>
  <c r="D175" i="24"/>
  <c r="E175" i="24"/>
  <c r="G175" i="24"/>
  <c r="C176" i="24"/>
  <c r="D176" i="24"/>
  <c r="E176" i="24"/>
  <c r="F176" i="24"/>
  <c r="G176" i="24"/>
  <c r="C177" i="24"/>
  <c r="D177" i="24"/>
  <c r="E177" i="24"/>
  <c r="F177" i="24"/>
  <c r="G177" i="24"/>
  <c r="C178" i="24"/>
  <c r="D178" i="24"/>
  <c r="E178" i="24"/>
  <c r="F178" i="24"/>
  <c r="G178" i="24"/>
  <c r="C179" i="24"/>
  <c r="D179" i="24"/>
  <c r="E179" i="24"/>
  <c r="G179" i="24"/>
  <c r="D171" i="24"/>
  <c r="E171" i="24"/>
  <c r="G171" i="24"/>
  <c r="C171" i="24"/>
  <c r="G165" i="24"/>
  <c r="G164" i="24"/>
  <c r="G163" i="24"/>
  <c r="G162" i="24"/>
  <c r="G161" i="24"/>
  <c r="G160" i="24"/>
  <c r="G159" i="24"/>
  <c r="G158" i="24"/>
  <c r="G157" i="24"/>
  <c r="F164" i="24"/>
  <c r="F163" i="24"/>
  <c r="F162" i="24"/>
  <c r="F160" i="24"/>
  <c r="F159" i="24"/>
  <c r="F158" i="24"/>
  <c r="E158" i="24"/>
  <c r="E159" i="24"/>
  <c r="E160" i="24"/>
  <c r="E161" i="24"/>
  <c r="E162" i="24"/>
  <c r="E163" i="24"/>
  <c r="E164" i="24"/>
  <c r="E165" i="24"/>
  <c r="E157" i="24"/>
  <c r="D158" i="24"/>
  <c r="D159" i="24"/>
  <c r="D160" i="24"/>
  <c r="D161" i="24"/>
  <c r="D162" i="24"/>
  <c r="D163" i="24"/>
  <c r="D164" i="24"/>
  <c r="D165" i="24"/>
  <c r="D157" i="24"/>
  <c r="C158" i="24"/>
  <c r="C159" i="24"/>
  <c r="C160" i="24"/>
  <c r="C161" i="24"/>
  <c r="C162" i="24"/>
  <c r="C163" i="24"/>
  <c r="C164" i="24"/>
  <c r="C165" i="24"/>
  <c r="C157" i="24"/>
  <c r="G134" i="24"/>
  <c r="G133" i="24"/>
  <c r="G132" i="24"/>
  <c r="G131" i="24"/>
  <c r="G130" i="24"/>
  <c r="G129" i="24"/>
  <c r="G128" i="24"/>
  <c r="G127" i="24"/>
  <c r="G126" i="24"/>
  <c r="E126" i="24"/>
  <c r="E134" i="24"/>
  <c r="E133" i="24"/>
  <c r="E132" i="24"/>
  <c r="E131" i="24"/>
  <c r="E130" i="24"/>
  <c r="E129" i="24"/>
  <c r="E128" i="24"/>
  <c r="E127" i="24"/>
  <c r="D143" i="24"/>
  <c r="D144" i="24"/>
  <c r="D145" i="24"/>
  <c r="D146" i="24"/>
  <c r="D147" i="24"/>
  <c r="D148" i="24"/>
  <c r="D149" i="24"/>
  <c r="D150" i="24"/>
  <c r="D142" i="24"/>
  <c r="C143" i="24"/>
  <c r="C144" i="24"/>
  <c r="C145" i="24"/>
  <c r="C146" i="24"/>
  <c r="C147" i="24"/>
  <c r="C148" i="24"/>
  <c r="C149" i="24"/>
  <c r="C150" i="24"/>
  <c r="C142" i="24"/>
  <c r="F143" i="24"/>
  <c r="F144" i="24"/>
  <c r="F145" i="24"/>
  <c r="F146" i="24"/>
  <c r="F147" i="24"/>
  <c r="F148" i="24"/>
  <c r="F149" i="24"/>
  <c r="F150" i="24"/>
  <c r="F142" i="24"/>
  <c r="C127" i="24"/>
  <c r="C128" i="24"/>
  <c r="C129" i="24"/>
  <c r="C130" i="24"/>
  <c r="C131" i="24"/>
  <c r="C134" i="24"/>
  <c r="C126" i="24"/>
  <c r="F102" i="24"/>
  <c r="M109" i="24"/>
  <c r="N109" i="24" s="1"/>
  <c r="M108" i="24"/>
  <c r="L115" i="24"/>
  <c r="L109" i="24"/>
  <c r="L108" i="24"/>
  <c r="N108" i="24"/>
  <c r="N107" i="24"/>
  <c r="N103" i="24"/>
  <c r="N104" i="24"/>
  <c r="N105" i="24"/>
  <c r="F103" i="24"/>
  <c r="F104" i="24"/>
  <c r="F105" i="24"/>
  <c r="F106" i="24"/>
  <c r="F107" i="24"/>
  <c r="F108" i="24"/>
  <c r="C132" i="24" s="1"/>
  <c r="F109" i="24"/>
  <c r="C133" i="24" s="1"/>
  <c r="F110" i="24"/>
  <c r="L103" i="24"/>
  <c r="L104" i="24"/>
  <c r="L105" i="24"/>
  <c r="L106" i="24"/>
  <c r="L107" i="24"/>
  <c r="L110" i="24"/>
  <c r="L102" i="24"/>
  <c r="S103" i="24"/>
  <c r="S104" i="24"/>
  <c r="S105" i="24"/>
  <c r="S106" i="24"/>
  <c r="S107" i="24"/>
  <c r="S108" i="24"/>
  <c r="S109" i="24"/>
  <c r="S110" i="24"/>
  <c r="S102" i="24"/>
  <c r="N106" i="24"/>
  <c r="N110" i="24"/>
  <c r="U103" i="24"/>
  <c r="U104" i="24"/>
  <c r="U105" i="24"/>
  <c r="U106" i="24"/>
  <c r="U107" i="24"/>
  <c r="U108" i="24"/>
  <c r="U109" i="24"/>
  <c r="U110" i="24"/>
  <c r="U102" i="24"/>
  <c r="N102" i="24"/>
  <c r="I52" i="24"/>
  <c r="I51" i="24"/>
  <c r="I50" i="24"/>
  <c r="I49" i="24"/>
  <c r="I48" i="24"/>
  <c r="I47" i="24"/>
  <c r="I46" i="24"/>
  <c r="I45" i="24"/>
  <c r="I44" i="24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I6" i="26"/>
  <c r="I7" i="26"/>
  <c r="I8" i="26"/>
  <c r="I9" i="26"/>
  <c r="I10" i="26"/>
  <c r="I11" i="26"/>
  <c r="I12" i="26"/>
  <c r="I13" i="26"/>
  <c r="I5" i="26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F161" i="24" l="1"/>
  <c r="F171" i="24"/>
  <c r="F165" i="24"/>
  <c r="J62" i="29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E10" i="17" l="1"/>
  <c r="AE14" i="17"/>
  <c r="AE20" i="17"/>
  <c r="AD7" i="17"/>
  <c r="AD8" i="17"/>
  <c r="AD9" i="17"/>
  <c r="AD10" i="17"/>
  <c r="AD14" i="17"/>
  <c r="AD15" i="17"/>
  <c r="AD16" i="17"/>
  <c r="AD17" i="17"/>
  <c r="AD18" i="17"/>
  <c r="AD19" i="17"/>
  <c r="AD22" i="17"/>
  <c r="AD23" i="17"/>
  <c r="AD24" i="17"/>
  <c r="AD6" i="17"/>
  <c r="AB7" i="17"/>
  <c r="AE7" i="17" s="1"/>
  <c r="AB8" i="17"/>
  <c r="AE8" i="17" s="1"/>
  <c r="AB9" i="17"/>
  <c r="AE9" i="17" s="1"/>
  <c r="AB10" i="17"/>
  <c r="AB11" i="17"/>
  <c r="AE11" i="17" s="1"/>
  <c r="AB12" i="17"/>
  <c r="AE12" i="17" s="1"/>
  <c r="AB13" i="17"/>
  <c r="AE13" i="17" s="1"/>
  <c r="AB14" i="17"/>
  <c r="AB15" i="17"/>
  <c r="AE15" i="17" s="1"/>
  <c r="AB16" i="17"/>
  <c r="AE16" i="17" s="1"/>
  <c r="AB17" i="17"/>
  <c r="AE17" i="17" s="1"/>
  <c r="AB18" i="17"/>
  <c r="AE18" i="17" s="1"/>
  <c r="AB19" i="17"/>
  <c r="AE19" i="17" s="1"/>
  <c r="AB20" i="17"/>
  <c r="AB21" i="17"/>
  <c r="AE21" i="17" s="1"/>
  <c r="AB22" i="17"/>
  <c r="AE22" i="17" s="1"/>
  <c r="AB23" i="17"/>
  <c r="AE23" i="17" s="1"/>
  <c r="AB24" i="17"/>
  <c r="AE24" i="17" s="1"/>
  <c r="AB6" i="17"/>
  <c r="AE6" i="17" s="1"/>
  <c r="AA7" i="17"/>
  <c r="AA8" i="17"/>
  <c r="AA9" i="17"/>
  <c r="AA10" i="17"/>
  <c r="AA11" i="17"/>
  <c r="AD11" i="17" s="1"/>
  <c r="AA12" i="17"/>
  <c r="AD12" i="17" s="1"/>
  <c r="AA13" i="17"/>
  <c r="AD13" i="17" s="1"/>
  <c r="AA14" i="17"/>
  <c r="AA15" i="17"/>
  <c r="AA16" i="17"/>
  <c r="AA17" i="17"/>
  <c r="AA18" i="17"/>
  <c r="AA19" i="17"/>
  <c r="AA20" i="17"/>
  <c r="AD20" i="17" s="1"/>
  <c r="AA21" i="17"/>
  <c r="AD21" i="17" s="1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6" i="17"/>
  <c r="Q40" i="14" l="1"/>
  <c r="Q41" i="14"/>
  <c r="Q42" i="14"/>
  <c r="Q43" i="14"/>
  <c r="Q44" i="14"/>
  <c r="Q39" i="14"/>
  <c r="P40" i="14"/>
  <c r="P41" i="14"/>
  <c r="P42" i="14"/>
  <c r="P43" i="14"/>
  <c r="P44" i="14"/>
  <c r="P39" i="14"/>
  <c r="S43" i="14" l="1"/>
  <c r="S42" i="14"/>
  <c r="S39" i="14"/>
  <c r="S44" i="14"/>
  <c r="S41" i="14"/>
  <c r="S40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<sst xmlns="http://schemas.openxmlformats.org/spreadsheetml/2006/main" count="2868" uniqueCount="570">
  <si>
    <t>nb F</t>
  </si>
  <si>
    <t>NbSeqs</t>
  </si>
  <si>
    <t>Test-nbSeqs</t>
  </si>
  <si>
    <t>Train-nbSeqs</t>
  </si>
  <si>
    <t>Test nb seqs</t>
  </si>
  <si>
    <t>T Mat genration</t>
  </si>
  <si>
    <t>S Mat (Mo)</t>
  </si>
  <si>
    <t>TT nb Seqs</t>
  </si>
  <si>
    <t>T train</t>
  </si>
  <si>
    <t>T test</t>
  </si>
  <si>
    <t>score Train</t>
  </si>
  <si>
    <t>pred Train</t>
  </si>
  <si>
    <t>pred Test</t>
  </si>
  <si>
    <t>[20-40]</t>
  </si>
  <si>
    <t>Nb Motifs</t>
  </si>
  <si>
    <t>Acc</t>
  </si>
  <si>
    <t>Beta</t>
  </si>
  <si>
    <t>Nd T gen</t>
  </si>
  <si>
    <t>Nd S(Mo)</t>
  </si>
  <si>
    <t>Nd Nb Motifs</t>
  </si>
  <si>
    <t>remarque: I think after beta = 20 , the time is only taken to save the matrix, the generation is imdiate</t>
  </si>
  <si>
    <t>Non Deletion of subMotifs</t>
  </si>
  <si>
    <t>On Windows 10</t>
  </si>
  <si>
    <t>With Deletion</t>
  </si>
  <si>
    <t>nb Motifs</t>
  </si>
  <si>
    <t>on linux</t>
  </si>
  <si>
    <t>min = 2  max =10    , with deletion</t>
  </si>
  <si>
    <t>Windows 10</t>
  </si>
  <si>
    <t>Linux Ubuntu 16.04</t>
  </si>
  <si>
    <t>Python 3.7.7</t>
  </si>
  <si>
    <t>RAM 16 Go</t>
  </si>
  <si>
    <t>64 bit OS</t>
  </si>
  <si>
    <t>Intel i7-8550U CPU @ 1.80Ghz  1.99Ghz</t>
  </si>
  <si>
    <t>Python 3.5.2</t>
  </si>
  <si>
    <t>Ubuntu 16.04</t>
  </si>
  <si>
    <t>Intel(R) Xeon(R) CPU E5-2660 v4 @ 2.00GHz</t>
  </si>
  <si>
    <t>cpu cores       : 1</t>
  </si>
  <si>
    <t>cpu cores       : 4</t>
  </si>
  <si>
    <t>RAM 1007 Go</t>
  </si>
  <si>
    <t>pandas</t>
  </si>
  <si>
    <t>datatable</t>
  </si>
  <si>
    <t>biopython==1.77</t>
  </si>
  <si>
    <t>datatable==0.11.0a0+pr2536.12</t>
  </si>
  <si>
    <t>numpy==1.19.0</t>
  </si>
  <si>
    <t>pandas==1.0.5</t>
  </si>
  <si>
    <t>pyahocorasick==1.4.0</t>
  </si>
  <si>
    <t>scikit-learn==0.23.1</t>
  </si>
  <si>
    <t>scipy==1.5.0</t>
  </si>
  <si>
    <t>suffix-trees==0.3.0</t>
  </si>
  <si>
    <t>biopython==1.73</t>
  </si>
  <si>
    <t>datatable==0.10.1</t>
  </si>
  <si>
    <t>numpy==1.18.5</t>
  </si>
  <si>
    <t>pandas==0.24.2</t>
  </si>
  <si>
    <t>scikit-learn==0.22.2.post1</t>
  </si>
  <si>
    <t>scipy==1.4.1</t>
  </si>
  <si>
    <t>all lib are up to date</t>
  </si>
  <si>
    <t>ExtraTreesClassifier  with default paramaters.   n_jobs=None (means 1)</t>
  </si>
  <si>
    <t>nohmm</t>
  </si>
  <si>
    <t>hmmonly</t>
  </si>
  <si>
    <t>Infernal</t>
  </si>
  <si>
    <t>ND Pred Acc</t>
  </si>
  <si>
    <t>ND T test</t>
  </si>
  <si>
    <t>65Go</t>
  </si>
  <si>
    <t>Win 10 vs Linux</t>
  </si>
  <si>
    <t>T Create Df</t>
  </si>
  <si>
    <t>T pred</t>
  </si>
  <si>
    <t>T create+pred</t>
  </si>
  <si>
    <t>Test datatable vs pandas   on windows</t>
  </si>
  <si>
    <t>numpy</t>
  </si>
  <si>
    <t>Numpy</t>
  </si>
  <si>
    <t>Size dataset Mo</t>
  </si>
  <si>
    <t>TT</t>
  </si>
  <si>
    <t>Python 8  on Linux Ubuntu 16.04</t>
  </si>
  <si>
    <t>min</t>
  </si>
  <si>
    <t>max</t>
  </si>
  <si>
    <t xml:space="preserve">size </t>
  </si>
  <si>
    <t>T Trian</t>
  </si>
  <si>
    <t>Acc test</t>
  </si>
  <si>
    <t>nb motifs</t>
  </si>
  <si>
    <t>NB F  = 50</t>
  </si>
  <si>
    <t>NB F  = 150</t>
  </si>
  <si>
    <t>NB F  = 250</t>
  </si>
  <si>
    <t>NB F  = 350</t>
  </si>
  <si>
    <t>model</t>
  </si>
  <si>
    <t xml:space="preserve">   cv_mean</t>
  </si>
  <si>
    <t xml:space="preserve">    cv_std</t>
  </si>
  <si>
    <t xml:space="preserve">  execution_time</t>
  </si>
  <si>
    <t xml:space="preserve"> ext</t>
  </si>
  <si>
    <t xml:space="preserve"> knn</t>
  </si>
  <si>
    <t xml:space="preserve"> rdf</t>
  </si>
  <si>
    <t xml:space="preserve"> gnb</t>
  </si>
  <si>
    <t xml:space="preserve">  dt</t>
  </si>
  <si>
    <t xml:space="preserve"> nlp</t>
  </si>
  <si>
    <t xml:space="preserve"> svc</t>
  </si>
  <si>
    <t>Score Test</t>
  </si>
  <si>
    <t>NbF= 50</t>
  </si>
  <si>
    <t>Beta = 40</t>
  </si>
  <si>
    <t>Len Motif = 6</t>
  </si>
  <si>
    <t xml:space="preserve">  Score Test</t>
  </si>
  <si>
    <t xml:space="preserve">  ext</t>
  </si>
  <si>
    <t xml:space="preserve">  knn</t>
  </si>
  <si>
    <t xml:space="preserve">  rdf</t>
  </si>
  <si>
    <t xml:space="preserve">  gnb</t>
  </si>
  <si>
    <t xml:space="preserve">   dt</t>
  </si>
  <si>
    <t xml:space="preserve">  nlp</t>
  </si>
  <si>
    <t xml:space="preserve">  svc</t>
  </si>
  <si>
    <t>nbF=50</t>
  </si>
  <si>
    <t>nbF=150</t>
  </si>
  <si>
    <t>nbF=250</t>
  </si>
  <si>
    <t>nbF=350</t>
  </si>
  <si>
    <t>Combining Models</t>
  </si>
  <si>
    <t>score</t>
  </si>
  <si>
    <t>time</t>
  </si>
  <si>
    <t>Beta = 0</t>
  </si>
  <si>
    <t>Len Motif  Min = 2   Max = 10</t>
  </si>
  <si>
    <t>NbF= 150</t>
  </si>
  <si>
    <t xml:space="preserve">NbF = 250 </t>
  </si>
  <si>
    <t>NbF= 350</t>
  </si>
  <si>
    <t>ExtraTree + NLP + RDF     voting[1,1,1]         Len Motif min= 2  max=10</t>
  </si>
  <si>
    <t>ML paramaters</t>
  </si>
  <si>
    <t>max_depth</t>
  </si>
  <si>
    <t>max_features</t>
  </si>
  <si>
    <t>n_estimators</t>
  </si>
  <si>
    <t>NbF = 50</t>
  </si>
  <si>
    <t>NbF = 150</t>
  </si>
  <si>
    <t>NbF = 250</t>
  </si>
  <si>
    <t>NbF = 350</t>
  </si>
  <si>
    <t>Ext  Len Motif = 6 only    Grid</t>
  </si>
  <si>
    <t>Ext  Len Motif = 6 only    RandomizedSearchCV</t>
  </si>
  <si>
    <t>ALG</t>
  </si>
  <si>
    <t>3AL-p1</t>
  </si>
  <si>
    <t>3AL-p2</t>
  </si>
  <si>
    <t>4AL-p1</t>
  </si>
  <si>
    <t>4AL-p2</t>
  </si>
  <si>
    <t>with red add to simplify creating of graph</t>
  </si>
  <si>
    <t>[20-60]</t>
  </si>
  <si>
    <t>Size Mat (Go)</t>
  </si>
  <si>
    <t>[20-105]</t>
  </si>
  <si>
    <t>I will ignore this</t>
  </si>
  <si>
    <t>test min = 3 and max change</t>
  </si>
  <si>
    <t>because:</t>
  </si>
  <si>
    <t>when min = 2 , we add only 16 motifs</t>
  </si>
  <si>
    <t>I put 25 and 30, because at the beginning</t>
  </si>
  <si>
    <t>I thought that I can go till 30</t>
  </si>
  <si>
    <t>but now I stop in 20</t>
  </si>
  <si>
    <t>it is clear it gose only worse and worse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</si>
  <si>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</si>
  <si>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</si>
  <si>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</si>
  <si>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</si>
  <si>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</si>
  <si>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</si>
  <si>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>Max length motifs = 60 (I didi't renmember well)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</si>
  <si>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</si>
  <si>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</si>
  <si>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</si>
  <si>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</si>
  <si>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</si>
  <si>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</si>
  <si>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</si>
  <si>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</si>
  <si>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</si>
  <si>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</si>
  <si>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</si>
  <si>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</si>
  <si>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</si>
  <si>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</si>
  <si>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t xml:space="preserve">nb seqs by family = [20-40] 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</si>
  <si>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</si>
  <si>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</si>
  <si>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</si>
  <si>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</si>
  <si>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</si>
  <si>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</si>
  <si>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</si>
  <si>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</si>
  <si>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</si>
  <si>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</si>
  <si>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</si>
  <si>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</si>
  <si>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</si>
  <si>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</si>
  <si>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</si>
  <si>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</si>
  <si>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</si>
  <si>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</si>
  <si>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max=20</t>
  </si>
  <si>
    <t>min len motif = 2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</si>
  <si>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</si>
  <si>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</si>
  <si>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</si>
  <si>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</si>
  <si>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</si>
  <si>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</si>
  <si>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</si>
  <si>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</si>
  <si>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</si>
  <si>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</si>
  <si>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</si>
  <si>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</si>
  <si>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</si>
  <si>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</si>
  <si>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</si>
  <si>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</si>
  <si>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</si>
  <si>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</si>
  <si>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</si>
  <si>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</si>
  <si>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</si>
  <si>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</si>
  <si>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</si>
  <si>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</si>
  <si>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</si>
  <si>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</si>
  <si>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</si>
  <si>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</si>
  <si>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</si>
  <si>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</si>
  <si>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</si>
  <si>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</si>
  <si>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</si>
  <si>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</si>
  <si>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</si>
  <si>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</si>
  <si>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</si>
  <si>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</si>
  <si>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</si>
  <si>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</si>
  <si>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</si>
  <si>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</si>
  <si>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EMRS: ExtraTree + MLP + RDF + SVC   voting[1,1,1,1]         Len Motif = 6  only</t>
  </si>
  <si>
    <t>EM2RS: ExtraTree + MLP + RDF + SVC   voting[1,2,1,1]        Len Motif = 6  only</t>
  </si>
  <si>
    <t>EM2R: ExtraTree + MLP + RDF     voting[1,2,1]        Len Motif = 6  only</t>
  </si>
  <si>
    <t>EMR: ExtraTree + MLP + RDF     voting[1,1,1]         Len Motif = 6  only</t>
  </si>
  <si>
    <t>EM2R</t>
  </si>
  <si>
    <t>EMR</t>
  </si>
  <si>
    <t>EM2RS</t>
  </si>
  <si>
    <t>EMRS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</si>
  <si>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</si>
  <si>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</si>
  <si>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</si>
  <si>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</si>
  <si>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</si>
  <si>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</si>
  <si>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</si>
  <si>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</si>
  <si>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Defult mode for 100 and 200 : FASTA-Reader: Ignoring invalid residues at position(s):</t>
  </si>
  <si>
    <t>BDS : Blastn Default Search</t>
  </si>
  <si>
    <t>Ti Class</t>
  </si>
  <si>
    <t>Total Time TT =  Time Blast Search + Time Classification</t>
  </si>
  <si>
    <t>NCM</t>
  </si>
  <si>
    <r>
      <rPr>
        <b/>
        <sz val="11"/>
        <color theme="1"/>
        <rFont val="Calibri"/>
        <family val="2"/>
        <scheme val="minor"/>
      </rPr>
      <t>Important</t>
    </r>
    <r>
      <rPr>
        <sz val="11"/>
        <color theme="1"/>
        <rFont val="Calibri"/>
        <family val="2"/>
        <scheme val="minor"/>
      </rPr>
      <t>: Blastn , search a a query seq q against a database, the result is many seqs,  (some times no results).</t>
    </r>
  </si>
  <si>
    <t>each result seq, belong to a family X,  in our case, the id of family is in the id of sequences after &gt;RFxxxxx</t>
  </si>
  <si>
    <t>also , in the id of query seq, we have its id of family as RFxxxxx</t>
  </si>
  <si>
    <r>
      <rPr>
        <b/>
        <sz val="11"/>
        <color theme="1"/>
        <rFont val="Calibri"/>
        <family val="2"/>
        <scheme val="minor"/>
      </rPr>
      <t>Question</t>
    </r>
    <r>
      <rPr>
        <sz val="11"/>
        <color theme="1"/>
        <rFont val="Calibri"/>
        <family val="2"/>
        <scheme val="minor"/>
      </rPr>
      <t>: how to decid to wich family belong our query seq based on the found results?</t>
    </r>
  </si>
  <si>
    <t>What I propose (before searching in the literature)</t>
  </si>
  <si>
    <t>NNCM</t>
  </si>
  <si>
    <t>nb_res_same_family : calculer le nombre des seqs res de la meme family que seq query</t>
  </si>
  <si>
    <t>si (nb_res_same_family) est majoritaire, donc  il est &gt; (total number /2), on dit que la prediction est correct</t>
  </si>
  <si>
    <t>seq query goes with family wich is nb of seqs majoritaire , donc &gt; total nb seqs /2</t>
  </si>
  <si>
    <t>dans notre cas, on test seulement cette condition pour notre query , si elle est bien classer ou pas</t>
  </si>
  <si>
    <t>Cette method est calairement pas bonne, elle marche seuelet si on a deux type de seqs dans deux famillies, donc avoir plus que la moitie est logique, mais si on plusieurs? Sa ne marche pas, on doit trouver quele famillie est majoritaire</t>
  </si>
  <si>
    <t>s'est simple, compter le nb de seqs de chaque famille, et prend le plus grand.</t>
  </si>
  <si>
    <t xml:space="preserve">2) NCM : Naif Naif Calss Method =&gt;  </t>
  </si>
  <si>
    <t xml:space="preserve">1) NNCM : Naif Naif Calss Method =&gt;  </t>
  </si>
  <si>
    <t>Average nb suggest fam</t>
  </si>
  <si>
    <t>this mean we have generaly one family suggested</t>
  </si>
  <si>
    <t>there are query with 0 res seq</t>
  </si>
  <si>
    <t>3) NCM + Score</t>
  </si>
  <si>
    <t>Using method NCM, if f1 have 9 seq , and f2 have 10 seqs, in this case the calssification goes for f2</t>
  </si>
  <si>
    <t>but,  if seq of f1 have better score than of seqs of f2</t>
  </si>
  <si>
    <t>So, we have to include score + nb seqs ,  we have to come up with an eqution for that</t>
  </si>
  <si>
    <t>BDS</t>
  </si>
  <si>
    <t>word size = 7</t>
  </si>
  <si>
    <r>
      <rPr>
        <b/>
        <sz val="11"/>
        <color theme="1"/>
        <rFont val="Calibri"/>
        <family val="2"/>
        <scheme val="minor"/>
      </rPr>
      <t>naif score</t>
    </r>
    <r>
      <rPr>
        <sz val="11"/>
        <color theme="1"/>
        <rFont val="Calibri"/>
        <family val="2"/>
        <scheme val="minor"/>
      </rPr>
      <t>: we can just relay on average score to classify. Exemple f1 with 9 seqs, avrage score is best than f2 with 20 seqs. So classification goes for f1.  but f2 have 20 seqs, and this have a sinification</t>
    </r>
  </si>
  <si>
    <r>
      <rPr>
        <b/>
        <sz val="11"/>
        <color theme="1"/>
        <rFont val="Calibri"/>
        <family val="2"/>
        <scheme val="minor"/>
      </rPr>
      <t>nb seqs + score</t>
    </r>
    <r>
      <rPr>
        <sz val="11"/>
        <color theme="1"/>
        <rFont val="Calibri"/>
        <family val="2"/>
        <scheme val="minor"/>
      </rPr>
      <t xml:space="preserve"> : we can sum all the scores from each seqs,  and the family that have max score win. </t>
    </r>
  </si>
  <si>
    <t>NCM + Score</t>
  </si>
  <si>
    <r>
      <rPr>
        <b/>
        <sz val="11"/>
        <color theme="1"/>
        <rFont val="Calibri"/>
        <family val="2"/>
        <scheme val="minor"/>
      </rPr>
      <t>4) k nearest neighbors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</si>
  <si>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based classification on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best elements in families.</t>
    </r>
  </si>
  <si>
    <t>knn k=2</t>
  </si>
  <si>
    <t>knn k=4</t>
  </si>
  <si>
    <t>knn k=6</t>
  </si>
  <si>
    <t>knn k=8</t>
  </si>
  <si>
    <t>knn k=10</t>
  </si>
  <si>
    <t>if family have less than k element we descard it</t>
  </si>
  <si>
    <r>
      <rPr>
        <b/>
        <sz val="11"/>
        <color theme="1"/>
        <rFont val="Calibri"/>
        <family val="2"/>
        <scheme val="minor"/>
      </rPr>
      <t>knn_ccb</t>
    </r>
    <r>
      <rPr>
        <sz val="11"/>
        <color theme="1"/>
        <rFont val="Calibri"/>
        <family val="2"/>
        <scheme val="minor"/>
      </rPr>
      <t>: if tow families, have the same k elements, we go to K+1, and so on.  If they have the same in all sequences, so there are in the same time right classification with same score.</t>
    </r>
  </si>
  <si>
    <t>knn_ccb k=2</t>
  </si>
  <si>
    <t>knn_ccb k=4</t>
  </si>
  <si>
    <t>knn_ccb k=6</t>
  </si>
  <si>
    <t>knn_ccb k=8</t>
  </si>
  <si>
    <t>knn_ccb k=10</t>
  </si>
  <si>
    <t>3.6 Mo</t>
  </si>
  <si>
    <t>262 Mo</t>
  </si>
  <si>
    <t>5) NCM + E-value</t>
  </si>
  <si>
    <t>use E-Value instead of score</t>
  </si>
  <si>
    <t>3') NCM + average(score))</t>
  </si>
  <si>
    <t>NCM + Avg(Score)</t>
  </si>
  <si>
    <t>NCM + Evalue</t>
  </si>
  <si>
    <t>NCM + Avg(Evalue)</t>
  </si>
  <si>
    <t>% BNoise</t>
  </si>
  <si>
    <t>Test</t>
  </si>
  <si>
    <t>T gen db</t>
  </si>
  <si>
    <t>T Serch db</t>
  </si>
  <si>
    <t>Res File Go</t>
  </si>
  <si>
    <t>size word = 7</t>
  </si>
  <si>
    <t>T par Class</t>
  </si>
  <si>
    <t>All times Min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</si>
  <si>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</si>
  <si>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</si>
  <si>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</si>
  <si>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</si>
  <si>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</si>
  <si>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</si>
  <si>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</si>
  <si>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</si>
  <si>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</si>
  <si>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</si>
  <si>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</si>
  <si>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</si>
  <si>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</si>
  <si>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</si>
  <si>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</si>
  <si>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</si>
  <si>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</si>
  <si>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</si>
  <si>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</si>
  <si>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</si>
  <si>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</si>
  <si>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</si>
  <si>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</si>
  <si>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</si>
  <si>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</si>
  <si>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</si>
  <si>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</si>
  <si>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</si>
  <si>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</si>
  <si>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</si>
  <si>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</si>
  <si>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</si>
  <si>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</si>
  <si>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</si>
  <si>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</si>
  <si>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</si>
  <si>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</si>
  <si>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</si>
  <si>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</si>
  <si>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</si>
  <si>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</si>
  <si>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</si>
  <si>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</si>
  <si>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20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</si>
  <si>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</si>
  <si>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</si>
  <si>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</si>
  <si>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</si>
  <si>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</si>
  <si>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</si>
  <si>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</si>
  <si>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</si>
  <si>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</si>
  <si>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</si>
  <si>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</si>
  <si>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</si>
  <si>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</si>
  <si>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</si>
  <si>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</si>
  <si>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</si>
  <si>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</si>
  <si>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</si>
  <si>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</si>
  <si>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</si>
  <si>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</si>
  <si>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</si>
  <si>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</si>
  <si>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</si>
  <si>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</si>
  <si>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</si>
  <si>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</si>
  <si>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</si>
  <si>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</si>
  <si>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</si>
  <si>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</si>
  <si>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</si>
  <si>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</si>
  <si>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</si>
  <si>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</si>
  <si>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</si>
  <si>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</si>
  <si>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</si>
  <si>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</si>
  <si>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</si>
  <si>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</si>
  <si>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</si>
  <si>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</si>
  <si>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</si>
  <si>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</si>
  <si>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</si>
  <si>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</si>
  <si>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</si>
  <si>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</si>
  <si>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Blastn + NFS+ av-s</t>
  </si>
  <si>
    <r>
      <rPr>
        <sz val="14"/>
        <color theme="1"/>
        <rFont val="Calibri"/>
        <family val="2"/>
      </rPr>
      <t>VOT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</si>
  <si>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γ=1</t>
    </r>
  </si>
  <si>
    <t>Ali sec (48 Threads)</t>
  </si>
  <si>
    <t>Secondary sec</t>
  </si>
  <si>
    <t>cmbuild sec</t>
  </si>
  <si>
    <t>bn_0</t>
  </si>
  <si>
    <t>bn_25</t>
  </si>
  <si>
    <t>bn_50</t>
  </si>
  <si>
    <t>bn_75</t>
  </si>
  <si>
    <t>bn_100</t>
  </si>
  <si>
    <t>bn_125</t>
  </si>
  <si>
    <t>bn_150</t>
  </si>
  <si>
    <t>bn_175</t>
  </si>
  <si>
    <t>bn_200</t>
  </si>
  <si>
    <r>
      <t xml:space="preserve">Infernal Deep RNA Datasets.  </t>
    </r>
    <r>
      <rPr>
        <b/>
        <sz val="11"/>
        <color theme="1"/>
        <rFont val="Calibri"/>
        <family val="2"/>
        <scheme val="minor"/>
      </rPr>
      <t>Infernal use of 48 CPU</t>
    </r>
    <r>
      <rPr>
        <sz val="11"/>
        <color theme="1"/>
        <rFont val="Calibri"/>
        <family val="2"/>
        <scheme val="minor"/>
      </rPr>
      <t xml:space="preserve"> (available on our server Goglu)</t>
    </r>
  </si>
  <si>
    <t>cmcalibrate hh:mm:ss</t>
  </si>
  <si>
    <t>cmcalibrate s</t>
  </si>
  <si>
    <t>nb class corecct</t>
  </si>
  <si>
    <t>Normal mode (cm+hmm)</t>
  </si>
  <si>
    <t>Time cmscan</t>
  </si>
  <si>
    <t>T cmscan sec</t>
  </si>
  <si>
    <t>We don't compute time of parisng, because the class is already made (the results of query and the cm found, one or multiples)</t>
  </si>
  <si>
    <t>we check only if it get the corect classification or not</t>
  </si>
  <si>
    <t>ncRNA deep Result extarction from their image using WebplotDigitizer</t>
  </si>
  <si>
    <t>3-mer</t>
  </si>
  <si>
    <t>2-mer</t>
  </si>
  <si>
    <t>1-mer</t>
  </si>
  <si>
    <t>estimated:</t>
  </si>
  <si>
    <t>same as hmmonly</t>
  </si>
  <si>
    <t>because 150 and 175, have problem with cmcalibrate, it dosent work for normal mode</t>
  </si>
  <si>
    <t>it works only for hmmonly</t>
  </si>
  <si>
    <t>and since the results are eneraly the same, hence, we take the same results as hmmonly for the missing value.</t>
  </si>
  <si>
    <t xml:space="preserve">mean = </t>
  </si>
  <si>
    <t>dif 125+dif 200, to compute mean and use it as addition on hmmonly results. Because normal mode is better by this results</t>
  </si>
  <si>
    <t>ncRNA_noSecondaryStruct</t>
  </si>
  <si>
    <t>VOT</t>
  </si>
  <si>
    <t>Infernal 1.1.3</t>
  </si>
  <si>
    <t>tt nb queries</t>
  </si>
  <si>
    <t>true class</t>
  </si>
  <si>
    <t>accu</t>
  </si>
  <si>
    <t>parssing t sec</t>
  </si>
  <si>
    <t>db search t sec</t>
  </si>
  <si>
    <t>db create t sec</t>
  </si>
  <si>
    <t>Resumee Accuracy</t>
  </si>
  <si>
    <t>infernal =  (Alignement x48 ) + secondary + ( cmbuild x48 ) + (cmcalibrate x48)</t>
  </si>
  <si>
    <t>Classification = search + parsing</t>
  </si>
  <si>
    <t>Model Creation Time in sec</t>
  </si>
  <si>
    <t>Blastn(av-s)</t>
  </si>
  <si>
    <t>Classification Time in sec</t>
  </si>
  <si>
    <t>cm+hmm</t>
  </si>
  <si>
    <t>estimated on Bnoise 0</t>
  </si>
  <si>
    <t>Model Creation + Classification Time in sec</t>
  </si>
  <si>
    <t>MLP  F=7, γ=1</t>
  </si>
  <si>
    <t>EXT C[2, 7], γ=1</t>
  </si>
  <si>
    <t>VOT F=7, γ=1</t>
  </si>
  <si>
    <t>Model Creation Time in Minutes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</si>
  <si>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</si>
  <si>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</si>
  <si>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</si>
  <si>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</si>
  <si>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</si>
  <si>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</si>
  <si>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</si>
  <si>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</si>
  <si>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</si>
  <si>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</si>
  <si>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</si>
  <si>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</si>
  <si>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inf_cm_hmm</t>
  </si>
  <si>
    <t>inf_cm</t>
  </si>
  <si>
    <t>inf_hmm</t>
  </si>
  <si>
    <t>CoBIUS : Clans</t>
  </si>
  <si>
    <t>Alpha is Beta , and Beta is Alpha, I have to change them.</t>
  </si>
  <si>
    <t>nb Clan</t>
  </si>
  <si>
    <t>Clans</t>
  </si>
  <si>
    <r>
      <rPr>
        <b/>
        <sz val="11"/>
        <color theme="1"/>
        <rFont val="Calibri"/>
        <family val="2"/>
        <scheme val="minor"/>
      </rPr>
      <t>ClansFam</t>
    </r>
    <r>
      <rPr>
        <sz val="11"/>
        <color theme="1"/>
        <rFont val="Calibri"/>
        <family val="2"/>
        <scheme val="minor"/>
      </rPr>
      <t xml:space="preserve"> : all families in the 03 clans grouped togather ++&gt; So, we can do classification for each family alone.</t>
    </r>
  </si>
  <si>
    <t>ClansFam</t>
  </si>
  <si>
    <t>nb Clanfamilies</t>
  </si>
  <si>
    <t>EXT[1-7], γ=1</t>
  </si>
  <si>
    <t>MLP[1-7], γ=1</t>
  </si>
  <si>
    <t>VOT[1-7], γ=1</t>
  </si>
  <si>
    <t>ClansFamily</t>
  </si>
  <si>
    <t>CoBIUS : Clans_20</t>
  </si>
  <si>
    <t>Clans 20</t>
  </si>
  <si>
    <r>
      <rPr>
        <b/>
        <sz val="11"/>
        <color theme="1"/>
        <rFont val="Calibri"/>
        <family val="2"/>
        <scheme val="minor"/>
      </rPr>
      <t>Clans_20_Fam</t>
    </r>
    <r>
      <rPr>
        <sz val="11"/>
        <color theme="1"/>
        <rFont val="Calibri"/>
        <family val="2"/>
        <scheme val="minor"/>
      </rPr>
      <t xml:space="preserve"> : all families in the 20 clans grouped togather ++&gt; So, we can do classification for each family alone. </t>
    </r>
    <r>
      <rPr>
        <b/>
        <sz val="11"/>
        <color theme="1"/>
        <rFont val="Calibri"/>
        <family val="2"/>
        <scheme val="minor"/>
      </rPr>
      <t>We have 133 family</t>
    </r>
  </si>
  <si>
    <t>Clans_20_Fam</t>
  </si>
  <si>
    <t>20ClansFamily</t>
  </si>
  <si>
    <t>[1-7], γ=1</t>
  </si>
  <si>
    <t>[1-7], γ=2</t>
  </si>
  <si>
    <t>[6-7], γ=1</t>
  </si>
  <si>
    <t>[6-7], γ=2</t>
  </si>
  <si>
    <t>EXT[6-7], γ=2</t>
  </si>
  <si>
    <t>MLP[1-7], γ=2</t>
  </si>
  <si>
    <t>VOT[1-7], γ=2</t>
  </si>
  <si>
    <t>EXT[1-7], γ=2</t>
  </si>
  <si>
    <t>Clans_20</t>
  </si>
  <si>
    <t>Clans_20_Rfam</t>
  </si>
  <si>
    <t>INF_hmm</t>
  </si>
  <si>
    <t>INF_hmm_cm</t>
  </si>
  <si>
    <t>INF_cm</t>
  </si>
  <si>
    <t>BLASTN(av-s)</t>
  </si>
  <si>
    <t>Clans 36</t>
  </si>
  <si>
    <t>CoBIUS : Clans_36</t>
  </si>
  <si>
    <t>Clans_36_Fam</t>
  </si>
  <si>
    <t>Clans_36</t>
  </si>
  <si>
    <t>Clans_36_Rfam</t>
  </si>
  <si>
    <r>
      <rPr>
        <b/>
        <sz val="11"/>
        <color theme="1"/>
        <rFont val="Calibri"/>
        <family val="2"/>
        <scheme val="minor"/>
      </rPr>
      <t>Clans_36_Fam</t>
    </r>
    <r>
      <rPr>
        <sz val="11"/>
        <color theme="1"/>
        <rFont val="Calibri"/>
        <family val="2"/>
        <scheme val="minor"/>
      </rPr>
      <t xml:space="preserve"> : all families in the 36 clans grouped togather ++&gt; So, we can do classification for each family alone. </t>
    </r>
    <r>
      <rPr>
        <b/>
        <sz val="11"/>
        <color theme="1"/>
        <rFont val="Calibri"/>
        <family val="2"/>
        <scheme val="minor"/>
      </rPr>
      <t>We have 199 family, we remove "RF02543" ==&gt; 198</t>
    </r>
  </si>
  <si>
    <t>Clans_03</t>
  </si>
  <si>
    <t>Clans_03_Rfam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</si>
  <si>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</si>
  <si>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</si>
  <si>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</si>
  <si>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</si>
  <si>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</si>
  <si>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</si>
  <si>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</si>
  <si>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</si>
  <si>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</si>
  <si>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</si>
  <si>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</si>
  <si>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</si>
  <si>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</si>
  <si>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</si>
  <si>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</si>
  <si>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</si>
  <si>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</si>
  <si>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</si>
  <si>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</si>
  <si>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</si>
  <si>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</si>
  <si>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</si>
  <si>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</si>
  <si>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</si>
  <si>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</si>
  <si>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</si>
  <si>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</si>
  <si>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</si>
  <si>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</si>
  <si>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</si>
  <si>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</si>
  <si>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</si>
  <si>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</si>
  <si>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</si>
  <si>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γ=1</t>
    </r>
  </si>
  <si>
    <t>Model creation = Matrice generation + training Model</t>
  </si>
  <si>
    <t>RDF C[2, 7], γ=1</t>
  </si>
  <si>
    <r>
      <rPr>
        <b/>
        <sz val="11"/>
        <color theme="1"/>
        <rFont val="Calibri"/>
        <family val="2"/>
        <scheme val="minor"/>
      </rPr>
      <t xml:space="preserve">Inf_hmm_cm == Infernal </t>
    </r>
    <r>
      <rPr>
        <sz val="11"/>
        <color theme="1"/>
        <rFont val="Calibri"/>
        <family val="2"/>
        <scheme val="minor"/>
      </rPr>
      <t xml:space="preserve"> (in construction, with default paramater, with secodnary structur)</t>
    </r>
  </si>
  <si>
    <t>Inf_hmm_cm</t>
  </si>
  <si>
    <t>Inf_hmm</t>
  </si>
  <si>
    <t>Inf_cm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</si>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</sst>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[h]:mm:ss;@"/>
    <numFmt numFmtId="167" formatCode="h:mm:ss;@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.5"/>
      <color rgb="FF000000"/>
      <name val="Consolas"/>
      <family val="3"/>
    </font>
    <font>
      <b/>
      <sz val="11"/>
      <color rgb="FF222222"/>
      <name val="Consolas"/>
      <family val="3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292929"/>
      <name val="Georg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0" xfId="0" applyFill="1" applyBorder="1"/>
    <xf numFmtId="0" fontId="0" fillId="0" borderId="13" xfId="0" applyBorder="1"/>
    <xf numFmtId="0" fontId="0" fillId="0" borderId="15" xfId="0" applyBorder="1"/>
    <xf numFmtId="3" fontId="0" fillId="0" borderId="0" xfId="0" applyNumberFormat="1"/>
    <xf numFmtId="0" fontId="0" fillId="2" borderId="1" xfId="0" applyFill="1" applyBorder="1"/>
    <xf numFmtId="0" fontId="0" fillId="2" borderId="0" xfId="0" applyFill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7" xfId="0" applyFill="1" applyBorder="1"/>
    <xf numFmtId="0" fontId="0" fillId="0" borderId="29" xfId="0" applyFill="1" applyBorder="1"/>
    <xf numFmtId="0" fontId="0" fillId="0" borderId="18" xfId="0" applyFill="1" applyBorder="1"/>
    <xf numFmtId="0" fontId="0" fillId="0" borderId="30" xfId="0" applyFill="1" applyBorder="1"/>
    <xf numFmtId="0" fontId="0" fillId="3" borderId="6" xfId="0" applyFill="1" applyBorder="1"/>
    <xf numFmtId="0" fontId="0" fillId="4" borderId="19" xfId="0" applyFill="1" applyBorder="1"/>
    <xf numFmtId="0" fontId="0" fillId="4" borderId="16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2" xfId="0" applyFill="1" applyBorder="1"/>
    <xf numFmtId="0" fontId="0" fillId="5" borderId="1" xfId="0" applyFill="1" applyBorder="1"/>
    <xf numFmtId="0" fontId="0" fillId="0" borderId="32" xfId="0" applyBorder="1"/>
    <xf numFmtId="0" fontId="0" fillId="0" borderId="34" xfId="0" applyBorder="1"/>
    <xf numFmtId="0" fontId="0" fillId="0" borderId="37" xfId="0" applyBorder="1"/>
    <xf numFmtId="0" fontId="0" fillId="0" borderId="38" xfId="0" applyBorder="1"/>
    <xf numFmtId="0" fontId="0" fillId="0" borderId="29" xfId="0" applyBorder="1"/>
    <xf numFmtId="0" fontId="0" fillId="6" borderId="0" xfId="0" applyFill="1" applyBorder="1"/>
    <xf numFmtId="0" fontId="0" fillId="6" borderId="36" xfId="0" applyFill="1" applyBorder="1"/>
    <xf numFmtId="0" fontId="0" fillId="6" borderId="33" xfId="0" applyFill="1" applyBorder="1"/>
    <xf numFmtId="0" fontId="0" fillId="6" borderId="35" xfId="0" applyFill="1" applyBorder="1"/>
    <xf numFmtId="0" fontId="0" fillId="7" borderId="33" xfId="0" applyFill="1" applyBorder="1"/>
    <xf numFmtId="0" fontId="0" fillId="7" borderId="35" xfId="0" applyFill="1" applyBorder="1"/>
    <xf numFmtId="0" fontId="1" fillId="2" borderId="0" xfId="0" applyFont="1" applyFill="1"/>
    <xf numFmtId="0" fontId="0" fillId="0" borderId="0" xfId="0" applyBorder="1"/>
    <xf numFmtId="0" fontId="0" fillId="0" borderId="33" xfId="0" applyBorder="1"/>
    <xf numFmtId="0" fontId="0" fillId="0" borderId="36" xfId="0" applyBorder="1"/>
    <xf numFmtId="0" fontId="0" fillId="0" borderId="35" xfId="0" applyBorder="1"/>
    <xf numFmtId="0" fontId="5" fillId="0" borderId="0" xfId="0" applyFont="1" applyBorder="1"/>
    <xf numFmtId="0" fontId="0" fillId="8" borderId="0" xfId="0" applyFill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0" fillId="0" borderId="40" xfId="0" applyBorder="1"/>
    <xf numFmtId="0" fontId="7" fillId="0" borderId="0" xfId="0" applyFont="1"/>
    <xf numFmtId="0" fontId="0" fillId="9" borderId="0" xfId="0" applyFill="1"/>
    <xf numFmtId="2" fontId="0" fillId="4" borderId="13" xfId="0" applyNumberFormat="1" applyFill="1" applyBorder="1"/>
    <xf numFmtId="2" fontId="0" fillId="4" borderId="27" xfId="0" applyNumberFormat="1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23" xfId="0" applyNumberFormat="1" applyFill="1" applyBorder="1"/>
    <xf numFmtId="164" fontId="0" fillId="3" borderId="24" xfId="0" applyNumberFormat="1" applyFill="1" applyBorder="1"/>
    <xf numFmtId="2" fontId="0" fillId="4" borderId="5" xfId="0" applyNumberFormat="1" applyFill="1" applyBorder="1"/>
    <xf numFmtId="2" fontId="0" fillId="5" borderId="14" xfId="0" applyNumberFormat="1" applyFill="1" applyBorder="1"/>
    <xf numFmtId="2" fontId="0" fillId="5" borderId="31" xfId="0" applyNumberFormat="1" applyFill="1" applyBorder="1"/>
    <xf numFmtId="0" fontId="0" fillId="5" borderId="17" xfId="0" applyFill="1" applyBorder="1"/>
    <xf numFmtId="0" fontId="0" fillId="4" borderId="17" xfId="0" applyFill="1" applyBorder="1"/>
    <xf numFmtId="2" fontId="0" fillId="4" borderId="12" xfId="0" applyNumberFormat="1" applyFill="1" applyBorder="1"/>
    <xf numFmtId="164" fontId="0" fillId="0" borderId="12" xfId="0" applyNumberFormat="1" applyBorder="1"/>
    <xf numFmtId="2" fontId="0" fillId="5" borderId="12" xfId="0" applyNumberFormat="1" applyFill="1" applyBorder="1"/>
    <xf numFmtId="0" fontId="1" fillId="0" borderId="21" xfId="0" applyFont="1" applyBorder="1"/>
    <xf numFmtId="0" fontId="1" fillId="0" borderId="12" xfId="0" applyFont="1" applyBorder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7" fillId="0" borderId="0" xfId="0" applyNumberFormat="1" applyFont="1"/>
    <xf numFmtId="165" fontId="0" fillId="0" borderId="2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0" fontId="0" fillId="0" borderId="0" xfId="0" applyNumberFormat="1"/>
    <xf numFmtId="0" fontId="0" fillId="3" borderId="0" xfId="0" applyNumberFormat="1" applyFill="1"/>
    <xf numFmtId="165" fontId="0" fillId="3" borderId="0" xfId="0" applyNumberFormat="1" applyFill="1"/>
    <xf numFmtId="165" fontId="0" fillId="0" borderId="39" xfId="0" applyNumberFormat="1" applyBorder="1"/>
    <xf numFmtId="165" fontId="0" fillId="0" borderId="37" xfId="0" applyNumberFormat="1" applyBorder="1"/>
    <xf numFmtId="165" fontId="0" fillId="3" borderId="37" xfId="0" applyNumberFormat="1" applyFill="1" applyBorder="1"/>
    <xf numFmtId="165" fontId="0" fillId="0" borderId="38" xfId="0" applyNumberFormat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/>
    <xf numFmtId="0" fontId="6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1" fillId="0" borderId="0" xfId="0" applyFont="1" applyAlignment="1">
      <alignment vertical="center"/>
    </xf>
    <xf numFmtId="0" fontId="7" fillId="0" borderId="0" xfId="0" applyFont="1" applyFill="1" applyBorder="1"/>
    <xf numFmtId="164" fontId="0" fillId="0" borderId="12" xfId="0" applyNumberFormat="1" applyFont="1" applyBorder="1"/>
    <xf numFmtId="0" fontId="1" fillId="4" borderId="17" xfId="0" applyFont="1" applyFill="1" applyBorder="1"/>
    <xf numFmtId="0" fontId="1" fillId="5" borderId="17" xfId="0" applyFont="1" applyFill="1" applyBorder="1"/>
    <xf numFmtId="0" fontId="1" fillId="0" borderId="18" xfId="0" applyFont="1" applyFill="1" applyBorder="1"/>
    <xf numFmtId="2" fontId="1" fillId="4" borderId="12" xfId="0" applyNumberFormat="1" applyFont="1" applyFill="1" applyBorder="1"/>
    <xf numFmtId="0" fontId="1" fillId="5" borderId="12" xfId="0" applyFont="1" applyFill="1" applyBorder="1"/>
    <xf numFmtId="0" fontId="1" fillId="0" borderId="33" xfId="0" applyFont="1" applyBorder="1"/>
    <xf numFmtId="0" fontId="1" fillId="0" borderId="32" xfId="0" applyFont="1" applyBorder="1"/>
    <xf numFmtId="0" fontId="1" fillId="0" borderId="0" xfId="0" applyFont="1" applyBorder="1"/>
    <xf numFmtId="0" fontId="18" fillId="0" borderId="0" xfId="0" applyFont="1" applyAlignment="1">
      <alignment horizontal="center" vertical="center" readingOrder="1"/>
    </xf>
    <xf numFmtId="0" fontId="19" fillId="0" borderId="0" xfId="0" applyFont="1"/>
    <xf numFmtId="0" fontId="23" fillId="0" borderId="0" xfId="0" applyFont="1" applyAlignment="1">
      <alignment horizontal="center" vertical="center" readingOrder="1"/>
    </xf>
    <xf numFmtId="166" fontId="0" fillId="0" borderId="0" xfId="0" applyNumberFormat="1"/>
    <xf numFmtId="167" fontId="0" fillId="0" borderId="0" xfId="0" applyNumberFormat="1"/>
    <xf numFmtId="0" fontId="5" fillId="0" borderId="0" xfId="0" applyNumberFormat="1" applyFont="1"/>
    <xf numFmtId="167" fontId="5" fillId="0" borderId="0" xfId="0" applyNumberFormat="1" applyFont="1"/>
    <xf numFmtId="165" fontId="5" fillId="0" borderId="0" xfId="0" applyNumberFormat="1" applyFont="1"/>
    <xf numFmtId="165" fontId="0" fillId="0" borderId="32" xfId="0" applyNumberFormat="1" applyBorder="1"/>
    <xf numFmtId="165" fontId="1" fillId="0" borderId="0" xfId="0" applyNumberFormat="1" applyFont="1" applyBorder="1"/>
    <xf numFmtId="165" fontId="0" fillId="0" borderId="33" xfId="0" applyNumberFormat="1" applyBorder="1"/>
    <xf numFmtId="165" fontId="0" fillId="0" borderId="34" xfId="0" applyNumberFormat="1" applyBorder="1"/>
    <xf numFmtId="165" fontId="0" fillId="0" borderId="36" xfId="0" applyNumberFormat="1" applyBorder="1"/>
    <xf numFmtId="166" fontId="0" fillId="0" borderId="36" xfId="0" applyNumberFormat="1" applyBorder="1"/>
    <xf numFmtId="2" fontId="0" fillId="0" borderId="36" xfId="0" applyNumberFormat="1" applyBorder="1"/>
    <xf numFmtId="0" fontId="0" fillId="0" borderId="36" xfId="0" applyNumberFormat="1" applyBorder="1"/>
    <xf numFmtId="167" fontId="0" fillId="0" borderId="36" xfId="0" applyNumberFormat="1" applyBorder="1"/>
    <xf numFmtId="0" fontId="1" fillId="0" borderId="0" xfId="0" applyFont="1" applyFill="1" applyBorder="1"/>
    <xf numFmtId="165" fontId="1" fillId="0" borderId="36" xfId="0" applyNumberFormat="1" applyFont="1" applyBorder="1"/>
    <xf numFmtId="0" fontId="1" fillId="0" borderId="33" xfId="0" applyFont="1" applyFill="1" applyBorder="1"/>
    <xf numFmtId="165" fontId="1" fillId="0" borderId="35" xfId="0" applyNumberFormat="1" applyFont="1" applyBorder="1"/>
    <xf numFmtId="165" fontId="1" fillId="0" borderId="21" xfId="0" applyNumberFormat="1" applyFont="1" applyBorder="1"/>
    <xf numFmtId="0" fontId="1" fillId="0" borderId="36" xfId="0" applyFont="1" applyBorder="1"/>
    <xf numFmtId="2" fontId="0" fillId="0" borderId="0" xfId="0" applyNumberFormat="1"/>
    <xf numFmtId="4" fontId="0" fillId="0" borderId="0" xfId="0" applyNumberFormat="1"/>
    <xf numFmtId="166" fontId="5" fillId="0" borderId="0" xfId="0" applyNumberFormat="1" applyFont="1"/>
    <xf numFmtId="0" fontId="1" fillId="0" borderId="34" xfId="0" applyFont="1" applyBorder="1"/>
    <xf numFmtId="0" fontId="24" fillId="0" borderId="0" xfId="0" applyFont="1" applyBorder="1"/>
    <xf numFmtId="165" fontId="24" fillId="0" borderId="36" xfId="0" applyNumberFormat="1" applyFont="1" applyBorder="1"/>
    <xf numFmtId="0" fontId="5" fillId="0" borderId="36" xfId="0" applyFont="1" applyBorder="1"/>
    <xf numFmtId="0" fontId="25" fillId="0" borderId="0" xfId="0" applyFont="1" applyBorder="1"/>
    <xf numFmtId="0" fontId="25" fillId="0" borderId="33" xfId="0" applyFont="1" applyBorder="1"/>
    <xf numFmtId="0" fontId="25" fillId="0" borderId="36" xfId="0" applyFont="1" applyBorder="1"/>
    <xf numFmtId="0" fontId="25" fillId="0" borderId="35" xfId="0" applyFont="1" applyBorder="1"/>
    <xf numFmtId="165" fontId="5" fillId="0" borderId="36" xfId="0" applyNumberFormat="1" applyFont="1" applyBorder="1"/>
    <xf numFmtId="0" fontId="22" fillId="0" borderId="0" xfId="0" applyFont="1"/>
    <xf numFmtId="0" fontId="1" fillId="0" borderId="3" xfId="0" applyFont="1" applyBorder="1"/>
    <xf numFmtId="0" fontId="26" fillId="0" borderId="0" xfId="0" applyFont="1"/>
    <xf numFmtId="0" fontId="2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Delete_subMotifs!$B$8:$B$13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Delete_subMotifs!$G$8:$G$13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Delete_subMotifs!$B$8:$B$13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Delete_subMotifs!$U$8:$U$13</c:f>
              <c:numCache>
                <c:formatCode>General</c:formatCode>
                <c:ptCount val="6"/>
                <c:pt idx="0">
                  <c:v>0.30299999999999999</c:v>
                </c:pt>
                <c:pt idx="1">
                  <c:v>1.2</c:v>
                </c:pt>
                <c:pt idx="2">
                  <c:v>2.8</c:v>
                </c:pt>
                <c:pt idx="3">
                  <c:v>4.8</c:v>
                </c:pt>
                <c:pt idx="4">
                  <c:v>11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tests'!$Q$9</c:f>
              <c:strCache>
                <c:ptCount val="1"/>
                <c:pt idx="0">
                  <c:v>pred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tests'!$Q$10:$Q$20</c:f>
              <c:numCache>
                <c:formatCode>General</c:formatCode>
                <c:ptCount val="11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0.96499999999999997</c:v>
                </c:pt>
                <c:pt idx="9">
                  <c:v>0.96499999999999997</c:v>
                </c:pt>
                <c:pt idx="10">
                  <c:v>0.96499999999999997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C-4E94-8620-EE147494B861}"/>
            </c:ext>
          </c:extLst>
        </c:ser>
        <c:ser>
          <c:idx val="1"/>
          <c:order val="1"/>
          <c:tx>
            <c:strRef>
              <c:f>'Beta tests'!$AB$9</c:f>
              <c:strCache>
                <c:ptCount val="1"/>
                <c:pt idx="0">
                  <c:v>ND Pred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tests'!$AB$10:$AB$20</c:f>
              <c:numCache>
                <c:formatCode>General</c:formatCode>
                <c:ptCount val="11"/>
                <c:pt idx="0">
                  <c:v>0.97699999999999998</c:v>
                </c:pt>
                <c:pt idx="1">
                  <c:v>0.97299999999999998</c:v>
                </c:pt>
                <c:pt idx="2">
                  <c:v>0.97299999999999998</c:v>
                </c:pt>
                <c:pt idx="3">
                  <c:v>0.97099999999999997</c:v>
                </c:pt>
                <c:pt idx="4">
                  <c:v>0.97199999999999998</c:v>
                </c:pt>
                <c:pt idx="5">
                  <c:v>0.97099999999999997</c:v>
                </c:pt>
                <c:pt idx="6">
                  <c:v>0.96799999999999997</c:v>
                </c:pt>
                <c:pt idx="7">
                  <c:v>0.97</c:v>
                </c:pt>
                <c:pt idx="8">
                  <c:v>0.97199999999999998</c:v>
                </c:pt>
                <c:pt idx="9">
                  <c:v>0.96</c:v>
                </c:pt>
                <c:pt idx="10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C-4E94-8620-EE147494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0, minM=2. maxM=10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choice'!$H$6:$H$12</c:f>
              <c:numCache>
                <c:formatCode>General</c:formatCode>
                <c:ptCount val="7"/>
                <c:pt idx="0">
                  <c:v>1</c:v>
                </c:pt>
                <c:pt idx="1">
                  <c:v>0.96172248803827698</c:v>
                </c:pt>
                <c:pt idx="2">
                  <c:v>0.995215311004784</c:v>
                </c:pt>
                <c:pt idx="3">
                  <c:v>0.95215311004784597</c:v>
                </c:pt>
                <c:pt idx="4">
                  <c:v>0.91866028708133896</c:v>
                </c:pt>
                <c:pt idx="5">
                  <c:v>0.98803827751196105</c:v>
                </c:pt>
                <c:pt idx="6">
                  <c:v>0.99760765550239205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44BD-B8BF-7ACAB1B03135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choice'!$N$6:$N$12</c:f>
              <c:numCache>
                <c:formatCode>General</c:formatCode>
                <c:ptCount val="7"/>
                <c:pt idx="0">
                  <c:v>0.98489899999999997</c:v>
                </c:pt>
                <c:pt idx="1">
                  <c:v>0.930369</c:v>
                </c:pt>
                <c:pt idx="2">
                  <c:v>0.98993299999999995</c:v>
                </c:pt>
                <c:pt idx="3">
                  <c:v>0.956376</c:v>
                </c:pt>
                <c:pt idx="4">
                  <c:v>0.86996600000000002</c:v>
                </c:pt>
                <c:pt idx="5">
                  <c:v>0.99328899999999998</c:v>
                </c:pt>
                <c:pt idx="6">
                  <c:v>0.98993299999999995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C-44BD-B8BF-7ACAB1B03135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choice'!$T$6:$T$12</c:f>
              <c:numCache>
                <c:formatCode>General</c:formatCode>
                <c:ptCount val="7"/>
                <c:pt idx="0">
                  <c:v>0.97516099999999994</c:v>
                </c:pt>
                <c:pt idx="1">
                  <c:v>0.85593600000000003</c:v>
                </c:pt>
                <c:pt idx="2">
                  <c:v>0.97814199999999996</c:v>
                </c:pt>
                <c:pt idx="3">
                  <c:v>0.96174899999999997</c:v>
                </c:pt>
                <c:pt idx="4">
                  <c:v>0.87680100000000005</c:v>
                </c:pt>
                <c:pt idx="5">
                  <c:v>0.98907100000000003</c:v>
                </c:pt>
                <c:pt idx="6">
                  <c:v>0.97814199999999996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C-44BD-B8BF-7ACAB1B03135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choice'!$Z$6:$Z$12</c:f>
              <c:numCache>
                <c:formatCode>General</c:formatCode>
                <c:ptCount val="7"/>
                <c:pt idx="0">
                  <c:v>0.96617500000000001</c:v>
                </c:pt>
                <c:pt idx="1">
                  <c:v>0.85786300000000004</c:v>
                </c:pt>
                <c:pt idx="2">
                  <c:v>0.97049300000000005</c:v>
                </c:pt>
                <c:pt idx="3">
                  <c:v>0.92047500000000004</c:v>
                </c:pt>
                <c:pt idx="4">
                  <c:v>0.830874</c:v>
                </c:pt>
                <c:pt idx="5">
                  <c:v>0.98668599999999995</c:v>
                </c:pt>
                <c:pt idx="6">
                  <c:v>0.97157300000000002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C-44BD-B8BF-7ACAB1B0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40, only motif tail 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choice'!$G$22:$G$28</c:f>
              <c:numCache>
                <c:formatCode>General</c:formatCode>
                <c:ptCount val="7"/>
                <c:pt idx="0">
                  <c:v>0.97909400000000002</c:v>
                </c:pt>
                <c:pt idx="1">
                  <c:v>0.84669000000000005</c:v>
                </c:pt>
                <c:pt idx="2">
                  <c:v>0.97560999999999998</c:v>
                </c:pt>
                <c:pt idx="3">
                  <c:v>0.90940799999999999</c:v>
                </c:pt>
                <c:pt idx="4">
                  <c:v>0.79790899999999998</c:v>
                </c:pt>
                <c:pt idx="5">
                  <c:v>1</c:v>
                </c:pt>
                <c:pt idx="6">
                  <c:v>0.96167199999999997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E2C-BF38-0CDB2588435E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choice'!$N$22:$N$28</c:f>
              <c:numCache>
                <c:formatCode>General</c:formatCode>
                <c:ptCount val="7"/>
                <c:pt idx="0">
                  <c:v>0.97674399999999995</c:v>
                </c:pt>
                <c:pt idx="1">
                  <c:v>0.81028199999999995</c:v>
                </c:pt>
                <c:pt idx="2">
                  <c:v>0.98408799999999996</c:v>
                </c:pt>
                <c:pt idx="3">
                  <c:v>0.90208100000000002</c:v>
                </c:pt>
                <c:pt idx="4">
                  <c:v>0.68298700000000001</c:v>
                </c:pt>
                <c:pt idx="5">
                  <c:v>0.99387999999999999</c:v>
                </c:pt>
                <c:pt idx="6">
                  <c:v>0.96205600000000002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6-4E2C-BF38-0CDB2588435E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choice'!$T$22:$T$28</c:f>
              <c:numCache>
                <c:formatCode>General</c:formatCode>
                <c:ptCount val="7"/>
                <c:pt idx="0">
                  <c:v>0.97028999999999999</c:v>
                </c:pt>
                <c:pt idx="1">
                  <c:v>0.60217399999999999</c:v>
                </c:pt>
                <c:pt idx="2">
                  <c:v>0.96376799999999996</c:v>
                </c:pt>
                <c:pt idx="3">
                  <c:v>0.80072500000000002</c:v>
                </c:pt>
                <c:pt idx="4">
                  <c:v>0.657246</c:v>
                </c:pt>
                <c:pt idx="5">
                  <c:v>0.98985500000000004</c:v>
                </c:pt>
                <c:pt idx="6">
                  <c:v>0.93260900000000002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6-4E2C-BF38-0CDB2588435E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choice'!$Z$22:$Z$28</c:f>
              <c:numCache>
                <c:formatCode>General</c:formatCode>
                <c:ptCount val="7"/>
                <c:pt idx="0">
                  <c:v>0.97265999999999997</c:v>
                </c:pt>
                <c:pt idx="1">
                  <c:v>0.61934800000000001</c:v>
                </c:pt>
                <c:pt idx="2">
                  <c:v>0.96582500000000004</c:v>
                </c:pt>
                <c:pt idx="3">
                  <c:v>0.63932699999999998</c:v>
                </c:pt>
                <c:pt idx="4">
                  <c:v>0.63249200000000005</c:v>
                </c:pt>
                <c:pt idx="5">
                  <c:v>0.98580400000000001</c:v>
                </c:pt>
                <c:pt idx="6">
                  <c:v>0.93690899999999999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6-4E2C-BF38-0CDB2588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0, minM=2. maxM=10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choice'!$F$6:$F$12</c:f>
              <c:numCache>
                <c:formatCode>General</c:formatCode>
                <c:ptCount val="7"/>
                <c:pt idx="0">
                  <c:v>28.270505</c:v>
                </c:pt>
                <c:pt idx="1">
                  <c:v>46.678418999999998</c:v>
                </c:pt>
                <c:pt idx="2">
                  <c:v>14.367101999999999</c:v>
                </c:pt>
                <c:pt idx="3">
                  <c:v>27.812263000000002</c:v>
                </c:pt>
                <c:pt idx="4">
                  <c:v>36.050756</c:v>
                </c:pt>
                <c:pt idx="5">
                  <c:v>132.90688499999999</c:v>
                </c:pt>
                <c:pt idx="6">
                  <c:v>254.29550399999999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C-484D-A8A0-56925D98A737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choice'!$M$6:$M$12</c:f>
              <c:numCache>
                <c:formatCode>General</c:formatCode>
                <c:ptCount val="7"/>
                <c:pt idx="0">
                  <c:v>273.236943</c:v>
                </c:pt>
                <c:pt idx="1">
                  <c:v>814.07943899999998</c:v>
                </c:pt>
                <c:pt idx="2">
                  <c:v>193.36709200000001</c:v>
                </c:pt>
                <c:pt idx="3">
                  <c:v>266.90365200000002</c:v>
                </c:pt>
                <c:pt idx="4">
                  <c:v>797.50300200000004</c:v>
                </c:pt>
                <c:pt idx="5">
                  <c:v>714.37105899999995</c:v>
                </c:pt>
                <c:pt idx="6">
                  <c:v>3013.1558450000002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C-484D-A8A0-56925D98A737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choice'!$S$6:$S$12</c:f>
              <c:numCache>
                <c:formatCode>General</c:formatCode>
                <c:ptCount val="7"/>
                <c:pt idx="0">
                  <c:v>1027.2876209999999</c:v>
                </c:pt>
                <c:pt idx="1">
                  <c:v>2173.1044740000002</c:v>
                </c:pt>
                <c:pt idx="2">
                  <c:v>710.38711000000001</c:v>
                </c:pt>
                <c:pt idx="3">
                  <c:v>1011.525272</c:v>
                </c:pt>
                <c:pt idx="4">
                  <c:v>4550.80411</c:v>
                </c:pt>
                <c:pt idx="5">
                  <c:v>2891.482066</c:v>
                </c:pt>
                <c:pt idx="6">
                  <c:v>12113.266884999999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C-484D-A8A0-56925D98A737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choice'!$Y$6:$Y$12</c:f>
              <c:numCache>
                <c:formatCode>General</c:formatCode>
                <c:ptCount val="7"/>
                <c:pt idx="0">
                  <c:v>4473.4639219999999</c:v>
                </c:pt>
                <c:pt idx="1">
                  <c:v>6514.7605119999998</c:v>
                </c:pt>
                <c:pt idx="2">
                  <c:v>2262.1219129999999</c:v>
                </c:pt>
                <c:pt idx="3">
                  <c:v>2703.5945149999998</c:v>
                </c:pt>
                <c:pt idx="4">
                  <c:v>15416.639088</c:v>
                </c:pt>
                <c:pt idx="5">
                  <c:v>5611.9702010000001</c:v>
                </c:pt>
                <c:pt idx="6">
                  <c:v>33744.966395000003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DC-484D-A8A0-56925D9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en 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40, minM=2. maxM=10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choice'!$F$22:$F$28</c:f>
              <c:numCache>
                <c:formatCode>General</c:formatCode>
                <c:ptCount val="7"/>
                <c:pt idx="0">
                  <c:v>4.8570029999999997</c:v>
                </c:pt>
                <c:pt idx="1">
                  <c:v>2.2015370000000001</c:v>
                </c:pt>
                <c:pt idx="2">
                  <c:v>1.7082029999999999</c:v>
                </c:pt>
                <c:pt idx="3">
                  <c:v>1.3842950000000001</c:v>
                </c:pt>
                <c:pt idx="4">
                  <c:v>1.7311810000000001</c:v>
                </c:pt>
                <c:pt idx="5">
                  <c:v>19.731570000000001</c:v>
                </c:pt>
                <c:pt idx="6">
                  <c:v>4.9801010000000003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F-402B-AB87-AFDF5D2209E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choice'!$M$22:$M$28</c:f>
              <c:numCache>
                <c:formatCode>General</c:formatCode>
                <c:ptCount val="7"/>
                <c:pt idx="0">
                  <c:v>17.490670999999999</c:v>
                </c:pt>
                <c:pt idx="1">
                  <c:v>10.005623999999999</c:v>
                </c:pt>
                <c:pt idx="2">
                  <c:v>8.6131930000000008</c:v>
                </c:pt>
                <c:pt idx="3">
                  <c:v>10.859956</c:v>
                </c:pt>
                <c:pt idx="4">
                  <c:v>11.596864</c:v>
                </c:pt>
                <c:pt idx="5">
                  <c:v>104.639922</c:v>
                </c:pt>
                <c:pt idx="6">
                  <c:v>45.551974999999999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F-402B-AB87-AFDF5D2209E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choice'!$S$22:$S$28</c:f>
              <c:numCache>
                <c:formatCode>General</c:formatCode>
                <c:ptCount val="7"/>
                <c:pt idx="0">
                  <c:v>41.171593000000001</c:v>
                </c:pt>
                <c:pt idx="1">
                  <c:v>32.365994000000001</c:v>
                </c:pt>
                <c:pt idx="2">
                  <c:v>23.353811</c:v>
                </c:pt>
                <c:pt idx="3">
                  <c:v>33.736201000000001</c:v>
                </c:pt>
                <c:pt idx="4">
                  <c:v>30.370913000000002</c:v>
                </c:pt>
                <c:pt idx="5">
                  <c:v>170.431173</c:v>
                </c:pt>
                <c:pt idx="6">
                  <c:v>118.969601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F-402B-AB87-AFDF5D2209E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choice'!$C$6:$C$12</c:f>
              <c:strCache>
                <c:ptCount val="7"/>
                <c:pt idx="0">
                  <c:v> ext</c:v>
                </c:pt>
                <c:pt idx="1">
                  <c:v> knn</c:v>
                </c:pt>
                <c:pt idx="2">
                  <c:v> rdf</c:v>
                </c:pt>
                <c:pt idx="3">
                  <c:v> gnb</c:v>
                </c:pt>
                <c:pt idx="4">
                  <c:v>  dt</c:v>
                </c:pt>
                <c:pt idx="5">
                  <c:v> nlp</c:v>
                </c:pt>
                <c:pt idx="6">
                  <c:v> svc</c:v>
                </c:pt>
              </c:strCache>
            </c:strRef>
          </c:cat>
          <c:val>
            <c:numRef>
              <c:f>'Algs choice'!$Y$22:$Y$28</c:f>
              <c:numCache>
                <c:formatCode>General</c:formatCode>
                <c:ptCount val="7"/>
                <c:pt idx="0">
                  <c:v>60.618516</c:v>
                </c:pt>
                <c:pt idx="1">
                  <c:v>53.094014999999999</c:v>
                </c:pt>
                <c:pt idx="2">
                  <c:v>37.068021000000002</c:v>
                </c:pt>
                <c:pt idx="3">
                  <c:v>54.879950999999998</c:v>
                </c:pt>
                <c:pt idx="4">
                  <c:v>41.059714999999997</c:v>
                </c:pt>
                <c:pt idx="5">
                  <c:v>203.32603399999999</c:v>
                </c:pt>
                <c:pt idx="6">
                  <c:v>219.78508099999999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F-402B-AB87-AFDF5D22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en 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for</a:t>
            </a:r>
            <a:r>
              <a:rPr lang="en-CA" baseline="0"/>
              <a:t> </a:t>
            </a:r>
            <a:r>
              <a:rPr lang="en-CA"/>
              <a:t>Combining ML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EM2RS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choice'!$C$55:$C$58</c:f>
              <c:numCache>
                <c:formatCode>General</c:formatCode>
                <c:ptCount val="4"/>
                <c:pt idx="0">
                  <c:v>1</c:v>
                </c:pt>
                <c:pt idx="1">
                  <c:v>0.997</c:v>
                </c:pt>
                <c:pt idx="2">
                  <c:v>0.98899999999999999</c:v>
                </c:pt>
                <c:pt idx="3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1-4681-8184-21E47EAFCA7E}"/>
            </c:ext>
          </c:extLst>
        </c:ser>
        <c:ser>
          <c:idx val="1"/>
          <c:order val="1"/>
          <c:tx>
            <c:v>EMRS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choice'!$H$55:$H$58</c:f>
              <c:numCache>
                <c:formatCode>General</c:formatCode>
                <c:ptCount val="4"/>
                <c:pt idx="0">
                  <c:v>0.996</c:v>
                </c:pt>
                <c:pt idx="1">
                  <c:v>0.996</c:v>
                </c:pt>
                <c:pt idx="2">
                  <c:v>0.99099999999999999</c:v>
                </c:pt>
                <c:pt idx="3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1-4681-8184-21E47EAFCA7E}"/>
            </c:ext>
          </c:extLst>
        </c:ser>
        <c:ser>
          <c:idx val="2"/>
          <c:order val="2"/>
          <c:tx>
            <c:v>EM2R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choice'!$C$45:$C$48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0.98899999999999999</c:v>
                </c:pt>
                <c:pt idx="3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1-4681-8184-21E47EAFCA7E}"/>
            </c:ext>
          </c:extLst>
        </c:ser>
        <c:ser>
          <c:idx val="3"/>
          <c:order val="3"/>
          <c:tx>
            <c:v>EMR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choice'!$H$45:$H$48</c:f>
              <c:numCache>
                <c:formatCode>General</c:formatCode>
                <c:ptCount val="4"/>
                <c:pt idx="0">
                  <c:v>0.996</c:v>
                </c:pt>
                <c:pt idx="1">
                  <c:v>0.99199999999999999</c:v>
                </c:pt>
                <c:pt idx="2">
                  <c:v>0.98799999999999999</c:v>
                </c:pt>
                <c:pt idx="3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1-4681-8184-21E47EAF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116143"/>
        <c:axId val="218867087"/>
      </c:barChart>
      <c:catAx>
        <c:axId val="75411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Families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867087"/>
        <c:crosses val="autoZero"/>
        <c:auto val="1"/>
        <c:lblAlgn val="ctr"/>
        <c:lblOffset val="100"/>
        <c:noMultiLvlLbl val="0"/>
      </c:catAx>
      <c:valAx>
        <c:axId val="218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1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in</a:t>
            </a:r>
            <a:r>
              <a:rPr lang="en-CA" baseline="0"/>
              <a:t> S </a:t>
            </a:r>
            <a:r>
              <a:rPr lang="en-CA"/>
              <a:t>for</a:t>
            </a:r>
            <a:r>
              <a:rPr lang="en-CA" baseline="0"/>
              <a:t> </a:t>
            </a:r>
            <a:r>
              <a:rPr lang="en-CA"/>
              <a:t>Combining ML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EM2RS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choice'!$D$55:$D$58</c:f>
              <c:numCache>
                <c:formatCode>General</c:formatCode>
                <c:ptCount val="4"/>
                <c:pt idx="0">
                  <c:v>37.74</c:v>
                </c:pt>
                <c:pt idx="1">
                  <c:v>261.39999999999998</c:v>
                </c:pt>
                <c:pt idx="2">
                  <c:v>651.16999999999996</c:v>
                </c:pt>
                <c:pt idx="3">
                  <c:v>1240.98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6-438C-AB85-B454EC8D5021}"/>
            </c:ext>
          </c:extLst>
        </c:ser>
        <c:ser>
          <c:idx val="1"/>
          <c:order val="1"/>
          <c:tx>
            <c:v>EMRS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choice'!$I$55:$I$58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274.48</c:v>
                </c:pt>
                <c:pt idx="2">
                  <c:v>678.4</c:v>
                </c:pt>
                <c:pt idx="3">
                  <c:v>1259.8599999999999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6-438C-AB85-B454EC8D5021}"/>
            </c:ext>
          </c:extLst>
        </c:ser>
        <c:ser>
          <c:idx val="2"/>
          <c:order val="2"/>
          <c:tx>
            <c:v>EM2R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choice'!$D$45:$D$48</c:f>
              <c:numCache>
                <c:formatCode>General</c:formatCode>
                <c:ptCount val="4"/>
                <c:pt idx="0">
                  <c:v>12.96</c:v>
                </c:pt>
                <c:pt idx="1">
                  <c:v>55.73</c:v>
                </c:pt>
                <c:pt idx="2">
                  <c:v>114.18</c:v>
                </c:pt>
                <c:pt idx="3">
                  <c:v>174.06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6-438C-AB85-B454EC8D5021}"/>
            </c:ext>
          </c:extLst>
        </c:ser>
        <c:ser>
          <c:idx val="3"/>
          <c:order val="3"/>
          <c:tx>
            <c:v>EMR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choice'!$B$55:$B$58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cat>
          <c:val>
            <c:numRef>
              <c:f>'Algs choice'!$I$45:$I$48</c:f>
              <c:numCache>
                <c:formatCode>General</c:formatCode>
                <c:ptCount val="4"/>
                <c:pt idx="0">
                  <c:v>14.15</c:v>
                </c:pt>
                <c:pt idx="1">
                  <c:v>76.040000000000006</c:v>
                </c:pt>
                <c:pt idx="2">
                  <c:v>131.76</c:v>
                </c:pt>
                <c:pt idx="3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16-438C-AB85-B454EC8D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116143"/>
        <c:axId val="218867087"/>
      </c:barChart>
      <c:catAx>
        <c:axId val="75411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Families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867087"/>
        <c:crosses val="autoZero"/>
        <c:auto val="1"/>
        <c:lblAlgn val="ctr"/>
        <c:lblOffset val="100"/>
        <c:noMultiLvlLbl val="0"/>
      </c:catAx>
      <c:valAx>
        <c:axId val="218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1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Beta</a:t>
            </a:r>
            <a:r>
              <a:rPr lang="en-CA" baseline="0"/>
              <a:t> = 40, only motif len = 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choice'!$G$22:$G$32</c:f>
              <c:numCache>
                <c:formatCode>General</c:formatCode>
                <c:ptCount val="11"/>
                <c:pt idx="0">
                  <c:v>0.97909400000000002</c:v>
                </c:pt>
                <c:pt idx="1">
                  <c:v>0.84669000000000005</c:v>
                </c:pt>
                <c:pt idx="2">
                  <c:v>0.97560999999999998</c:v>
                </c:pt>
                <c:pt idx="3">
                  <c:v>0.90940799999999999</c:v>
                </c:pt>
                <c:pt idx="4">
                  <c:v>0.79790899999999998</c:v>
                </c:pt>
                <c:pt idx="5">
                  <c:v>1</c:v>
                </c:pt>
                <c:pt idx="6">
                  <c:v>0.96167199999999997</c:v>
                </c:pt>
                <c:pt idx="7">
                  <c:v>1</c:v>
                </c:pt>
                <c:pt idx="8">
                  <c:v>0.996</c:v>
                </c:pt>
                <c:pt idx="9">
                  <c:v>1</c:v>
                </c:pt>
                <c:pt idx="10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E-4625-8A27-373182D5F1D6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choice'!$N$22:$N$32</c:f>
              <c:numCache>
                <c:formatCode>General</c:formatCode>
                <c:ptCount val="11"/>
                <c:pt idx="0">
                  <c:v>0.97674399999999995</c:v>
                </c:pt>
                <c:pt idx="1">
                  <c:v>0.81028199999999995</c:v>
                </c:pt>
                <c:pt idx="2">
                  <c:v>0.98408799999999996</c:v>
                </c:pt>
                <c:pt idx="3">
                  <c:v>0.90208100000000002</c:v>
                </c:pt>
                <c:pt idx="4">
                  <c:v>0.68298700000000001</c:v>
                </c:pt>
                <c:pt idx="5">
                  <c:v>0.99387999999999999</c:v>
                </c:pt>
                <c:pt idx="6">
                  <c:v>0.96205600000000002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0.997</c:v>
                </c:pt>
                <c:pt idx="10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E-4625-8A27-373182D5F1D6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choice'!$T$22:$T$32</c:f>
              <c:numCache>
                <c:formatCode>General</c:formatCode>
                <c:ptCount val="11"/>
                <c:pt idx="0">
                  <c:v>0.97028999999999999</c:v>
                </c:pt>
                <c:pt idx="1">
                  <c:v>0.60217399999999999</c:v>
                </c:pt>
                <c:pt idx="2">
                  <c:v>0.96376799999999996</c:v>
                </c:pt>
                <c:pt idx="3">
                  <c:v>0.80072500000000002</c:v>
                </c:pt>
                <c:pt idx="4">
                  <c:v>0.657246</c:v>
                </c:pt>
                <c:pt idx="5">
                  <c:v>0.98985500000000004</c:v>
                </c:pt>
                <c:pt idx="6">
                  <c:v>0.93260900000000002</c:v>
                </c:pt>
                <c:pt idx="7">
                  <c:v>0.98799999999999999</c:v>
                </c:pt>
                <c:pt idx="8">
                  <c:v>0.98899999999999999</c:v>
                </c:pt>
                <c:pt idx="9">
                  <c:v>0.98899999999999999</c:v>
                </c:pt>
                <c:pt idx="10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E-4625-8A27-373182D5F1D6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choice'!$Z$22:$Z$32</c:f>
              <c:numCache>
                <c:formatCode>General</c:formatCode>
                <c:ptCount val="11"/>
                <c:pt idx="0">
                  <c:v>0.97265999999999997</c:v>
                </c:pt>
                <c:pt idx="1">
                  <c:v>0.61934800000000001</c:v>
                </c:pt>
                <c:pt idx="2">
                  <c:v>0.96582500000000004</c:v>
                </c:pt>
                <c:pt idx="3">
                  <c:v>0.63932699999999998</c:v>
                </c:pt>
                <c:pt idx="4">
                  <c:v>0.63249200000000005</c:v>
                </c:pt>
                <c:pt idx="5">
                  <c:v>0.98580400000000001</c:v>
                </c:pt>
                <c:pt idx="6">
                  <c:v>0.93690899999999999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0.98699999999999999</c:v>
                </c:pt>
                <c:pt idx="10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E-4625-8A27-373182D5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Beta = 40, only motif len = 6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choice'!$F$22:$F$32</c:f>
              <c:numCache>
                <c:formatCode>General</c:formatCode>
                <c:ptCount val="11"/>
                <c:pt idx="0">
                  <c:v>4.8570029999999997</c:v>
                </c:pt>
                <c:pt idx="1">
                  <c:v>2.2015370000000001</c:v>
                </c:pt>
                <c:pt idx="2">
                  <c:v>1.7082029999999999</c:v>
                </c:pt>
                <c:pt idx="3">
                  <c:v>1.3842950000000001</c:v>
                </c:pt>
                <c:pt idx="4">
                  <c:v>1.7311810000000001</c:v>
                </c:pt>
                <c:pt idx="5">
                  <c:v>19.731570000000001</c:v>
                </c:pt>
                <c:pt idx="6">
                  <c:v>4.9801010000000003</c:v>
                </c:pt>
                <c:pt idx="7">
                  <c:v>12.96</c:v>
                </c:pt>
                <c:pt idx="8">
                  <c:v>14.15</c:v>
                </c:pt>
                <c:pt idx="9">
                  <c:v>37.74</c:v>
                </c:pt>
                <c:pt idx="10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1-472F-8A25-1B4EB71670F5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choice'!$M$22:$M$32</c:f>
              <c:numCache>
                <c:formatCode>General</c:formatCode>
                <c:ptCount val="11"/>
                <c:pt idx="0">
                  <c:v>17.490670999999999</c:v>
                </c:pt>
                <c:pt idx="1">
                  <c:v>10.005623999999999</c:v>
                </c:pt>
                <c:pt idx="2">
                  <c:v>8.6131930000000008</c:v>
                </c:pt>
                <c:pt idx="3">
                  <c:v>10.859956</c:v>
                </c:pt>
                <c:pt idx="4">
                  <c:v>11.596864</c:v>
                </c:pt>
                <c:pt idx="5">
                  <c:v>104.639922</c:v>
                </c:pt>
                <c:pt idx="6">
                  <c:v>45.551974999999999</c:v>
                </c:pt>
                <c:pt idx="7">
                  <c:v>55.73</c:v>
                </c:pt>
                <c:pt idx="8">
                  <c:v>76.040000000000006</c:v>
                </c:pt>
                <c:pt idx="9">
                  <c:v>261.39999999999998</c:v>
                </c:pt>
                <c:pt idx="10">
                  <c:v>274.48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1-472F-8A25-1B4EB71670F5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choice'!$S$22:$S$32</c:f>
              <c:numCache>
                <c:formatCode>General</c:formatCode>
                <c:ptCount val="11"/>
                <c:pt idx="0">
                  <c:v>41.171593000000001</c:v>
                </c:pt>
                <c:pt idx="1">
                  <c:v>32.365994000000001</c:v>
                </c:pt>
                <c:pt idx="2">
                  <c:v>23.353811</c:v>
                </c:pt>
                <c:pt idx="3">
                  <c:v>33.736201000000001</c:v>
                </c:pt>
                <c:pt idx="4">
                  <c:v>30.370913000000002</c:v>
                </c:pt>
                <c:pt idx="5">
                  <c:v>170.431173</c:v>
                </c:pt>
                <c:pt idx="6">
                  <c:v>118.969601</c:v>
                </c:pt>
                <c:pt idx="7">
                  <c:v>131.76</c:v>
                </c:pt>
                <c:pt idx="8">
                  <c:v>114.18</c:v>
                </c:pt>
                <c:pt idx="9">
                  <c:v>651.16999999999996</c:v>
                </c:pt>
                <c:pt idx="10">
                  <c:v>678.4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1-472F-8A25-1B4EB71670F5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choice'!$C$22:$C$32</c:f>
              <c:strCache>
                <c:ptCount val="11"/>
                <c:pt idx="0">
                  <c:v>  ext</c:v>
                </c:pt>
                <c:pt idx="1">
                  <c:v>  knn</c:v>
                </c:pt>
                <c:pt idx="2">
                  <c:v>  rdf</c:v>
                </c:pt>
                <c:pt idx="3">
                  <c:v>  gnb</c:v>
                </c:pt>
                <c:pt idx="4">
                  <c:v>   dt</c:v>
                </c:pt>
                <c:pt idx="5">
                  <c:v>  nlp</c:v>
                </c:pt>
                <c:pt idx="6">
                  <c:v>  svc</c:v>
                </c:pt>
                <c:pt idx="7">
                  <c:v>EM2R</c:v>
                </c:pt>
                <c:pt idx="8">
                  <c:v>EMR</c:v>
                </c:pt>
                <c:pt idx="9">
                  <c:v>EM2RS</c:v>
                </c:pt>
                <c:pt idx="10">
                  <c:v>EMRS</c:v>
                </c:pt>
              </c:strCache>
            </c:strRef>
          </c:cat>
          <c:val>
            <c:numRef>
              <c:f>'Algs choice'!$Y$22:$Y$32</c:f>
              <c:numCache>
                <c:formatCode>General</c:formatCode>
                <c:ptCount val="11"/>
                <c:pt idx="0">
                  <c:v>60.618516</c:v>
                </c:pt>
                <c:pt idx="1">
                  <c:v>53.094014999999999</c:v>
                </c:pt>
                <c:pt idx="2">
                  <c:v>37.068021000000002</c:v>
                </c:pt>
                <c:pt idx="3">
                  <c:v>54.879950999999998</c:v>
                </c:pt>
                <c:pt idx="4">
                  <c:v>41.059714999999997</c:v>
                </c:pt>
                <c:pt idx="5">
                  <c:v>203.32603399999999</c:v>
                </c:pt>
                <c:pt idx="6">
                  <c:v>219.78508099999999</c:v>
                </c:pt>
                <c:pt idx="7">
                  <c:v>174.06</c:v>
                </c:pt>
                <c:pt idx="8">
                  <c:v>183.5</c:v>
                </c:pt>
                <c:pt idx="9">
                  <c:v>1240.98</c:v>
                </c:pt>
                <c:pt idx="10">
                  <c:v>1259.8599999999999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1-472F-8A25-1B4EB716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83386927"/>
        <c:axId val="721438671"/>
      </c:barChart>
      <c:catAx>
        <c:axId val="10833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438671"/>
        <c:crosses val="autoZero"/>
        <c:auto val="1"/>
        <c:lblAlgn val="ctr"/>
        <c:lblOffset val="100"/>
        <c:noMultiLvlLbl val="0"/>
      </c:catAx>
      <c:valAx>
        <c:axId val="7214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en 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Generation CMs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tests'!$I$9</c:f>
              <c:strCache>
                <c:ptCount val="1"/>
                <c:pt idx="0">
                  <c:v>T Mat genration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tests'!$I$26:$I$36</c:f>
              <c:numCache>
                <c:formatCode>General</c:formatCode>
                <c:ptCount val="11"/>
                <c:pt idx="0">
                  <c:v>1022.81</c:v>
                </c:pt>
                <c:pt idx="1">
                  <c:v>919.06</c:v>
                </c:pt>
                <c:pt idx="2">
                  <c:v>446.07</c:v>
                </c:pt>
                <c:pt idx="3">
                  <c:v>290.92</c:v>
                </c:pt>
                <c:pt idx="4">
                  <c:v>223.37</c:v>
                </c:pt>
                <c:pt idx="5">
                  <c:v>185.53</c:v>
                </c:pt>
                <c:pt idx="6">
                  <c:v>145.13999999999999</c:v>
                </c:pt>
                <c:pt idx="7">
                  <c:v>120.74</c:v>
                </c:pt>
                <c:pt idx="8">
                  <c:v>109.18</c:v>
                </c:pt>
                <c:pt idx="9">
                  <c:v>85.35</c:v>
                </c:pt>
                <c:pt idx="10">
                  <c:v>77.459999999999994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D-4C33-9C58-4D0CFA270E4A}"/>
            </c:ext>
          </c:extLst>
        </c:ser>
        <c:ser>
          <c:idx val="1"/>
          <c:order val="1"/>
          <c:tx>
            <c:strRef>
              <c:f>'Beta tests'!$T$9</c:f>
              <c:strCache>
                <c:ptCount val="1"/>
                <c:pt idx="0">
                  <c:v>Nd T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tests'!$T$26:$T$36</c:f>
              <c:numCache>
                <c:formatCode>General</c:formatCode>
                <c:ptCount val="11"/>
                <c:pt idx="0">
                  <c:v>371.91</c:v>
                </c:pt>
                <c:pt idx="1">
                  <c:v>347.01</c:v>
                </c:pt>
                <c:pt idx="2">
                  <c:v>215.19</c:v>
                </c:pt>
                <c:pt idx="3">
                  <c:v>157.15</c:v>
                </c:pt>
                <c:pt idx="4">
                  <c:v>129.02000000000001</c:v>
                </c:pt>
                <c:pt idx="5">
                  <c:v>110.41</c:v>
                </c:pt>
                <c:pt idx="6">
                  <c:v>93.22</c:v>
                </c:pt>
                <c:pt idx="7">
                  <c:v>80.89</c:v>
                </c:pt>
                <c:pt idx="8">
                  <c:v>71.67</c:v>
                </c:pt>
                <c:pt idx="9">
                  <c:v>62.67</c:v>
                </c:pt>
                <c:pt idx="10">
                  <c:v>57.52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D-4C33-9C58-4D0CFA27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Size CMs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tests'!$J$9</c:f>
              <c:strCache>
                <c:ptCount val="1"/>
                <c:pt idx="0">
                  <c:v>S Mat (Mo)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tests'!$J$26:$J$36</c:f>
              <c:numCache>
                <c:formatCode>General</c:formatCode>
                <c:ptCount val="11"/>
                <c:pt idx="0">
                  <c:v>1090</c:v>
                </c:pt>
                <c:pt idx="1">
                  <c:v>980</c:v>
                </c:pt>
                <c:pt idx="2">
                  <c:v>651</c:v>
                </c:pt>
                <c:pt idx="3">
                  <c:v>485</c:v>
                </c:pt>
                <c:pt idx="4">
                  <c:v>405</c:v>
                </c:pt>
                <c:pt idx="5">
                  <c:v>352</c:v>
                </c:pt>
                <c:pt idx="6">
                  <c:v>295</c:v>
                </c:pt>
                <c:pt idx="7">
                  <c:v>258</c:v>
                </c:pt>
                <c:pt idx="8">
                  <c:v>226</c:v>
                </c:pt>
                <c:pt idx="9">
                  <c:v>199</c:v>
                </c:pt>
                <c:pt idx="1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9-42FF-9623-15F736B93E9C}"/>
            </c:ext>
          </c:extLst>
        </c:ser>
        <c:ser>
          <c:idx val="1"/>
          <c:order val="1"/>
          <c:tx>
            <c:strRef>
              <c:f>'Beta tests'!$U$9</c:f>
              <c:strCache>
                <c:ptCount val="1"/>
                <c:pt idx="0">
                  <c:v>Nd S(Mo)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tests'!$U$26:$U$36</c:f>
              <c:numCache>
                <c:formatCode>General</c:formatCode>
                <c:ptCount val="11"/>
                <c:pt idx="0" formatCode="#,##0">
                  <c:v>1427</c:v>
                </c:pt>
                <c:pt idx="1">
                  <c:v>1329</c:v>
                </c:pt>
                <c:pt idx="2">
                  <c:v>778</c:v>
                </c:pt>
                <c:pt idx="3">
                  <c:v>561</c:v>
                </c:pt>
                <c:pt idx="4">
                  <c:v>460</c:v>
                </c:pt>
                <c:pt idx="5">
                  <c:v>394</c:v>
                </c:pt>
                <c:pt idx="6">
                  <c:v>327</c:v>
                </c:pt>
                <c:pt idx="7">
                  <c:v>281</c:v>
                </c:pt>
                <c:pt idx="8">
                  <c:v>243</c:v>
                </c:pt>
                <c:pt idx="9">
                  <c:v>210</c:v>
                </c:pt>
                <c:pt idx="1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9-42FF-9623-15F736B9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tests'!$M$9</c:f>
              <c:strCache>
                <c:ptCount val="1"/>
                <c:pt idx="0">
                  <c:v>T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tests'!$M$26:$M$36</c:f>
              <c:numCache>
                <c:formatCode>General</c:formatCode>
                <c:ptCount val="11"/>
                <c:pt idx="0">
                  <c:v>138.33000000000001</c:v>
                </c:pt>
                <c:pt idx="1">
                  <c:v>134.15</c:v>
                </c:pt>
                <c:pt idx="2">
                  <c:v>96.59</c:v>
                </c:pt>
                <c:pt idx="3">
                  <c:v>80.989999999999995</c:v>
                </c:pt>
                <c:pt idx="4">
                  <c:v>76.3</c:v>
                </c:pt>
                <c:pt idx="5">
                  <c:v>67.010000000000005</c:v>
                </c:pt>
                <c:pt idx="6">
                  <c:v>57.24</c:v>
                </c:pt>
                <c:pt idx="7">
                  <c:v>55.36</c:v>
                </c:pt>
                <c:pt idx="8">
                  <c:v>48.33</c:v>
                </c:pt>
                <c:pt idx="9">
                  <c:v>45.48</c:v>
                </c:pt>
                <c:pt idx="10">
                  <c:v>42.79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B-4463-B497-07C87358FA3C}"/>
            </c:ext>
          </c:extLst>
        </c:ser>
        <c:ser>
          <c:idx val="1"/>
          <c:order val="1"/>
          <c:tx>
            <c:v>"ND T"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tests'!$X$26:$X$36</c:f>
              <c:numCache>
                <c:formatCode>General</c:formatCode>
                <c:ptCount val="11"/>
                <c:pt idx="0">
                  <c:v>161.72</c:v>
                </c:pt>
                <c:pt idx="1">
                  <c:v>156.03</c:v>
                </c:pt>
                <c:pt idx="2">
                  <c:v>112.12</c:v>
                </c:pt>
                <c:pt idx="3">
                  <c:v>87.62</c:v>
                </c:pt>
                <c:pt idx="4">
                  <c:v>78.73</c:v>
                </c:pt>
                <c:pt idx="5">
                  <c:v>71.14</c:v>
                </c:pt>
                <c:pt idx="6">
                  <c:v>61.92</c:v>
                </c:pt>
                <c:pt idx="7">
                  <c:v>57.57</c:v>
                </c:pt>
                <c:pt idx="8">
                  <c:v>59.9</c:v>
                </c:pt>
                <c:pt idx="9">
                  <c:v>47.14</c:v>
                </c:pt>
                <c:pt idx="10">
                  <c:v>42.85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B-4463-B497-07C87358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tests'!$N$9</c:f>
              <c:strCache>
                <c:ptCount val="1"/>
                <c:pt idx="0">
                  <c:v>T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tests'!$N$26:$N$36</c:f>
              <c:numCache>
                <c:formatCode>General</c:formatCode>
                <c:ptCount val="11"/>
                <c:pt idx="0">
                  <c:v>32.770000000000003</c:v>
                </c:pt>
                <c:pt idx="1">
                  <c:v>29.42</c:v>
                </c:pt>
                <c:pt idx="2">
                  <c:v>27.33</c:v>
                </c:pt>
                <c:pt idx="3">
                  <c:v>15.26</c:v>
                </c:pt>
                <c:pt idx="4">
                  <c:v>12.66</c:v>
                </c:pt>
                <c:pt idx="5">
                  <c:v>11.23</c:v>
                </c:pt>
                <c:pt idx="6">
                  <c:v>9.48</c:v>
                </c:pt>
                <c:pt idx="7">
                  <c:v>8.32</c:v>
                </c:pt>
                <c:pt idx="8">
                  <c:v>7.32</c:v>
                </c:pt>
                <c:pt idx="9">
                  <c:v>6.5</c:v>
                </c:pt>
                <c:pt idx="10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C-4F4C-9A1A-C31E8EAC3EA8}"/>
            </c:ext>
          </c:extLst>
        </c:ser>
        <c:ser>
          <c:idx val="1"/>
          <c:order val="1"/>
          <c:tx>
            <c:strRef>
              <c:f>'Beta tests'!$Y$9</c:f>
              <c:strCache>
                <c:ptCount val="1"/>
                <c:pt idx="0">
                  <c:v>ND 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tests'!$Y$26:$Y$36</c:f>
              <c:numCache>
                <c:formatCode>General</c:formatCode>
                <c:ptCount val="11"/>
                <c:pt idx="0">
                  <c:v>42.57</c:v>
                </c:pt>
                <c:pt idx="1">
                  <c:v>39.24</c:v>
                </c:pt>
                <c:pt idx="2">
                  <c:v>24.45</c:v>
                </c:pt>
                <c:pt idx="3">
                  <c:v>17.8</c:v>
                </c:pt>
                <c:pt idx="4">
                  <c:v>14.96</c:v>
                </c:pt>
                <c:pt idx="5">
                  <c:v>12.62</c:v>
                </c:pt>
                <c:pt idx="6">
                  <c:v>12.32</c:v>
                </c:pt>
                <c:pt idx="7">
                  <c:v>8.85</c:v>
                </c:pt>
                <c:pt idx="8">
                  <c:v>7.74</c:v>
                </c:pt>
                <c:pt idx="9">
                  <c:v>7.81</c:v>
                </c:pt>
                <c:pt idx="10">
                  <c:v>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C-4F4C-9A1A-C31E8EAC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tests'!$Q$9</c:f>
              <c:strCache>
                <c:ptCount val="1"/>
                <c:pt idx="0">
                  <c:v>pred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tests'!$Q$26:$Q$36</c:f>
              <c:numCache>
                <c:formatCode>General</c:formatCode>
                <c:ptCount val="11"/>
                <c:pt idx="0">
                  <c:v>0.97199999999999998</c:v>
                </c:pt>
                <c:pt idx="1">
                  <c:v>0.97199999999999998</c:v>
                </c:pt>
                <c:pt idx="2">
                  <c:v>0.96799999999999997</c:v>
                </c:pt>
                <c:pt idx="3">
                  <c:v>0.97</c:v>
                </c:pt>
                <c:pt idx="4">
                  <c:v>0.97099999999999997</c:v>
                </c:pt>
                <c:pt idx="5">
                  <c:v>0.97099999999999997</c:v>
                </c:pt>
                <c:pt idx="6">
                  <c:v>0.96499999999999997</c:v>
                </c:pt>
                <c:pt idx="7">
                  <c:v>0.96399999999999997</c:v>
                </c:pt>
                <c:pt idx="8">
                  <c:v>0.96199999999999997</c:v>
                </c:pt>
                <c:pt idx="9">
                  <c:v>0.96199999999999997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F-4B08-A4D2-4698F538F7C2}"/>
            </c:ext>
          </c:extLst>
        </c:ser>
        <c:ser>
          <c:idx val="1"/>
          <c:order val="1"/>
          <c:tx>
            <c:strRef>
              <c:f>'Beta tests'!$AB$9</c:f>
              <c:strCache>
                <c:ptCount val="1"/>
                <c:pt idx="0">
                  <c:v>ND Pred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tests'!$AB$26:$AB$36</c:f>
              <c:numCache>
                <c:formatCode>General</c:formatCode>
                <c:ptCount val="11"/>
                <c:pt idx="0">
                  <c:v>0.97</c:v>
                </c:pt>
                <c:pt idx="1">
                  <c:v>0.97199999999999998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0.97</c:v>
                </c:pt>
                <c:pt idx="5">
                  <c:v>0.96699999999999997</c:v>
                </c:pt>
                <c:pt idx="6">
                  <c:v>0.96199999999999997</c:v>
                </c:pt>
                <c:pt idx="7">
                  <c:v>0.96099999999999997</c:v>
                </c:pt>
                <c:pt idx="8">
                  <c:v>0.96199999999999997</c:v>
                </c:pt>
                <c:pt idx="9">
                  <c:v>0.96099999999999997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F-4B08-A4D2-4698F538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Generation CMs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tests'!$I$9</c:f>
              <c:strCache>
                <c:ptCount val="1"/>
                <c:pt idx="0">
                  <c:v>T Mat genration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tests'!$I$42:$I$52</c:f>
              <c:numCache>
                <c:formatCode>General</c:formatCode>
                <c:ptCount val="11"/>
                <c:pt idx="0">
                  <c:v>2797.7719999999999</c:v>
                </c:pt>
                <c:pt idx="1">
                  <c:v>2480.2600000000002</c:v>
                </c:pt>
                <c:pt idx="2">
                  <c:v>1121.8900000000001</c:v>
                </c:pt>
                <c:pt idx="3">
                  <c:v>638.53</c:v>
                </c:pt>
                <c:pt idx="4">
                  <c:v>497.7</c:v>
                </c:pt>
                <c:pt idx="5">
                  <c:v>413.32</c:v>
                </c:pt>
                <c:pt idx="6">
                  <c:v>322.02</c:v>
                </c:pt>
                <c:pt idx="7">
                  <c:v>269.75</c:v>
                </c:pt>
                <c:pt idx="8">
                  <c:v>252.75</c:v>
                </c:pt>
                <c:pt idx="9">
                  <c:v>199.07</c:v>
                </c:pt>
                <c:pt idx="10">
                  <c:v>180.44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6-49A2-95E9-57EE3DFE769A}"/>
            </c:ext>
          </c:extLst>
        </c:ser>
        <c:ser>
          <c:idx val="1"/>
          <c:order val="1"/>
          <c:tx>
            <c:strRef>
              <c:f>'Beta tests'!$T$9</c:f>
              <c:strCache>
                <c:ptCount val="1"/>
                <c:pt idx="0">
                  <c:v>Nd T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tests'!$T$42:$T$52</c:f>
              <c:numCache>
                <c:formatCode>General</c:formatCode>
                <c:ptCount val="11"/>
                <c:pt idx="0">
                  <c:v>804.76</c:v>
                </c:pt>
                <c:pt idx="1">
                  <c:v>755.86</c:v>
                </c:pt>
                <c:pt idx="2">
                  <c:v>484.81</c:v>
                </c:pt>
                <c:pt idx="3">
                  <c:v>354.03</c:v>
                </c:pt>
                <c:pt idx="4">
                  <c:v>291.94</c:v>
                </c:pt>
                <c:pt idx="5">
                  <c:v>256.81</c:v>
                </c:pt>
                <c:pt idx="6">
                  <c:v>208.36</c:v>
                </c:pt>
                <c:pt idx="7">
                  <c:v>183.16</c:v>
                </c:pt>
                <c:pt idx="8">
                  <c:v>156.36000000000001</c:v>
                </c:pt>
                <c:pt idx="9">
                  <c:v>138.41</c:v>
                </c:pt>
                <c:pt idx="10">
                  <c:v>126.31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6-49A2-95E9-57EE3DFE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Size CMs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tests'!$J$9</c:f>
              <c:strCache>
                <c:ptCount val="1"/>
                <c:pt idx="0">
                  <c:v>S Mat (Mo)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tests'!$J$42:$J$52</c:f>
              <c:numCache>
                <c:formatCode>General</c:formatCode>
                <c:ptCount val="11"/>
                <c:pt idx="2">
                  <c:v>1570</c:v>
                </c:pt>
                <c:pt idx="3">
                  <c:v>1157</c:v>
                </c:pt>
                <c:pt idx="4">
                  <c:v>970</c:v>
                </c:pt>
                <c:pt idx="5">
                  <c:v>843</c:v>
                </c:pt>
                <c:pt idx="6">
                  <c:v>699</c:v>
                </c:pt>
                <c:pt idx="7">
                  <c:v>615</c:v>
                </c:pt>
                <c:pt idx="8">
                  <c:v>530</c:v>
                </c:pt>
                <c:pt idx="9">
                  <c:v>470</c:v>
                </c:pt>
                <c:pt idx="10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8-406A-AF75-C4279EDB6603}"/>
            </c:ext>
          </c:extLst>
        </c:ser>
        <c:ser>
          <c:idx val="1"/>
          <c:order val="1"/>
          <c:tx>
            <c:strRef>
              <c:f>'Beta tests'!$U$9</c:f>
              <c:strCache>
                <c:ptCount val="1"/>
                <c:pt idx="0">
                  <c:v>Nd S(Mo)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tests'!$U$42:$U$52</c:f>
              <c:numCache>
                <c:formatCode>General</c:formatCode>
                <c:ptCount val="11"/>
                <c:pt idx="2">
                  <c:v>1782</c:v>
                </c:pt>
                <c:pt idx="3">
                  <c:v>1275</c:v>
                </c:pt>
                <c:pt idx="4">
                  <c:v>1056</c:v>
                </c:pt>
                <c:pt idx="5">
                  <c:v>908</c:v>
                </c:pt>
                <c:pt idx="6">
                  <c:v>746</c:v>
                </c:pt>
                <c:pt idx="7">
                  <c:v>650</c:v>
                </c:pt>
                <c:pt idx="8">
                  <c:v>555</c:v>
                </c:pt>
                <c:pt idx="9">
                  <c:v>486</c:v>
                </c:pt>
                <c:pt idx="10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8-406A-AF75-C4279EDB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tests'!$M$9</c:f>
              <c:strCache>
                <c:ptCount val="1"/>
                <c:pt idx="0">
                  <c:v>T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tests'!$M$42:$M$52</c:f>
              <c:numCache>
                <c:formatCode>General</c:formatCode>
                <c:ptCount val="11"/>
                <c:pt idx="0">
                  <c:v>11972.37</c:v>
                </c:pt>
                <c:pt idx="1">
                  <c:v>11711.46</c:v>
                </c:pt>
                <c:pt idx="2">
                  <c:v>227.49</c:v>
                </c:pt>
                <c:pt idx="3">
                  <c:v>187.1</c:v>
                </c:pt>
                <c:pt idx="4">
                  <c:v>174.16</c:v>
                </c:pt>
                <c:pt idx="5">
                  <c:v>173.07</c:v>
                </c:pt>
                <c:pt idx="6">
                  <c:v>140.47</c:v>
                </c:pt>
                <c:pt idx="7">
                  <c:v>132.44999999999999</c:v>
                </c:pt>
                <c:pt idx="8">
                  <c:v>122.21</c:v>
                </c:pt>
                <c:pt idx="9">
                  <c:v>109.61</c:v>
                </c:pt>
                <c:pt idx="10">
                  <c:v>104.13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4769-8024-79231159C870}"/>
            </c:ext>
          </c:extLst>
        </c:ser>
        <c:ser>
          <c:idx val="1"/>
          <c:order val="1"/>
          <c:tx>
            <c:v>"ND T"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tests'!$X$42:$X$52</c:f>
              <c:numCache>
                <c:formatCode>General</c:formatCode>
                <c:ptCount val="11"/>
                <c:pt idx="0">
                  <c:v>14440.44</c:v>
                </c:pt>
                <c:pt idx="1">
                  <c:v>13461.42</c:v>
                </c:pt>
                <c:pt idx="2">
                  <c:v>248.83</c:v>
                </c:pt>
                <c:pt idx="3">
                  <c:v>198.22</c:v>
                </c:pt>
                <c:pt idx="4">
                  <c:v>186.53</c:v>
                </c:pt>
                <c:pt idx="5">
                  <c:v>169.65</c:v>
                </c:pt>
                <c:pt idx="6">
                  <c:v>140.71</c:v>
                </c:pt>
                <c:pt idx="7">
                  <c:v>130.07</c:v>
                </c:pt>
                <c:pt idx="8">
                  <c:v>114.04</c:v>
                </c:pt>
                <c:pt idx="9">
                  <c:v>107.45</c:v>
                </c:pt>
                <c:pt idx="10">
                  <c:v>98.21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3-4769-8024-79231159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tests'!$N$9</c:f>
              <c:strCache>
                <c:ptCount val="1"/>
                <c:pt idx="0">
                  <c:v>T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tests'!$N$42:$N$52</c:f>
              <c:numCache>
                <c:formatCode>General</c:formatCode>
                <c:ptCount val="11"/>
                <c:pt idx="0">
                  <c:v>6323.64</c:v>
                </c:pt>
                <c:pt idx="1">
                  <c:v>6415.21</c:v>
                </c:pt>
                <c:pt idx="2">
                  <c:v>37.47</c:v>
                </c:pt>
                <c:pt idx="3">
                  <c:v>27.51</c:v>
                </c:pt>
                <c:pt idx="4">
                  <c:v>23.88</c:v>
                </c:pt>
                <c:pt idx="5">
                  <c:v>19.7</c:v>
                </c:pt>
                <c:pt idx="6">
                  <c:v>18</c:v>
                </c:pt>
                <c:pt idx="7">
                  <c:v>15.16</c:v>
                </c:pt>
                <c:pt idx="8">
                  <c:v>14.38</c:v>
                </c:pt>
                <c:pt idx="9">
                  <c:v>13.42</c:v>
                </c:pt>
                <c:pt idx="10">
                  <c:v>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2-43DE-81DA-F224B478C07D}"/>
            </c:ext>
          </c:extLst>
        </c:ser>
        <c:ser>
          <c:idx val="1"/>
          <c:order val="1"/>
          <c:tx>
            <c:strRef>
              <c:f>'Beta tests'!$Y$9</c:f>
              <c:strCache>
                <c:ptCount val="1"/>
                <c:pt idx="0">
                  <c:v>ND 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tests'!$Y$42:$Y$52</c:f>
              <c:numCache>
                <c:formatCode>General</c:formatCode>
                <c:ptCount val="11"/>
                <c:pt idx="0">
                  <c:v>3339.94</c:v>
                </c:pt>
                <c:pt idx="1">
                  <c:v>4564.6899999999996</c:v>
                </c:pt>
                <c:pt idx="2">
                  <c:v>44.76</c:v>
                </c:pt>
                <c:pt idx="3">
                  <c:v>29.65</c:v>
                </c:pt>
                <c:pt idx="4">
                  <c:v>27.78</c:v>
                </c:pt>
                <c:pt idx="5">
                  <c:v>22.69</c:v>
                </c:pt>
                <c:pt idx="6">
                  <c:v>18.13</c:v>
                </c:pt>
                <c:pt idx="7">
                  <c:v>17.34</c:v>
                </c:pt>
                <c:pt idx="8">
                  <c:v>15.27</c:v>
                </c:pt>
                <c:pt idx="9">
                  <c:v>12.36</c:v>
                </c:pt>
                <c:pt idx="10">
                  <c:v>11.36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2-43DE-81DA-F224B478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Delete_subMotifs!$O$39:$O$44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Delete_subMotifs!$P$39:$P$44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Delete_subMotifs!$O$39:$O$44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Delete_subMotifs!$Q$39:$Q$44</c:f>
              <c:numCache>
                <c:formatCode>General</c:formatCode>
                <c:ptCount val="6"/>
                <c:pt idx="0">
                  <c:v>9.3618333333333332</c:v>
                </c:pt>
                <c:pt idx="1">
                  <c:v>32.92133333333333</c:v>
                </c:pt>
                <c:pt idx="2">
                  <c:v>86.494500000000002</c:v>
                </c:pt>
                <c:pt idx="3">
                  <c:v>212.00900000000001</c:v>
                </c:pt>
                <c:pt idx="4">
                  <c:v>442.62833333333333</c:v>
                </c:pt>
                <c:pt idx="5">
                  <c:v>2753.6501666666668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tests'!$Q$9</c:f>
              <c:strCache>
                <c:ptCount val="1"/>
                <c:pt idx="0">
                  <c:v>pred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tests'!$Q$42:$Q$52</c:f>
              <c:numCache>
                <c:formatCode>General</c:formatCode>
                <c:ptCount val="11"/>
                <c:pt idx="0">
                  <c:v>0.96</c:v>
                </c:pt>
                <c:pt idx="1">
                  <c:v>0.95799999999999996</c:v>
                </c:pt>
                <c:pt idx="2">
                  <c:v>0.95899999999999996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0.95399999999999996</c:v>
                </c:pt>
                <c:pt idx="6">
                  <c:v>0.95499999999999996</c:v>
                </c:pt>
                <c:pt idx="7">
                  <c:v>0.95199999999999996</c:v>
                </c:pt>
                <c:pt idx="8">
                  <c:v>0.95099999999999996</c:v>
                </c:pt>
                <c:pt idx="9">
                  <c:v>0.94799999999999995</c:v>
                </c:pt>
                <c:pt idx="1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6-4CB5-B6D7-34BC649CA490}"/>
            </c:ext>
          </c:extLst>
        </c:ser>
        <c:ser>
          <c:idx val="1"/>
          <c:order val="1"/>
          <c:tx>
            <c:strRef>
              <c:f>'Beta tests'!$AB$9</c:f>
              <c:strCache>
                <c:ptCount val="1"/>
                <c:pt idx="0">
                  <c:v>ND Pred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tests'!$AB$42:$AB$52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0.96299999999999997</c:v>
                </c:pt>
                <c:pt idx="2">
                  <c:v>0.96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0.95599999999999996</c:v>
                </c:pt>
                <c:pt idx="6">
                  <c:v>0.95299999999999996</c:v>
                </c:pt>
                <c:pt idx="7">
                  <c:v>0.94899999999999995</c:v>
                </c:pt>
                <c:pt idx="8">
                  <c:v>0.95099999999999996</c:v>
                </c:pt>
                <c:pt idx="9">
                  <c:v>0.95</c:v>
                </c:pt>
                <c:pt idx="10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6-4CB5-B6D7-34BC649C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500F'!$H$9:$H$19</c:f>
              <c:numCache>
                <c:formatCode>General</c:formatCode>
                <c:ptCount val="11"/>
                <c:pt idx="0">
                  <c:v>41</c:v>
                </c:pt>
                <c:pt idx="1">
                  <c:v>30</c:v>
                </c:pt>
                <c:pt idx="2">
                  <c:v>14</c:v>
                </c:pt>
                <c:pt idx="3">
                  <c:v>8.6</c:v>
                </c:pt>
                <c:pt idx="4">
                  <c:v>6.3</c:v>
                </c:pt>
                <c:pt idx="5">
                  <c:v>4.9000000000000004</c:v>
                </c:pt>
                <c:pt idx="6">
                  <c:v>3.7</c:v>
                </c:pt>
                <c:pt idx="7">
                  <c:v>3</c:v>
                </c:pt>
                <c:pt idx="8">
                  <c:v>2.4</c:v>
                </c:pt>
                <c:pt idx="9">
                  <c:v>2</c:v>
                </c:pt>
                <c:pt idx="1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383-854E-1977D86DE90A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500F'!$H$25:$H$35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5.9</c:v>
                </c:pt>
                <c:pt idx="3">
                  <c:v>4.3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B-4383-854E-1977D86D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 Data size in Go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500F'!$N$9:$N$19</c:f>
              <c:numCache>
                <c:formatCode>General</c:formatCode>
                <c:ptCount val="11"/>
                <c:pt idx="0">
                  <c:v>0.93600000000000005</c:v>
                </c:pt>
                <c:pt idx="1">
                  <c:v>0.93500000000000005</c:v>
                </c:pt>
                <c:pt idx="2">
                  <c:v>0.92900000000000005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0.92300000000000004</c:v>
                </c:pt>
                <c:pt idx="7">
                  <c:v>0.92400000000000004</c:v>
                </c:pt>
                <c:pt idx="8">
                  <c:v>0.91900000000000004</c:v>
                </c:pt>
                <c:pt idx="9">
                  <c:v>0.91800000000000004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151-952E-446E26C3EC62}"/>
            </c:ext>
          </c:extLst>
        </c:ser>
        <c:ser>
          <c:idx val="1"/>
          <c:order val="1"/>
          <c:tx>
            <c:v>NF_MLP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500F'!$T$9:$T$19</c:f>
              <c:numCache>
                <c:formatCode>General</c:formatCode>
                <c:ptCount val="11"/>
                <c:pt idx="0">
                  <c:v>0.92100000000000004</c:v>
                </c:pt>
                <c:pt idx="1">
                  <c:v>0.92500000000000004</c:v>
                </c:pt>
                <c:pt idx="2">
                  <c:v>0.94199999999999995</c:v>
                </c:pt>
                <c:pt idx="3">
                  <c:v>0.94499999999999995</c:v>
                </c:pt>
                <c:pt idx="4">
                  <c:v>0.95199999999999996</c:v>
                </c:pt>
                <c:pt idx="5">
                  <c:v>0.95499999999999996</c:v>
                </c:pt>
                <c:pt idx="6">
                  <c:v>0.95899999999999996</c:v>
                </c:pt>
                <c:pt idx="7">
                  <c:v>0.95499999999999996</c:v>
                </c:pt>
                <c:pt idx="8">
                  <c:v>0.96099999999999997</c:v>
                </c:pt>
                <c:pt idx="9">
                  <c:v>0.95699999999999996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3-4151-952E-446E26C3EC62}"/>
            </c:ext>
          </c:extLst>
        </c:ser>
        <c:ser>
          <c:idx val="2"/>
          <c:order val="2"/>
          <c:tx>
            <c:v>F_EXT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500F'!$N$25:$N$35</c:f>
              <c:numCache>
                <c:formatCode>General</c:formatCode>
                <c:ptCount val="11"/>
                <c:pt idx="0">
                  <c:v>0.94</c:v>
                </c:pt>
                <c:pt idx="1">
                  <c:v>0.93700000000000006</c:v>
                </c:pt>
                <c:pt idx="2">
                  <c:v>0.93500000000000005</c:v>
                </c:pt>
                <c:pt idx="3">
                  <c:v>0.93300000000000005</c:v>
                </c:pt>
                <c:pt idx="4">
                  <c:v>0.93100000000000005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0.92500000000000004</c:v>
                </c:pt>
                <c:pt idx="9">
                  <c:v>0.92400000000000004</c:v>
                </c:pt>
                <c:pt idx="10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B3-4151-952E-446E26C3EC62}"/>
            </c:ext>
          </c:extLst>
        </c:ser>
        <c:ser>
          <c:idx val="3"/>
          <c:order val="3"/>
          <c:tx>
            <c:v>F_MLP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500F'!$T$25:$T$35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0.95599999999999996</c:v>
                </c:pt>
                <c:pt idx="4">
                  <c:v>0.96499999999999997</c:v>
                </c:pt>
                <c:pt idx="5">
                  <c:v>0.95799999999999996</c:v>
                </c:pt>
                <c:pt idx="6">
                  <c:v>0.96599999999999997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0.96299999999999997</c:v>
                </c:pt>
                <c:pt idx="10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B3-4151-952E-446E26C3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Accuracy for Ext and MLP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ND_EXT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500F'!$J$9:$J$19</c:f>
              <c:numCache>
                <c:formatCode>General</c:formatCode>
                <c:ptCount val="11"/>
                <c:pt idx="0">
                  <c:v>43356.62</c:v>
                </c:pt>
                <c:pt idx="1">
                  <c:v>71630.83</c:v>
                </c:pt>
                <c:pt idx="2">
                  <c:v>52920.18</c:v>
                </c:pt>
                <c:pt idx="3">
                  <c:v>41006.15</c:v>
                </c:pt>
                <c:pt idx="4">
                  <c:v>35535.96</c:v>
                </c:pt>
                <c:pt idx="5">
                  <c:v>29807.86</c:v>
                </c:pt>
                <c:pt idx="6">
                  <c:v>24888.55</c:v>
                </c:pt>
                <c:pt idx="7">
                  <c:v>21776.71</c:v>
                </c:pt>
                <c:pt idx="8">
                  <c:v>19989.32</c:v>
                </c:pt>
                <c:pt idx="9">
                  <c:v>16682</c:v>
                </c:pt>
                <c:pt idx="10">
                  <c:v>15809.04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475-8212-88FDDB03A8EE}"/>
            </c:ext>
          </c:extLst>
        </c:ser>
        <c:ser>
          <c:idx val="1"/>
          <c:order val="1"/>
          <c:tx>
            <c:v>ND_NLP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500F'!$P$9:$P$19</c:f>
              <c:numCache>
                <c:formatCode>General</c:formatCode>
                <c:ptCount val="11"/>
                <c:pt idx="0">
                  <c:v>132425.28</c:v>
                </c:pt>
                <c:pt idx="1">
                  <c:v>153855.81</c:v>
                </c:pt>
                <c:pt idx="2">
                  <c:v>83118.63</c:v>
                </c:pt>
                <c:pt idx="3">
                  <c:v>63511.41</c:v>
                </c:pt>
                <c:pt idx="4">
                  <c:v>53216.59</c:v>
                </c:pt>
                <c:pt idx="5">
                  <c:v>50469.55</c:v>
                </c:pt>
                <c:pt idx="6">
                  <c:v>44541.86</c:v>
                </c:pt>
                <c:pt idx="7">
                  <c:v>34795.949999999997</c:v>
                </c:pt>
                <c:pt idx="8">
                  <c:v>37262.03</c:v>
                </c:pt>
                <c:pt idx="9">
                  <c:v>28932.34</c:v>
                </c:pt>
                <c:pt idx="10">
                  <c:v>25950.28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475-8212-88FDDB03A8EE}"/>
            </c:ext>
          </c:extLst>
        </c:ser>
        <c:ser>
          <c:idx val="2"/>
          <c:order val="2"/>
          <c:tx>
            <c:v>D_EXT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500F'!$J$25:$J$35</c:f>
              <c:numCache>
                <c:formatCode>General</c:formatCode>
                <c:ptCount val="11"/>
                <c:pt idx="0">
                  <c:v>16523.21</c:v>
                </c:pt>
                <c:pt idx="1">
                  <c:v>31284.92</c:v>
                </c:pt>
                <c:pt idx="2">
                  <c:v>26527.48</c:v>
                </c:pt>
                <c:pt idx="3">
                  <c:v>22853.32</c:v>
                </c:pt>
                <c:pt idx="4">
                  <c:v>20840.75</c:v>
                </c:pt>
                <c:pt idx="5">
                  <c:v>19470.21</c:v>
                </c:pt>
                <c:pt idx="6">
                  <c:v>16947.310000000001</c:v>
                </c:pt>
                <c:pt idx="7">
                  <c:v>15329.24</c:v>
                </c:pt>
                <c:pt idx="8">
                  <c:v>14364.52</c:v>
                </c:pt>
                <c:pt idx="9">
                  <c:v>13159.25</c:v>
                </c:pt>
                <c:pt idx="10">
                  <c:v>12817.46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475-8212-88FDDB03A8EE}"/>
            </c:ext>
          </c:extLst>
        </c:ser>
        <c:ser>
          <c:idx val="3"/>
          <c:order val="3"/>
          <c:tx>
            <c:v>D_NLP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500F'!$P$25:$P$35</c:f>
              <c:numCache>
                <c:formatCode>General</c:formatCode>
                <c:ptCount val="11"/>
                <c:pt idx="0">
                  <c:v>31672.04</c:v>
                </c:pt>
                <c:pt idx="1">
                  <c:v>55288.18</c:v>
                </c:pt>
                <c:pt idx="2">
                  <c:v>43932.47</c:v>
                </c:pt>
                <c:pt idx="3">
                  <c:v>37644.839999999997</c:v>
                </c:pt>
                <c:pt idx="4">
                  <c:v>38305.19</c:v>
                </c:pt>
                <c:pt idx="5">
                  <c:v>30441.200000000001</c:v>
                </c:pt>
                <c:pt idx="6">
                  <c:v>30873.919999999998</c:v>
                </c:pt>
                <c:pt idx="7">
                  <c:v>27910.69</c:v>
                </c:pt>
                <c:pt idx="8">
                  <c:v>24375.88</c:v>
                </c:pt>
                <c:pt idx="9">
                  <c:v>21965.66</c:v>
                </c:pt>
                <c:pt idx="10">
                  <c:v>20733.14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475-8212-88FDDB03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Training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500F'!$G$9:$G$19</c:f>
              <c:numCache>
                <c:formatCode>General</c:formatCode>
                <c:ptCount val="11"/>
                <c:pt idx="0">
                  <c:v>9242.02</c:v>
                </c:pt>
                <c:pt idx="1">
                  <c:v>10027.120000000001</c:v>
                </c:pt>
                <c:pt idx="2">
                  <c:v>3046.09</c:v>
                </c:pt>
                <c:pt idx="3">
                  <c:v>1887.17</c:v>
                </c:pt>
                <c:pt idx="4">
                  <c:v>1398.23</c:v>
                </c:pt>
                <c:pt idx="5">
                  <c:v>1104.4100000000001</c:v>
                </c:pt>
                <c:pt idx="6">
                  <c:v>831.79</c:v>
                </c:pt>
                <c:pt idx="7">
                  <c:v>675.52</c:v>
                </c:pt>
                <c:pt idx="8">
                  <c:v>544.9</c:v>
                </c:pt>
                <c:pt idx="9">
                  <c:v>445.49</c:v>
                </c:pt>
                <c:pt idx="10">
                  <c:v>388.28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C80-B14A-1AD6CFE4223B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500F'!$G$25:$G$35</c:f>
              <c:numCache>
                <c:formatCode>General</c:formatCode>
                <c:ptCount val="11"/>
                <c:pt idx="0">
                  <c:v>26557.7</c:v>
                </c:pt>
                <c:pt idx="1">
                  <c:v>17258.09</c:v>
                </c:pt>
                <c:pt idx="2">
                  <c:v>5877.87</c:v>
                </c:pt>
                <c:pt idx="3">
                  <c:v>3125.78</c:v>
                </c:pt>
                <c:pt idx="4">
                  <c:v>1928.83</c:v>
                </c:pt>
                <c:pt idx="5">
                  <c:v>1487.6</c:v>
                </c:pt>
                <c:pt idx="6">
                  <c:v>1101.3599999999999</c:v>
                </c:pt>
                <c:pt idx="7">
                  <c:v>879.88</c:v>
                </c:pt>
                <c:pt idx="8">
                  <c:v>749.75</c:v>
                </c:pt>
                <c:pt idx="9">
                  <c:v>593.33000000000004</c:v>
                </c:pt>
                <c:pt idx="10">
                  <c:v>537.41999999999996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4-4C80-B14A-1AD6CFE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500F'!$H$47:$H$57</c:f>
              <c:numCache>
                <c:formatCode>General</c:formatCode>
                <c:ptCount val="11"/>
                <c:pt idx="0">
                  <c:v>9.6</c:v>
                </c:pt>
                <c:pt idx="1">
                  <c:v>8.4</c:v>
                </c:pt>
                <c:pt idx="2">
                  <c:v>5.6</c:v>
                </c:pt>
                <c:pt idx="3">
                  <c:v>4.2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500F'!$H$63:$H$73</c:f>
              <c:numCache>
                <c:formatCode>General</c:formatCode>
                <c:ptCount val="11"/>
                <c:pt idx="0">
                  <c:v>8.6</c:v>
                </c:pt>
                <c:pt idx="1">
                  <c:v>7.6</c:v>
                </c:pt>
                <c:pt idx="2">
                  <c:v>5.3</c:v>
                </c:pt>
                <c:pt idx="3">
                  <c:v>4</c:v>
                </c:pt>
                <c:pt idx="4">
                  <c:v>3.3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500F'!$N$63:$N$73</c:f>
              <c:numCache>
                <c:formatCode>General</c:formatCode>
                <c:ptCount val="11"/>
                <c:pt idx="0">
                  <c:v>0.93500000000000005</c:v>
                </c:pt>
                <c:pt idx="1">
                  <c:v>0.93400000000000005</c:v>
                </c:pt>
                <c:pt idx="2">
                  <c:v>0.93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0.92400000000000004</c:v>
                </c:pt>
                <c:pt idx="6">
                  <c:v>0.92600000000000005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0.92100000000000004</c:v>
                </c:pt>
                <c:pt idx="1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500F'!$N$47:$N$57</c:f>
              <c:numCache>
                <c:formatCode>General</c:formatCode>
                <c:ptCount val="11"/>
                <c:pt idx="0">
                  <c:v>0.93700000000000006</c:v>
                </c:pt>
                <c:pt idx="1">
                  <c:v>0.93300000000000005</c:v>
                </c:pt>
                <c:pt idx="2">
                  <c:v>0.93100000000000005</c:v>
                </c:pt>
                <c:pt idx="3">
                  <c:v>0.92900000000000005</c:v>
                </c:pt>
                <c:pt idx="4">
                  <c:v>0.92800000000000005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0.92</c:v>
                </c:pt>
                <c:pt idx="10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500F'!$T$63:$T$73</c:f>
              <c:numCache>
                <c:formatCode>General</c:formatCode>
                <c:ptCount val="11"/>
                <c:pt idx="0">
                  <c:v>0.96399999999999997</c:v>
                </c:pt>
                <c:pt idx="1">
                  <c:v>0.96199999999999997</c:v>
                </c:pt>
                <c:pt idx="2">
                  <c:v>0.96499999999999997</c:v>
                </c:pt>
                <c:pt idx="3">
                  <c:v>0.95799999999999996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0.96199999999999997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500F'!$T$47:$T$57</c:f>
              <c:numCache>
                <c:formatCode>General</c:formatCode>
                <c:ptCount val="11"/>
                <c:pt idx="0">
                  <c:v>0.96199999999999997</c:v>
                </c:pt>
                <c:pt idx="1">
                  <c:v>0.96099999999999997</c:v>
                </c:pt>
                <c:pt idx="2">
                  <c:v>0.96199999999999997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0.96299999999999997</c:v>
                </c:pt>
                <c:pt idx="6">
                  <c:v>0.96299999999999997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500F'!$D$83:$D$93</c:f>
              <c:numCache>
                <c:formatCode>General</c:formatCode>
                <c:ptCount val="11"/>
                <c:pt idx="0">
                  <c:v>35.838666666666668</c:v>
                </c:pt>
                <c:pt idx="1">
                  <c:v>31.179500000000001</c:v>
                </c:pt>
                <c:pt idx="2">
                  <c:v>20.540500000000002</c:v>
                </c:pt>
                <c:pt idx="3">
                  <c:v>15.181000000000001</c:v>
                </c:pt>
                <c:pt idx="4">
                  <c:v>12.740333333333332</c:v>
                </c:pt>
                <c:pt idx="5">
                  <c:v>10.879</c:v>
                </c:pt>
                <c:pt idx="6">
                  <c:v>9.0823333333333345</c:v>
                </c:pt>
                <c:pt idx="7">
                  <c:v>7.990333333333334</c:v>
                </c:pt>
                <c:pt idx="8">
                  <c:v>6.9928333333333335</c:v>
                </c:pt>
                <c:pt idx="9">
                  <c:v>6.2429999999999994</c:v>
                </c:pt>
                <c:pt idx="10">
                  <c:v>5.7701666666666664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500F'!$C$83:$C$93</c:f>
              <c:numCache>
                <c:formatCode>General</c:formatCode>
                <c:ptCount val="11"/>
                <c:pt idx="0">
                  <c:v>194.249</c:v>
                </c:pt>
                <c:pt idx="1">
                  <c:v>144.44</c:v>
                </c:pt>
                <c:pt idx="2">
                  <c:v>53.375166666666672</c:v>
                </c:pt>
                <c:pt idx="3">
                  <c:v>34.436166666666665</c:v>
                </c:pt>
                <c:pt idx="4">
                  <c:v>26.962333333333333</c:v>
                </c:pt>
                <c:pt idx="5">
                  <c:v>21.904666666666667</c:v>
                </c:pt>
                <c:pt idx="6">
                  <c:v>16.993500000000001</c:v>
                </c:pt>
                <c:pt idx="7">
                  <c:v>14.202</c:v>
                </c:pt>
                <c:pt idx="8">
                  <c:v>11.652999999999999</c:v>
                </c:pt>
                <c:pt idx="9">
                  <c:v>10.096</c:v>
                </c:pt>
                <c:pt idx="10">
                  <c:v>9.0478333333333332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500F'!$C$102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500F'!$C$103:$C$113</c:f>
              <c:numCache>
                <c:formatCode>General</c:formatCode>
                <c:ptCount val="11"/>
                <c:pt idx="0">
                  <c:v>576.5139999999999</c:v>
                </c:pt>
                <c:pt idx="1">
                  <c:v>547.91233333333332</c:v>
                </c:pt>
                <c:pt idx="2">
                  <c:v>482.59300000000002</c:v>
                </c:pt>
                <c:pt idx="3">
                  <c:v>404.87833333333333</c:v>
                </c:pt>
                <c:pt idx="4">
                  <c:v>375.68566666666663</c:v>
                </c:pt>
                <c:pt idx="5">
                  <c:v>364.08</c:v>
                </c:pt>
                <c:pt idx="6">
                  <c:v>333.43199999999996</c:v>
                </c:pt>
                <c:pt idx="7">
                  <c:v>285.07733333333334</c:v>
                </c:pt>
                <c:pt idx="8">
                  <c:v>259.9545</c:v>
                </c:pt>
                <c:pt idx="9">
                  <c:v>259.15066666666667</c:v>
                </c:pt>
                <c:pt idx="10">
                  <c:v>245.72183333333334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500F'!$D$102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500F'!$D$103:$D$113</c:f>
              <c:numCache>
                <c:formatCode>General</c:formatCode>
                <c:ptCount val="11"/>
                <c:pt idx="0">
                  <c:v>621.55733333333342</c:v>
                </c:pt>
                <c:pt idx="1">
                  <c:v>593.34483333333333</c:v>
                </c:pt>
                <c:pt idx="2">
                  <c:v>510.35683333333333</c:v>
                </c:pt>
                <c:pt idx="3">
                  <c:v>448.77866666666671</c:v>
                </c:pt>
                <c:pt idx="4">
                  <c:v>410.86716666666666</c:v>
                </c:pt>
                <c:pt idx="5">
                  <c:v>379.32516666666663</c:v>
                </c:pt>
                <c:pt idx="6">
                  <c:v>345.84716666666668</c:v>
                </c:pt>
                <c:pt idx="7">
                  <c:v>307.39749999999998</c:v>
                </c:pt>
                <c:pt idx="8">
                  <c:v>275.81400000000002</c:v>
                </c:pt>
                <c:pt idx="9">
                  <c:v>253.77466666666666</c:v>
                </c:pt>
                <c:pt idx="10">
                  <c:v>238.56933333333333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500F'!$E$102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500F'!$E$103:$E$113</c:f>
              <c:numCache>
                <c:formatCode>General</c:formatCode>
                <c:ptCount val="11"/>
                <c:pt idx="0">
                  <c:v>1075.9001666666668</c:v>
                </c:pt>
                <c:pt idx="1">
                  <c:v>915.75633333333326</c:v>
                </c:pt>
                <c:pt idx="2">
                  <c:v>826.66649999999993</c:v>
                </c:pt>
                <c:pt idx="3">
                  <c:v>629.92700000000002</c:v>
                </c:pt>
                <c:pt idx="4">
                  <c:v>587.85649999999998</c:v>
                </c:pt>
                <c:pt idx="5">
                  <c:v>558.20383333333336</c:v>
                </c:pt>
                <c:pt idx="6">
                  <c:v>574.5623333333333</c:v>
                </c:pt>
                <c:pt idx="7">
                  <c:v>486.48499999999996</c:v>
                </c:pt>
                <c:pt idx="8">
                  <c:v>386.74116666666669</c:v>
                </c:pt>
                <c:pt idx="9">
                  <c:v>422.70016666666663</c:v>
                </c:pt>
                <c:pt idx="10">
                  <c:v>393.33283333333333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500F'!$F$102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500F'!$F$103:$F$113</c:f>
              <c:numCache>
                <c:formatCode>General</c:formatCode>
                <c:ptCount val="11"/>
                <c:pt idx="0">
                  <c:v>1255.8028333333334</c:v>
                </c:pt>
                <c:pt idx="1">
                  <c:v>1099.9690000000001</c:v>
                </c:pt>
                <c:pt idx="2">
                  <c:v>793.94083333333333</c:v>
                </c:pt>
                <c:pt idx="3">
                  <c:v>809.60649999999998</c:v>
                </c:pt>
                <c:pt idx="4">
                  <c:v>604.27516666666668</c:v>
                </c:pt>
                <c:pt idx="5">
                  <c:v>602.0236666666666</c:v>
                </c:pt>
                <c:pt idx="6">
                  <c:v>466.78416666666664</c:v>
                </c:pt>
                <c:pt idx="7">
                  <c:v>589.56433333333337</c:v>
                </c:pt>
                <c:pt idx="8">
                  <c:v>472.24083333333334</c:v>
                </c:pt>
                <c:pt idx="9">
                  <c:v>355.09733333333332</c:v>
                </c:pt>
                <c:pt idx="10">
                  <c:v>430.40466666666663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Delete_subMotifs!$O$39:$O$44</c15:sqref>
                  </c15:fullRef>
                </c:ext>
              </c:extLst>
              <c:f>Delete_subMotifs!$O$39:$O$43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Delete_subMotifs!$P$39:$P$44</c15:sqref>
                  </c15:fullRef>
                </c:ext>
              </c:extLst>
              <c:f>Delete_subMotifs!$P$39:$P$43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Delete_subMotifs!$O$39:$O$44</c15:sqref>
                  </c15:fullRef>
                </c:ext>
              </c:extLst>
              <c:f>Delete_subMotifs!$O$39:$O$43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Delete_subMotifs!$Q$39:$Q$44</c15:sqref>
                  </c15:fullRef>
                </c:ext>
              </c:extLst>
              <c:f>Delete_subMotifs!$Q$39:$Q$43</c:f>
              <c:numCache>
                <c:formatCode>General</c:formatCode>
                <c:ptCount val="5"/>
                <c:pt idx="0">
                  <c:v>9.3618333333333332</c:v>
                </c:pt>
                <c:pt idx="1">
                  <c:v>32.92133333333333</c:v>
                </c:pt>
                <c:pt idx="2">
                  <c:v>86.494500000000002</c:v>
                </c:pt>
                <c:pt idx="3">
                  <c:v>212.00900000000001</c:v>
                </c:pt>
                <c:pt idx="4">
                  <c:v>442.62833333333333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'Size Matrix'!$C$5:$C$10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'Size Matrix'!$K$5:$K$10</c:f>
              <c:numCache>
                <c:formatCode>General</c:formatCode>
                <c:ptCount val="6"/>
                <c:pt idx="0">
                  <c:v>1.3</c:v>
                </c:pt>
                <c:pt idx="1">
                  <c:v>4.5999999999999996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F0-4C2D-96DC-E075637D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16167615"/>
        <c:axId val="708467583"/>
      </c:lineChart>
      <c:catAx>
        <c:axId val="7161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Family</a:t>
                </a:r>
                <a:r>
                  <a:rPr lang="en-CA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467583"/>
        <c:crosses val="autoZero"/>
        <c:auto val="1"/>
        <c:lblAlgn val="ctr"/>
        <c:lblOffset val="100"/>
        <c:noMultiLvlLbl val="0"/>
      </c:catAx>
      <c:valAx>
        <c:axId val="7084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1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Blast Accuracy (score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'Deep rna blast'!$B$5:$B$13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rna blast'!$G$5:$G$13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4-4597-B492-7F7A30C8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048927"/>
        <c:axId val="1687049343"/>
      </c:lineChart>
      <c:catAx>
        <c:axId val="168704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49343"/>
        <c:crosses val="autoZero"/>
        <c:auto val="1"/>
        <c:lblAlgn val="ctr"/>
        <c:lblOffset val="100"/>
        <c:noMultiLvlLbl val="0"/>
      </c:catAx>
      <c:valAx>
        <c:axId val="1687049343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48927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'Size Matrix'!$C$5:$C$10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'Size Matrix'!$K$5:$K$10</c:f>
              <c:numCache>
                <c:formatCode>General</c:formatCode>
                <c:ptCount val="6"/>
                <c:pt idx="0">
                  <c:v>1.3</c:v>
                </c:pt>
                <c:pt idx="1">
                  <c:v>4.5999999999999996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7-4E7D-B10A-791131FB717A}"/>
            </c:ext>
          </c:extLst>
        </c:ser>
        <c:ser>
          <c:idx val="1"/>
          <c:order val="1"/>
          <c:tx>
            <c:v>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'Size Matrix'!$C$5:$C$10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'Size Matrix'!$D$5:$D$10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7-4E7D-B10A-791131FB717A}"/>
            </c:ext>
          </c:extLst>
        </c:ser>
        <c:ser>
          <c:idx val="2"/>
          <c:order val="2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'Size Matrix'!$C$5:$C$10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'Size Matrix'!$E$5:$E$10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7-4E7D-B10A-791131FB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16167615"/>
        <c:axId val="708467583"/>
      </c:lineChart>
      <c:catAx>
        <c:axId val="7161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Family</a:t>
                </a:r>
                <a:r>
                  <a:rPr lang="en-CA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467583"/>
        <c:crosses val="autoZero"/>
        <c:auto val="1"/>
        <c:lblAlgn val="ctr"/>
        <c:lblOffset val="100"/>
        <c:noMultiLvlLbl val="0"/>
      </c:catAx>
      <c:valAx>
        <c:axId val="7084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1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Noise in Test Only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NLP_0_172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test'!$AF$9,'Deep nrna Noise test'!$AF$12,'Deep nrna Noise test'!$AF$15,'Deep nrna Noise test'!$AF$18,'Deep nrna Noise test'!$AF$21,'Deep nrna Noise test'!$AF$24,'Deep nrna Noise test'!$AF$27,'Deep nrna Noise test'!$AF$30,'Deep nrna Noise test'!$AF$33)</c:f>
              <c:numCache>
                <c:formatCode>#,##0.000</c:formatCode>
                <c:ptCount val="9"/>
                <c:pt idx="0">
                  <c:v>0.93635072212137904</c:v>
                </c:pt>
                <c:pt idx="1">
                  <c:v>0.93777128876963101</c:v>
                </c:pt>
                <c:pt idx="2">
                  <c:v>0.90494041512114198</c:v>
                </c:pt>
                <c:pt idx="3">
                  <c:v>0.86551969063215195</c:v>
                </c:pt>
                <c:pt idx="4">
                  <c:v>0.83032120590324299</c:v>
                </c:pt>
                <c:pt idx="5">
                  <c:v>0.795201641543682</c:v>
                </c:pt>
                <c:pt idx="6">
                  <c:v>0.75913503275195304</c:v>
                </c:pt>
                <c:pt idx="7">
                  <c:v>0.72006944992502497</c:v>
                </c:pt>
                <c:pt idx="8">
                  <c:v>0.68139846894483402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E-4F19-BC8C-DB565E3282C5}"/>
            </c:ext>
          </c:extLst>
        </c:ser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test'!$AF$10,'Deep nrna Noise test'!$AF$13,'Deep nrna Noise test'!$AF$16,'Deep nrna Noise test'!$AF$19,'Deep nrna Noise test'!$AF$22,'Deep nrna Noise test'!$AF$25,'Deep nrna Noise test'!$AF$28,'Deep nrna Noise test'!$AF$31,'Deep nrna Noise test'!$AF$34)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0.98105911135664103</c:v>
                </c:pt>
                <c:pt idx="2">
                  <c:v>0.97612658827243304</c:v>
                </c:pt>
                <c:pt idx="3">
                  <c:v>0.97044432167942496</c:v>
                </c:pt>
                <c:pt idx="4">
                  <c:v>0.96464367453239597</c:v>
                </c:pt>
                <c:pt idx="5">
                  <c:v>0.95781706258385202</c:v>
                </c:pt>
                <c:pt idx="6">
                  <c:v>0.95166127377476095</c:v>
                </c:pt>
                <c:pt idx="7">
                  <c:v>0.94345355536263897</c:v>
                </c:pt>
                <c:pt idx="8">
                  <c:v>0.93556151842790602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E-4F19-BC8C-DB565E3282C5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test'!$AF$11,'Deep nrna Noise test'!$AF$14,'Deep nrna Noise test'!$AF$17,'Deep nrna Noise test'!$AF$20,'Deep nrna Noise test'!$AF$23,'Deep nrna Noise test'!$AF$26,'Deep nrna Noise test'!$AF$29,'Deep nrna Noise test'!$AF$32,'Deep nrna Noise test'!$AF$35)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0.97549522531765398</c:v>
                </c:pt>
                <c:pt idx="2">
                  <c:v>0.96570909951858497</c:v>
                </c:pt>
                <c:pt idx="3">
                  <c:v>0.95493646910267505</c:v>
                </c:pt>
                <c:pt idx="4">
                  <c:v>0.93883671375582001</c:v>
                </c:pt>
                <c:pt idx="5">
                  <c:v>0.92636729539894203</c:v>
                </c:pt>
                <c:pt idx="6">
                  <c:v>0.91346381501065399</c:v>
                </c:pt>
                <c:pt idx="7">
                  <c:v>0.89254991713361198</c:v>
                </c:pt>
                <c:pt idx="8">
                  <c:v>0.87321442664351601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EE-4F19-BC8C-DB565E3282C5}"/>
            </c:ext>
          </c:extLst>
        </c:ser>
        <c:ser>
          <c:idx val="9"/>
          <c:order val="3"/>
          <c:tx>
            <c:v>EXT_0_172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test'!$V$9,'Deep nrna Noise test'!$V$12,'Deep nrna Noise test'!$V$15,'Deep nrna Noise test'!$V$18,'Deep nrna Noise test'!$V$21,'Deep nrna Noise test'!$V$24,'Deep nrna Noise test'!$V$27,'Deep nrna Noise test'!$V$30,'Deep nrna Noise test'!$V$33)</c:f>
              <c:numCache>
                <c:formatCode>#,##0.000</c:formatCode>
                <c:ptCount val="9"/>
                <c:pt idx="0">
                  <c:v>0.95110883118932998</c:v>
                </c:pt>
                <c:pt idx="1">
                  <c:v>0.93252308420803398</c:v>
                </c:pt>
                <c:pt idx="2">
                  <c:v>0.88505248204561504</c:v>
                </c:pt>
                <c:pt idx="3">
                  <c:v>0.81047273301238998</c:v>
                </c:pt>
                <c:pt idx="4">
                  <c:v>0.71647857311972196</c:v>
                </c:pt>
                <c:pt idx="5">
                  <c:v>0.61206692447320599</c:v>
                </c:pt>
                <c:pt idx="6">
                  <c:v>0.52103227843106303</c:v>
                </c:pt>
                <c:pt idx="7">
                  <c:v>0.45371320337779097</c:v>
                </c:pt>
                <c:pt idx="8">
                  <c:v>0.40107331702312299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EE-4F19-BC8C-DB565E3282C5}"/>
            </c:ext>
          </c:extLst>
        </c:ser>
        <c:ser>
          <c:idx val="10"/>
          <c:order val="4"/>
          <c:tx>
            <c:v>EXT_0_671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test'!$V$10,'Deep nrna Noise test'!$V$13,'Deep nrna Noise test'!$V$16,'Deep nrna Noise test'!$V$19,'Deep nrna Noise test'!$V$22,'Deep nrna Noise test'!$V$25,'Deep nrna Noise test'!$V$28,'Deep nrna Noise test'!$V$31,'Deep nrna Noise test'!$V$34)</c:f>
              <c:numCache>
                <c:formatCode>#,##0.000</c:formatCode>
                <c:ptCount val="9"/>
                <c:pt idx="0">
                  <c:v>0.94515034330360603</c:v>
                </c:pt>
                <c:pt idx="1">
                  <c:v>0.94009943966537701</c:v>
                </c:pt>
                <c:pt idx="2">
                  <c:v>0.93441717307236904</c:v>
                </c:pt>
                <c:pt idx="3">
                  <c:v>0.92865598611001499</c:v>
                </c:pt>
                <c:pt idx="4">
                  <c:v>0.92115855102201805</c:v>
                </c:pt>
                <c:pt idx="5">
                  <c:v>0.91922500197300905</c:v>
                </c:pt>
                <c:pt idx="6">
                  <c:v>0.91362165574934895</c:v>
                </c:pt>
                <c:pt idx="7">
                  <c:v>0.90541393733722597</c:v>
                </c:pt>
                <c:pt idx="8">
                  <c:v>0.90154683923920698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EE-4F19-BC8C-DB565E3282C5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test'!$V$11,'Deep nrna Noise test'!$V$14,'Deep nrna Noise test'!$V$17,'Deep nrna Noise test'!$V$20,'Deep nrna Noise test'!$V$23,'Deep nrna Noise test'!$V$26,'Deep nrna Noise test'!$V$29,'Deep nrna Noise test'!$V$32,'Deep nrna Noise test'!$V$35)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0.96065819588035595</c:v>
                </c:pt>
                <c:pt idx="2">
                  <c:v>0.94803093678478401</c:v>
                </c:pt>
                <c:pt idx="3">
                  <c:v>0.93212848236129697</c:v>
                </c:pt>
                <c:pt idx="4">
                  <c:v>0.90904427432720303</c:v>
                </c:pt>
                <c:pt idx="5">
                  <c:v>0.88986662457580301</c:v>
                </c:pt>
                <c:pt idx="6">
                  <c:v>0.86808460263594001</c:v>
                </c:pt>
                <c:pt idx="7">
                  <c:v>0.84354036776892105</c:v>
                </c:pt>
                <c:pt idx="8">
                  <c:v>0.82337621340067801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EE-4F19-BC8C-DB565E3282C5}"/>
            </c:ext>
          </c:extLst>
        </c:ser>
        <c:ser>
          <c:idx val="1"/>
          <c:order val="6"/>
          <c:tx>
            <c:v>VOT_0_172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test'!$AO$9,'Deep nrna Noise test'!$AO$12,'Deep nrna Noise test'!$AO$15,'Deep nrna Noise test'!$AO$18,'Deep nrna Noise test'!$AO$21,'Deep nrna Noise test'!$AO$24,'Deep nrna Noise test'!$AO$27,'Deep nrna Noise test'!$AO$30,'Deep nrna Noise test'!$AO$33)</c:f>
              <c:numCache>
                <c:formatCode>#,##0.000</c:formatCode>
                <c:ptCount val="9"/>
                <c:pt idx="0">
                  <c:v>0.95462078762528602</c:v>
                </c:pt>
                <c:pt idx="1">
                  <c:v>0.94878068029358298</c:v>
                </c:pt>
                <c:pt idx="2">
                  <c:v>0.92352616210243799</c:v>
                </c:pt>
                <c:pt idx="3">
                  <c:v>0.89369426248914796</c:v>
                </c:pt>
                <c:pt idx="4">
                  <c:v>0.85920606108436504</c:v>
                </c:pt>
                <c:pt idx="5">
                  <c:v>0.82953200220976997</c:v>
                </c:pt>
                <c:pt idx="6">
                  <c:v>0.79216320732380996</c:v>
                </c:pt>
                <c:pt idx="7">
                  <c:v>0.75937179385999498</c:v>
                </c:pt>
                <c:pt idx="8">
                  <c:v>0.72081919343382495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EE-4F19-BC8C-DB565E3282C5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test'!$AO$10,'Deep nrna Noise test'!$AO$13,'Deep nrna Noise test'!$AO$16,'Deep nrna Noise test'!$AO$19,'Deep nrna Noise test'!$AO$22,'Deep nrna Noise test'!$AO$25,'Deep nrna Noise test'!$AO$28,'Deep nrna Noise test'!$AO$31,'Deep nrna Noise test'!$AO$34)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0.97940178360034702</c:v>
                </c:pt>
                <c:pt idx="2">
                  <c:v>0.97395627811538099</c:v>
                </c:pt>
                <c:pt idx="3">
                  <c:v>0.97056270223344598</c:v>
                </c:pt>
                <c:pt idx="4">
                  <c:v>0.96673506432010103</c:v>
                </c:pt>
                <c:pt idx="5">
                  <c:v>0.95990845237155698</c:v>
                </c:pt>
                <c:pt idx="6">
                  <c:v>0.95466024780995895</c:v>
                </c:pt>
                <c:pt idx="7">
                  <c:v>0.94842553863152002</c:v>
                </c:pt>
                <c:pt idx="8">
                  <c:v>0.94148054612895504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EE-4F19-BC8C-DB565E3282C5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test'!$AO$11,'Deep nrna Noise test'!$AO$14,'Deep nrna Noise test'!$AO$17,'Deep nrna Noise test'!$AO$20,'Deep nrna Noise test'!$AO$23,'Deep nrna Noise test'!$AO$26,'Deep nrna Noise test'!$AO$29,'Deep nrna Noise test'!$AO$32,'Deep nrna Noise test'!$AO$35)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0.97786283639807403</c:v>
                </c:pt>
                <c:pt idx="2">
                  <c:v>0.96894483466182602</c:v>
                </c:pt>
                <c:pt idx="3">
                  <c:v>0.95667271722831604</c:v>
                </c:pt>
                <c:pt idx="4">
                  <c:v>0.94108594428221903</c:v>
                </c:pt>
                <c:pt idx="5">
                  <c:v>0.92581485281351095</c:v>
                </c:pt>
                <c:pt idx="6">
                  <c:v>0.91263515113250704</c:v>
                </c:pt>
                <c:pt idx="7">
                  <c:v>0.89345750138110602</c:v>
                </c:pt>
                <c:pt idx="8">
                  <c:v>0.87372740904427404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EE-4F19-BC8C-DB565E32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5.000000000000001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Noise in Test Only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NLP_0_172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test'!$AF$9,'Deep nrna Noise test'!$AF$12,'Deep nrna Noise test'!$AF$15,'Deep nrna Noise test'!$AF$18,'Deep nrna Noise test'!$AF$21,'Deep nrna Noise test'!$AF$24,'Deep nrna Noise test'!$AF$27,'Deep nrna Noise test'!$AF$30,'Deep nrna Noise test'!$AF$33)</c:f>
              <c:numCache>
                <c:formatCode>#,##0.000</c:formatCode>
                <c:ptCount val="9"/>
                <c:pt idx="0">
                  <c:v>0.93635072212137904</c:v>
                </c:pt>
                <c:pt idx="1">
                  <c:v>0.93777128876963101</c:v>
                </c:pt>
                <c:pt idx="2">
                  <c:v>0.90494041512114198</c:v>
                </c:pt>
                <c:pt idx="3">
                  <c:v>0.86551969063215195</c:v>
                </c:pt>
                <c:pt idx="4">
                  <c:v>0.83032120590324299</c:v>
                </c:pt>
                <c:pt idx="5">
                  <c:v>0.795201641543682</c:v>
                </c:pt>
                <c:pt idx="6">
                  <c:v>0.75913503275195304</c:v>
                </c:pt>
                <c:pt idx="7">
                  <c:v>0.72006944992502497</c:v>
                </c:pt>
                <c:pt idx="8">
                  <c:v>0.68139846894483402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6-444F-89E6-B7F7C0B1F555}"/>
            </c:ext>
          </c:extLst>
        </c:ser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test'!$AF$10,'Deep nrna Noise test'!$AF$13,'Deep nrna Noise test'!$AF$16,'Deep nrna Noise test'!$AF$19,'Deep nrna Noise test'!$AF$22,'Deep nrna Noise test'!$AF$25,'Deep nrna Noise test'!$AF$28,'Deep nrna Noise test'!$AF$31,'Deep nrna Noise test'!$AF$34)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0.98105911135664103</c:v>
                </c:pt>
                <c:pt idx="2">
                  <c:v>0.97612658827243304</c:v>
                </c:pt>
                <c:pt idx="3">
                  <c:v>0.97044432167942496</c:v>
                </c:pt>
                <c:pt idx="4">
                  <c:v>0.96464367453239597</c:v>
                </c:pt>
                <c:pt idx="5">
                  <c:v>0.95781706258385202</c:v>
                </c:pt>
                <c:pt idx="6">
                  <c:v>0.95166127377476095</c:v>
                </c:pt>
                <c:pt idx="7">
                  <c:v>0.94345355536263897</c:v>
                </c:pt>
                <c:pt idx="8">
                  <c:v>0.93556151842790602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6-444F-89E6-B7F7C0B1F555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test'!$AF$11,'Deep nrna Noise test'!$AF$14,'Deep nrna Noise test'!$AF$17,'Deep nrna Noise test'!$AF$20,'Deep nrna Noise test'!$AF$23,'Deep nrna Noise test'!$AF$26,'Deep nrna Noise test'!$AF$29,'Deep nrna Noise test'!$AF$32,'Deep nrna Noise test'!$AF$35)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0.97549522531765398</c:v>
                </c:pt>
                <c:pt idx="2">
                  <c:v>0.96570909951858497</c:v>
                </c:pt>
                <c:pt idx="3">
                  <c:v>0.95493646910267505</c:v>
                </c:pt>
                <c:pt idx="4">
                  <c:v>0.93883671375582001</c:v>
                </c:pt>
                <c:pt idx="5">
                  <c:v>0.92636729539894203</c:v>
                </c:pt>
                <c:pt idx="6">
                  <c:v>0.91346381501065399</c:v>
                </c:pt>
                <c:pt idx="7">
                  <c:v>0.89254991713361198</c:v>
                </c:pt>
                <c:pt idx="8">
                  <c:v>0.87321442664351601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6-444F-89E6-B7F7C0B1F555}"/>
            </c:ext>
          </c:extLst>
        </c:ser>
        <c:ser>
          <c:idx val="9"/>
          <c:order val="3"/>
          <c:tx>
            <c:v>EXT_0_172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test'!$V$9,'Deep nrna Noise test'!$V$12,'Deep nrna Noise test'!$V$15,'Deep nrna Noise test'!$V$18,'Deep nrna Noise test'!$V$21,'Deep nrna Noise test'!$V$24,'Deep nrna Noise test'!$V$27,'Deep nrna Noise test'!$V$30,'Deep nrna Noise test'!$V$33)</c:f>
              <c:numCache>
                <c:formatCode>#,##0.000</c:formatCode>
                <c:ptCount val="9"/>
                <c:pt idx="0">
                  <c:v>0.95110883118932998</c:v>
                </c:pt>
                <c:pt idx="1">
                  <c:v>0.93252308420803398</c:v>
                </c:pt>
                <c:pt idx="2">
                  <c:v>0.88505248204561504</c:v>
                </c:pt>
                <c:pt idx="3">
                  <c:v>0.81047273301238998</c:v>
                </c:pt>
                <c:pt idx="4">
                  <c:v>0.71647857311972196</c:v>
                </c:pt>
                <c:pt idx="5">
                  <c:v>0.61206692447320599</c:v>
                </c:pt>
                <c:pt idx="6">
                  <c:v>0.52103227843106303</c:v>
                </c:pt>
                <c:pt idx="7">
                  <c:v>0.45371320337779097</c:v>
                </c:pt>
                <c:pt idx="8">
                  <c:v>0.40107331702312299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16-444F-89E6-B7F7C0B1F555}"/>
            </c:ext>
          </c:extLst>
        </c:ser>
        <c:ser>
          <c:idx val="10"/>
          <c:order val="4"/>
          <c:tx>
            <c:v>EXT_0_671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test'!$V$10,'Deep nrna Noise test'!$V$13,'Deep nrna Noise test'!$V$16,'Deep nrna Noise test'!$V$19,'Deep nrna Noise test'!$V$22,'Deep nrna Noise test'!$V$25,'Deep nrna Noise test'!$V$28,'Deep nrna Noise test'!$V$31,'Deep nrna Noise test'!$V$34)</c:f>
              <c:numCache>
                <c:formatCode>#,##0.000</c:formatCode>
                <c:ptCount val="9"/>
                <c:pt idx="0">
                  <c:v>0.94515034330360603</c:v>
                </c:pt>
                <c:pt idx="1">
                  <c:v>0.94009943966537701</c:v>
                </c:pt>
                <c:pt idx="2">
                  <c:v>0.93441717307236904</c:v>
                </c:pt>
                <c:pt idx="3">
                  <c:v>0.92865598611001499</c:v>
                </c:pt>
                <c:pt idx="4">
                  <c:v>0.92115855102201805</c:v>
                </c:pt>
                <c:pt idx="5">
                  <c:v>0.91922500197300905</c:v>
                </c:pt>
                <c:pt idx="6">
                  <c:v>0.91362165574934895</c:v>
                </c:pt>
                <c:pt idx="7">
                  <c:v>0.90541393733722597</c:v>
                </c:pt>
                <c:pt idx="8">
                  <c:v>0.90154683923920698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16-444F-89E6-B7F7C0B1F555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test'!$V$11,'Deep nrna Noise test'!$V$14,'Deep nrna Noise test'!$V$17,'Deep nrna Noise test'!$V$20,'Deep nrna Noise test'!$V$23,'Deep nrna Noise test'!$V$26,'Deep nrna Noise test'!$V$29,'Deep nrna Noise test'!$V$32,'Deep nrna Noise test'!$V$35)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0.96065819588035595</c:v>
                </c:pt>
                <c:pt idx="2">
                  <c:v>0.94803093678478401</c:v>
                </c:pt>
                <c:pt idx="3">
                  <c:v>0.93212848236129697</c:v>
                </c:pt>
                <c:pt idx="4">
                  <c:v>0.90904427432720303</c:v>
                </c:pt>
                <c:pt idx="5">
                  <c:v>0.88986662457580301</c:v>
                </c:pt>
                <c:pt idx="6">
                  <c:v>0.86808460263594001</c:v>
                </c:pt>
                <c:pt idx="7">
                  <c:v>0.84354036776892105</c:v>
                </c:pt>
                <c:pt idx="8">
                  <c:v>0.82337621340067801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16-444F-89E6-B7F7C0B1F555}"/>
            </c:ext>
          </c:extLst>
        </c:ser>
        <c:ser>
          <c:idx val="1"/>
          <c:order val="6"/>
          <c:tx>
            <c:v>VOT_0_172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test'!$AO$9,'Deep nrna Noise test'!$AO$12,'Deep nrna Noise test'!$AO$15,'Deep nrna Noise test'!$AO$18,'Deep nrna Noise test'!$AO$21,'Deep nrna Noise test'!$AO$24,'Deep nrna Noise test'!$AO$27,'Deep nrna Noise test'!$AO$30,'Deep nrna Noise test'!$AO$33)</c:f>
              <c:numCache>
                <c:formatCode>#,##0.000</c:formatCode>
                <c:ptCount val="9"/>
                <c:pt idx="0">
                  <c:v>0.95462078762528602</c:v>
                </c:pt>
                <c:pt idx="1">
                  <c:v>0.94878068029358298</c:v>
                </c:pt>
                <c:pt idx="2">
                  <c:v>0.92352616210243799</c:v>
                </c:pt>
                <c:pt idx="3">
                  <c:v>0.89369426248914796</c:v>
                </c:pt>
                <c:pt idx="4">
                  <c:v>0.85920606108436504</c:v>
                </c:pt>
                <c:pt idx="5">
                  <c:v>0.82953200220976997</c:v>
                </c:pt>
                <c:pt idx="6">
                  <c:v>0.79216320732380996</c:v>
                </c:pt>
                <c:pt idx="7">
                  <c:v>0.75937179385999498</c:v>
                </c:pt>
                <c:pt idx="8">
                  <c:v>0.72081919343382495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16-444F-89E6-B7F7C0B1F555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test'!$AO$10,'Deep nrna Noise test'!$AO$13,'Deep nrna Noise test'!$AO$16,'Deep nrna Noise test'!$AO$19,'Deep nrna Noise test'!$AO$22,'Deep nrna Noise test'!$AO$25,'Deep nrna Noise test'!$AO$28,'Deep nrna Noise test'!$AO$31,'Deep nrna Noise test'!$AO$34)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0.97940178360034702</c:v>
                </c:pt>
                <c:pt idx="2">
                  <c:v>0.97395627811538099</c:v>
                </c:pt>
                <c:pt idx="3">
                  <c:v>0.97056270223344598</c:v>
                </c:pt>
                <c:pt idx="4">
                  <c:v>0.96673506432010103</c:v>
                </c:pt>
                <c:pt idx="5">
                  <c:v>0.95990845237155698</c:v>
                </c:pt>
                <c:pt idx="6">
                  <c:v>0.95466024780995895</c:v>
                </c:pt>
                <c:pt idx="7">
                  <c:v>0.94842553863152002</c:v>
                </c:pt>
                <c:pt idx="8">
                  <c:v>0.94148054612895504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16-444F-89E6-B7F7C0B1F555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Noise test'!$AO$11,'Deep nrna Noise test'!$AO$14,'Deep nrna Noise test'!$AO$17,'Deep nrna Noise test'!$AO$20,'Deep nrna Noise test'!$AO$23,'Deep nrna Noise test'!$AO$26,'Deep nrna Noise test'!$AO$29,'Deep nrna Noise test'!$AO$32,'Deep nrna Noise test'!$AO$35)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0.97786283639807403</c:v>
                </c:pt>
                <c:pt idx="2">
                  <c:v>0.96894483466182602</c:v>
                </c:pt>
                <c:pt idx="3">
                  <c:v>0.95667271722831604</c:v>
                </c:pt>
                <c:pt idx="4">
                  <c:v>0.94108594428221903</c:v>
                </c:pt>
                <c:pt idx="5">
                  <c:v>0.92581485281351095</c:v>
                </c:pt>
                <c:pt idx="6">
                  <c:v>0.91263515113250704</c:v>
                </c:pt>
                <c:pt idx="7">
                  <c:v>0.89345750138110602</c:v>
                </c:pt>
                <c:pt idx="8">
                  <c:v>0.87372740904427404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16-444F-89E6-B7F7C0B1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2.0000000000000004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Our Noise in Train and in Test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NLP_0_172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Noise'!$AF$9,'Deep nrna dataset Our Noise'!$AF$12,'Deep nrna dataset Our Noise'!$AF$15,'Deep nrna dataset Our Noise'!$AF$18,'Deep nrna dataset Our Noise'!$AF$21,'Deep nrna dataset Our Noise'!$AF$24,'Deep nrna dataset Our Noise'!$AF$27,'Deep nrna dataset Our Noise'!$AF$30,'Deep nrna dataset Our Noise'!$AF$33)</c:f>
              <c:numCache>
                <c:formatCode>#,##0.000</c:formatCode>
                <c:ptCount val="9"/>
                <c:pt idx="0">
                  <c:v>0.93635072212137904</c:v>
                </c:pt>
                <c:pt idx="1">
                  <c:v>0.94416383868676501</c:v>
                </c:pt>
                <c:pt idx="2">
                  <c:v>0.93619288138268397</c:v>
                </c:pt>
                <c:pt idx="3">
                  <c:v>0.92514402967405795</c:v>
                </c:pt>
                <c:pt idx="4">
                  <c:v>0.91149080577697095</c:v>
                </c:pt>
                <c:pt idx="5">
                  <c:v>0.90395391050430096</c:v>
                </c:pt>
                <c:pt idx="6">
                  <c:v>0.89614079393891499</c:v>
                </c:pt>
                <c:pt idx="7">
                  <c:v>0.90115223739247097</c:v>
                </c:pt>
                <c:pt idx="8">
                  <c:v>0.87913345434456602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C-463D-9B9A-A032820381CE}"/>
            </c:ext>
          </c:extLst>
        </c:ser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Noise'!$AF$10,'Deep nrna dataset Our Noise'!$AF$13,'Deep nrna dataset Our Noise'!$AF$16,'Deep nrna dataset Our Noise'!$AF$19,'Deep nrna dataset Our Noise'!$AF$22,'Deep nrna dataset Our Noise'!$AF$25,'Deep nrna dataset Our Noise'!$AF$28,'Deep nrna dataset Our Noise'!$AF$31,'Deep nrna dataset Our Noise'!$AF$34)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0.98334780206771299</c:v>
                </c:pt>
                <c:pt idx="2">
                  <c:v>0.98133533264935602</c:v>
                </c:pt>
                <c:pt idx="3">
                  <c:v>0.97746823455133702</c:v>
                </c:pt>
                <c:pt idx="4">
                  <c:v>0.97356167626864498</c:v>
                </c:pt>
                <c:pt idx="5">
                  <c:v>0.96878699392313095</c:v>
                </c:pt>
                <c:pt idx="6">
                  <c:v>0.96578801988793295</c:v>
                </c:pt>
                <c:pt idx="7">
                  <c:v>0.96148685975850301</c:v>
                </c:pt>
                <c:pt idx="8">
                  <c:v>0.95868518664667302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C-463D-9B9A-A032820381CE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Noise'!$AF$11,'Deep nrna dataset Our Noise'!$AF$14,'Deep nrna dataset Our Noise'!$AF$17,'Deep nrna dataset Our Noise'!$AF$20,'Deep nrna dataset Our Noise'!$AF$23,'Deep nrna dataset Our Noise'!$AF$26,'Deep nrna dataset Our Noise'!$AF$29,'Deep nrna dataset Our Noise'!$AF$32,'Deep nrna dataset Our Noise'!$AF$35)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0.97932286323099904</c:v>
                </c:pt>
                <c:pt idx="2">
                  <c:v>0.97379843737668603</c:v>
                </c:pt>
                <c:pt idx="3">
                  <c:v>0.92735380001578405</c:v>
                </c:pt>
                <c:pt idx="4">
                  <c:v>0.94455844053350102</c:v>
                </c:pt>
                <c:pt idx="5">
                  <c:v>0.90328308736484797</c:v>
                </c:pt>
                <c:pt idx="6">
                  <c:v>0.91200378817772798</c:v>
                </c:pt>
                <c:pt idx="7">
                  <c:v>0.90182306053192296</c:v>
                </c:pt>
                <c:pt idx="8">
                  <c:v>0.88670980980190905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C-463D-9B9A-A032820381CE}"/>
            </c:ext>
          </c:extLst>
        </c:ser>
        <c:ser>
          <c:idx val="9"/>
          <c:order val="3"/>
          <c:tx>
            <c:v>EXT_0_172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Noise'!$V$9,'Deep nrna dataset Our Noise'!$V$12,'Deep nrna dataset Our Noise'!$V$15,'Deep nrna dataset Our Noise'!$V$18,'Deep nrna dataset Our Noise'!$V$21,'Deep nrna dataset Our Noise'!$V$24,'Deep nrna dataset Our Noise'!$V$27,'Deep nrna dataset Our Noise'!$V$30,'Deep nrna dataset Our Noise'!$V$33)</c:f>
              <c:numCache>
                <c:formatCode>#,##0.000</c:formatCode>
                <c:ptCount val="9"/>
                <c:pt idx="0">
                  <c:v>0.95110883118932998</c:v>
                </c:pt>
                <c:pt idx="1">
                  <c:v>0.92309210007102804</c:v>
                </c:pt>
                <c:pt idx="2">
                  <c:v>0.89637755504695704</c:v>
                </c:pt>
                <c:pt idx="3">
                  <c:v>0.87850209138978697</c:v>
                </c:pt>
                <c:pt idx="4">
                  <c:v>0.86820298318996103</c:v>
                </c:pt>
                <c:pt idx="5">
                  <c:v>0.85553626390971504</c:v>
                </c:pt>
                <c:pt idx="6">
                  <c:v>0.85040643990213804</c:v>
                </c:pt>
                <c:pt idx="7">
                  <c:v>0.84314576592218404</c:v>
                </c:pt>
                <c:pt idx="8">
                  <c:v>0.84267224370610005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C-463D-9B9A-A032820381CE}"/>
            </c:ext>
          </c:extLst>
        </c:ser>
        <c:ser>
          <c:idx val="10"/>
          <c:order val="4"/>
          <c:tx>
            <c:v>EXT_0_671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Noise'!$V$10,'Deep nrna dataset Our Noise'!$V$13,'Deep nrna dataset Our Noise'!$V$16,'Deep nrna dataset Our Noise'!$V$19,'Deep nrna dataset Our Noise'!$V$22,'Deep nrna dataset Our Noise'!$V$25,'Deep nrna dataset Our Noise'!$V$28,'Deep nrna dataset Our Noise'!$V$31,'Deep nrna dataset Our Noise'!$V$34)</c:f>
              <c:numCache>
                <c:formatCode>#,##0.000</c:formatCode>
                <c:ptCount val="9"/>
                <c:pt idx="0">
                  <c:v>0.94515034330360603</c:v>
                </c:pt>
                <c:pt idx="1">
                  <c:v>0.94526872385762695</c:v>
                </c:pt>
                <c:pt idx="2">
                  <c:v>0.93453555362639096</c:v>
                </c:pt>
                <c:pt idx="3">
                  <c:v>0.92593323336753197</c:v>
                </c:pt>
                <c:pt idx="4">
                  <c:v>0.91374003630336897</c:v>
                </c:pt>
                <c:pt idx="5">
                  <c:v>0.90320416699550099</c:v>
                </c:pt>
                <c:pt idx="6">
                  <c:v>0.89093204956199101</c:v>
                </c:pt>
                <c:pt idx="7">
                  <c:v>0.88122484413226998</c:v>
                </c:pt>
                <c:pt idx="8">
                  <c:v>0.87333280719753703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C-463D-9B9A-A032820381CE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Noise'!$V$11,'Deep nrna dataset Our Noise'!$V$14,'Deep nrna dataset Our Noise'!$V$17,'Deep nrna dataset Our Noise'!$V$20,'Deep nrna dataset Our Noise'!$V$23,'Deep nrna dataset Our Noise'!$V$26,'Deep nrna dataset Our Noise'!$V$29,'Deep nrna dataset Our Noise'!$V$32,'Deep nrna dataset Our Noise'!$V$35)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0.95639649593560006</c:v>
                </c:pt>
                <c:pt idx="2">
                  <c:v>0.94566332570436396</c:v>
                </c:pt>
                <c:pt idx="3">
                  <c:v>0.93406203141030697</c:v>
                </c:pt>
                <c:pt idx="4">
                  <c:v>0.92467050745797397</c:v>
                </c:pt>
                <c:pt idx="5">
                  <c:v>0.91283245205587504</c:v>
                </c:pt>
                <c:pt idx="6">
                  <c:v>0.90158629942388102</c:v>
                </c:pt>
                <c:pt idx="7">
                  <c:v>0.89400994396653699</c:v>
                </c:pt>
                <c:pt idx="8">
                  <c:v>0.88726225238734102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C-463D-9B9A-A032820381CE}"/>
            </c:ext>
          </c:extLst>
        </c:ser>
        <c:ser>
          <c:idx val="1"/>
          <c:order val="6"/>
          <c:tx>
            <c:v>VOT_0_172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Noise'!$AO$9,'Deep nrna dataset Our Noise'!$AO$12,'Deep nrna dataset Our Noise'!$AO$15,'Deep nrna dataset Our Noise'!$AO$18,'Deep nrna dataset Our Noise'!$AO$21,'Deep nrna dataset Our Noise'!$AO$24,'Deep nrna dataset Our Noise'!$AO$27,'Deep nrna dataset Our Noise'!$AO$30,'Deep nrna dataset Our Noise'!$AO$33)</c:f>
              <c:numCache>
                <c:formatCode>#,##0.000</c:formatCode>
                <c:ptCount val="9"/>
                <c:pt idx="0">
                  <c:v>0.95462078762528602</c:v>
                </c:pt>
                <c:pt idx="1">
                  <c:v>0.94337463499329099</c:v>
                </c:pt>
                <c:pt idx="2">
                  <c:v>0.92486780838134297</c:v>
                </c:pt>
                <c:pt idx="3">
                  <c:v>0.90407229105832199</c:v>
                </c:pt>
                <c:pt idx="4">
                  <c:v>0.929050587956751</c:v>
                </c:pt>
                <c:pt idx="5">
                  <c:v>0.90924157525057203</c:v>
                </c:pt>
                <c:pt idx="6">
                  <c:v>0.89400994396653699</c:v>
                </c:pt>
                <c:pt idx="7">
                  <c:v>0.90087601609975498</c:v>
                </c:pt>
                <c:pt idx="8">
                  <c:v>0.89902138742009297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C-463D-9B9A-A032820381CE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Noise'!$AO$10,'Deep nrna dataset Our Noise'!$AO$13,'Deep nrna dataset Our Noise'!$AO$16,'Deep nrna dataset Our Noise'!$AO$19,'Deep nrna dataset Our Noise'!$AO$22,'Deep nrna dataset Our Noise'!$AO$25,'Deep nrna dataset Our Noise'!$AO$28,'Deep nrna dataset Our Noise'!$AO$31,'Deep nrna dataset Our Noise'!$AO$34)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0.98496566963933396</c:v>
                </c:pt>
                <c:pt idx="2">
                  <c:v>0.98101965117196699</c:v>
                </c:pt>
                <c:pt idx="3">
                  <c:v>0.97790229658274797</c:v>
                </c:pt>
                <c:pt idx="4">
                  <c:v>0.97375897719201299</c:v>
                </c:pt>
                <c:pt idx="5">
                  <c:v>0.97131244574224596</c:v>
                </c:pt>
                <c:pt idx="6">
                  <c:v>0.96610370136532198</c:v>
                </c:pt>
                <c:pt idx="7">
                  <c:v>0.96184200142056597</c:v>
                </c:pt>
                <c:pt idx="8">
                  <c:v>0.95994791255623002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3C-463D-9B9A-A032820381CE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 Our Noise'!$AO$11,'Deep nrna dataset Our Noise'!$AO$14,'Deep nrna dataset Our Noise'!$AO$17,'Deep nrna dataset Our Noise'!$AO$20,'Deep nrna dataset Our Noise'!$AO$23,'Deep nrna dataset Our Noise'!$AO$26,'Deep nrna dataset Our Noise'!$AO$29,'Deep nrna dataset Our Noise'!$AO$32,'Deep nrna dataset Our Noise'!$AO$35)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0.98212453634283003</c:v>
                </c:pt>
                <c:pt idx="2">
                  <c:v>0.94428221924078604</c:v>
                </c:pt>
                <c:pt idx="3">
                  <c:v>0.95481808854865402</c:v>
                </c:pt>
                <c:pt idx="4">
                  <c:v>0.96164470049719797</c:v>
                </c:pt>
                <c:pt idx="5">
                  <c:v>0.93611396101333699</c:v>
                </c:pt>
                <c:pt idx="6">
                  <c:v>0.91318759371793801</c:v>
                </c:pt>
                <c:pt idx="7">
                  <c:v>0.87692368400284104</c:v>
                </c:pt>
                <c:pt idx="8">
                  <c:v>0.92052718806723999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3C-463D-9B9A-A0328203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NLP_0_172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dataset'!$AF$9,'Deep nrna dataset'!$AF$12,'Deep nrna dataset'!$AF$15,'Deep nrna dataset'!$AF$18,'Deep nrna dataset'!$AF$21,'Deep nrna dataset'!$AF$24,'Deep nrna dataset'!$AF$27,'Deep nrna dataset'!$AF$30,'Deep nrna dataset'!$AF$33)</c:f>
              <c:numCache>
                <c:formatCode>#,##0.000</c:formatCode>
                <c:ptCount val="9"/>
                <c:pt idx="0">
                  <c:v>0.93635072212137904</c:v>
                </c:pt>
                <c:pt idx="1">
                  <c:v>0.93942861652592502</c:v>
                </c:pt>
                <c:pt idx="2">
                  <c:v>0.91946176308105099</c:v>
                </c:pt>
                <c:pt idx="3">
                  <c:v>0.91673901033856797</c:v>
                </c:pt>
                <c:pt idx="4">
                  <c:v>0.88761739404940398</c:v>
                </c:pt>
                <c:pt idx="5">
                  <c:v>0.90052087443769202</c:v>
                </c:pt>
                <c:pt idx="6">
                  <c:v>0.87925183489858705</c:v>
                </c:pt>
                <c:pt idx="7">
                  <c:v>0.86074500828663802</c:v>
                </c:pt>
                <c:pt idx="8">
                  <c:v>0.87696314418751398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589A-43E0-B1D5-D848CED32C18}"/>
            </c:ext>
          </c:extLst>
        </c:ser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dataset'!$AF$10,'Deep nrna dataset'!$AF$13,'Deep nrna dataset'!$AF$16,'Deep nrna dataset'!$AF$19,'Deep nrna dataset'!$AF$22,'Deep nrna dataset'!$AF$25,'Deep nrna dataset'!$AF$28,'Deep nrna dataset'!$AF$31,'Deep nrna dataset'!$AF$34)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0.98153263357272502</c:v>
                </c:pt>
                <c:pt idx="2">
                  <c:v>0.98030936784784095</c:v>
                </c:pt>
                <c:pt idx="3">
                  <c:v>0.97549522531765398</c:v>
                </c:pt>
                <c:pt idx="4">
                  <c:v>0.97218056980506595</c:v>
                </c:pt>
                <c:pt idx="5">
                  <c:v>0.96484097545576497</c:v>
                </c:pt>
                <c:pt idx="6">
                  <c:v>0.96460421434772303</c:v>
                </c:pt>
                <c:pt idx="7">
                  <c:v>0.95596243390419</c:v>
                </c:pt>
                <c:pt idx="8">
                  <c:v>0.95280561913029704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89A-43E0-B1D5-D848CED32C18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dataset'!$AF$11,'Deep nrna dataset'!$AF$14,'Deep nrna dataset'!$AF$17,'Deep nrna dataset'!$AF$20,'Deep nrna dataset'!$AF$23,'Deep nrna dataset'!$AF$26,'Deep nrna dataset'!$AF$29,'Deep nrna dataset'!$AF$32,'Deep nrna dataset'!$AF$35)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0.97154920685028801</c:v>
                </c:pt>
                <c:pt idx="2">
                  <c:v>0.97387735774603401</c:v>
                </c:pt>
                <c:pt idx="3">
                  <c:v>0.92616999447557402</c:v>
                </c:pt>
                <c:pt idx="4">
                  <c:v>0.93047115460500296</c:v>
                </c:pt>
                <c:pt idx="5">
                  <c:v>0.91062268171414995</c:v>
                </c:pt>
                <c:pt idx="6">
                  <c:v>0.91003077894404505</c:v>
                </c:pt>
                <c:pt idx="7">
                  <c:v>0.88955094309841298</c:v>
                </c:pt>
                <c:pt idx="8">
                  <c:v>0.90142845868518595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589A-43E0-B1D5-D848CED32C18}"/>
            </c:ext>
          </c:extLst>
        </c:ser>
        <c:ser>
          <c:idx val="9"/>
          <c:order val="3"/>
          <c:tx>
            <c:v>EXT_0_172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dataset'!$V$9,'Deep nrna dataset'!$V$12,'Deep nrna dataset'!$V$15,'Deep nrna dataset'!$V$18,'Deep nrna dataset'!$V$21,'Deep nrna dataset'!$V$24,'Deep nrna dataset'!$V$27,'Deep nrna dataset'!$V$30,'Deep nrna dataset'!$V$33)</c:f>
              <c:numCache>
                <c:formatCode>#,##0.000</c:formatCode>
                <c:ptCount val="9"/>
                <c:pt idx="0">
                  <c:v>0.95110883118932998</c:v>
                </c:pt>
                <c:pt idx="1">
                  <c:v>0.92581485281351095</c:v>
                </c:pt>
                <c:pt idx="2">
                  <c:v>0.89933706889748199</c:v>
                </c:pt>
                <c:pt idx="3">
                  <c:v>0.87964643674532395</c:v>
                </c:pt>
                <c:pt idx="4">
                  <c:v>0.86366506195248904</c:v>
                </c:pt>
                <c:pt idx="5">
                  <c:v>0.85103780285691699</c:v>
                </c:pt>
                <c:pt idx="6">
                  <c:v>0.84413227053902595</c:v>
                </c:pt>
                <c:pt idx="7">
                  <c:v>0.83399100307789398</c:v>
                </c:pt>
                <c:pt idx="8">
                  <c:v>0.82625680688185599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589A-43E0-B1D5-D848CED32C18}"/>
            </c:ext>
          </c:extLst>
        </c:ser>
        <c:ser>
          <c:idx val="10"/>
          <c:order val="4"/>
          <c:tx>
            <c:v>EXT_0_671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dataset'!$V$10,'Deep nrna dataset'!$V$13,'Deep nrna dataset'!$V$16,'Deep nrna dataset'!$V$19,'Deep nrna dataset'!$V$22,'Deep nrna dataset'!$V$25,'Deep nrna dataset'!$V$28,'Deep nrna dataset'!$V$31,'Deep nrna dataset'!$V$34)</c:f>
              <c:numCache>
                <c:formatCode>#,##0.000</c:formatCode>
                <c:ptCount val="9"/>
                <c:pt idx="0">
                  <c:v>0.94515034330360603</c:v>
                </c:pt>
                <c:pt idx="1">
                  <c:v>0.93895509430984103</c:v>
                </c:pt>
                <c:pt idx="2">
                  <c:v>0.93035277405098205</c:v>
                </c:pt>
                <c:pt idx="3">
                  <c:v>0.92478888801199499</c:v>
                </c:pt>
                <c:pt idx="4">
                  <c:v>0.90959671691263499</c:v>
                </c:pt>
                <c:pt idx="5">
                  <c:v>0.90221766237865997</c:v>
                </c:pt>
                <c:pt idx="6">
                  <c:v>0.89049798753058096</c:v>
                </c:pt>
                <c:pt idx="7">
                  <c:v>0.87384578959829495</c:v>
                </c:pt>
                <c:pt idx="8">
                  <c:v>0.87033383316233903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89A-43E0-B1D5-D848CED32C18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dataset'!$V$11,'Deep nrna dataset'!$V$14,'Deep nrna dataset'!$V$17,'Deep nrna dataset'!$V$20,'Deep nrna dataset'!$V$23,'Deep nrna dataset'!$V$26,'Deep nrna dataset'!$V$29,'Deep nrna dataset'!$V$32,'Deep nrna dataset'!$V$35)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0.95304238023833898</c:v>
                </c:pt>
                <c:pt idx="2">
                  <c:v>0.940572961881461</c:v>
                </c:pt>
                <c:pt idx="3">
                  <c:v>0.93074737589771905</c:v>
                </c:pt>
                <c:pt idx="4">
                  <c:v>0.91571304553705302</c:v>
                </c:pt>
                <c:pt idx="5">
                  <c:v>0.90482203456712096</c:v>
                </c:pt>
                <c:pt idx="6">
                  <c:v>0.896338094862284</c:v>
                </c:pt>
                <c:pt idx="7">
                  <c:v>0.88489464130692097</c:v>
                </c:pt>
                <c:pt idx="8">
                  <c:v>0.87629232104806198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89A-43E0-B1D5-D848CED32C18}"/>
            </c:ext>
          </c:extLst>
        </c:ser>
        <c:ser>
          <c:idx val="1"/>
          <c:order val="6"/>
          <c:tx>
            <c:v>VOT_0_172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dataset'!$AO$9,'Deep nrna dataset'!$AO$12,'Deep nrna dataset'!$AO$15,'Deep nrna dataset'!$AO$18,'Deep nrna dataset'!$AO$21,'Deep nrna dataset'!$AO$24,'Deep nrna dataset'!$AO$27,'Deep nrna dataset'!$AO$30,'Deep nrna dataset'!$AO$33)</c:f>
              <c:numCache>
                <c:formatCode>#,##0.000</c:formatCode>
                <c:ptCount val="9"/>
                <c:pt idx="0">
                  <c:v>0.95462078762528602</c:v>
                </c:pt>
                <c:pt idx="1">
                  <c:v>0.94605792755110096</c:v>
                </c:pt>
                <c:pt idx="2">
                  <c:v>0.942703811853839</c:v>
                </c:pt>
                <c:pt idx="3">
                  <c:v>0.90095493646910196</c:v>
                </c:pt>
                <c:pt idx="4">
                  <c:v>0.90801830952568796</c:v>
                </c:pt>
                <c:pt idx="5">
                  <c:v>0.87155709888722199</c:v>
                </c:pt>
                <c:pt idx="6">
                  <c:v>0.87021545260831801</c:v>
                </c:pt>
                <c:pt idx="7">
                  <c:v>0.88240864967248001</c:v>
                </c:pt>
                <c:pt idx="8">
                  <c:v>0.87656854234077797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89A-43E0-B1D5-D848CED32C18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dataset'!$AO$10,'Deep nrna dataset'!$AO$13,'Deep nrna dataset'!$AO$16,'Deep nrna dataset'!$AO$19,'Deep nrna dataset'!$AO$22,'Deep nrna dataset'!$AO$25,'Deep nrna dataset'!$AO$28,'Deep nrna dataset'!$AO$31,'Deep nrna dataset'!$AO$34)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0.98026990766316702</c:v>
                </c:pt>
                <c:pt idx="2">
                  <c:v>0.98003314655512497</c:v>
                </c:pt>
                <c:pt idx="3">
                  <c:v>0.97656065030384298</c:v>
                </c:pt>
                <c:pt idx="4">
                  <c:v>0.97044432167942496</c:v>
                </c:pt>
                <c:pt idx="5">
                  <c:v>0.96811617078367895</c:v>
                </c:pt>
                <c:pt idx="6">
                  <c:v>0.964959356009786</c:v>
                </c:pt>
                <c:pt idx="7">
                  <c:v>0.95690947833635798</c:v>
                </c:pt>
                <c:pt idx="8">
                  <c:v>0.95410780522452798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589A-43E0-B1D5-D848CED32C18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dataset'!$AO$11,'Deep nrna dataset'!$AO$14,'Deep nrna dataset'!$AO$17,'Deep nrna dataset'!$AO$20,'Deep nrna dataset'!$AO$23,'Deep nrna dataset'!$AO$26,'Deep nrna dataset'!$AO$29,'Deep nrna dataset'!$AO$32,'Deep nrna dataset'!$AO$35)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0.979480703969694</c:v>
                </c:pt>
                <c:pt idx="2">
                  <c:v>0.97450872070081196</c:v>
                </c:pt>
                <c:pt idx="3">
                  <c:v>0.90217820219398603</c:v>
                </c:pt>
                <c:pt idx="4">
                  <c:v>0.92388130376450095</c:v>
                </c:pt>
                <c:pt idx="5">
                  <c:v>0.93812643043169397</c:v>
                </c:pt>
                <c:pt idx="6">
                  <c:v>0.90028411332964997</c:v>
                </c:pt>
                <c:pt idx="7">
                  <c:v>0.91153026596164399</c:v>
                </c:pt>
                <c:pt idx="8">
                  <c:v>0.90000789203693399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589A-43E0-B1D5-D848CED32C18}"/>
            </c:ext>
          </c:extLst>
        </c:ser>
        <c:ser>
          <c:idx val="0"/>
          <c:order val="9"/>
          <c:tx>
            <c:v>Blastn(av-s)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dataset'!$G$44:$G$52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7-4E24-9564-92DECB7292D7}"/>
            </c:ext>
          </c:extLst>
        </c:ser>
        <c:ser>
          <c:idx val="4"/>
          <c:order val="10"/>
          <c:tx>
            <c:v>RDF_172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dataset'!$AY$9,'Deep nrna dataset'!$AY$12,'Deep nrna dataset'!$AY$15,'Deep nrna dataset'!$AY$18,'Deep nrna dataset'!$AY$21,'Deep nrna dataset'!$AY$24,'Deep nrna dataset'!$AY$27,'Deep nrna dataset'!$AY$30,'Deep nrna dataset'!$AY$33)</c:f>
              <c:numCache>
                <c:formatCode>#,##0.000</c:formatCode>
                <c:ptCount val="9"/>
                <c:pt idx="0" formatCode="General">
                  <c:v>0.94005997900000005</c:v>
                </c:pt>
                <c:pt idx="1">
                  <c:v>0.913661116</c:v>
                </c:pt>
                <c:pt idx="2">
                  <c:v>0.88410543799999997</c:v>
                </c:pt>
                <c:pt idx="3">
                  <c:v>0.860666088</c:v>
                </c:pt>
                <c:pt idx="4" formatCode="General">
                  <c:v>0.83927866799999995</c:v>
                </c:pt>
                <c:pt idx="5">
                  <c:v>0.83300449799999998</c:v>
                </c:pt>
                <c:pt idx="6" formatCode="General">
                  <c:v>0.82187672599999995</c:v>
                </c:pt>
                <c:pt idx="7">
                  <c:v>0.81449767200000001</c:v>
                </c:pt>
                <c:pt idx="8" formatCode="General">
                  <c:v>0.80771051999999999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D-497C-8A83-1EF393DDF05E}"/>
            </c:ext>
          </c:extLst>
        </c:ser>
        <c:ser>
          <c:idx val="5"/>
          <c:order val="11"/>
          <c:tx>
            <c:v>RDF_671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dataset'!$AY$10,'Deep nrna dataset'!$AY$13,'Deep nrna dataset'!$AY$16,'Deep nrna dataset'!$AY$19,'Deep nrna dataset'!$AY$22,'Deep nrna dataset'!$AY$25,'Deep nrna dataset'!$AY$28,'Deep nrna dataset'!$AY$31,'Deep nrna dataset'!$AY$34)</c:f>
              <c:numCache>
                <c:formatCode>#,##0.000</c:formatCode>
                <c:ptCount val="9"/>
                <c:pt idx="0" formatCode="General">
                  <c:v>0.93804750999999997</c:v>
                </c:pt>
                <c:pt idx="1">
                  <c:v>0.93058953499999997</c:v>
                </c:pt>
                <c:pt idx="2">
                  <c:v>0.92088232999999997</c:v>
                </c:pt>
                <c:pt idx="3">
                  <c:v>0.91235893000000001</c:v>
                </c:pt>
                <c:pt idx="4" formatCode="General">
                  <c:v>0.90040249400000005</c:v>
                </c:pt>
                <c:pt idx="5">
                  <c:v>0.88820929699999995</c:v>
                </c:pt>
                <c:pt idx="6" formatCode="General">
                  <c:v>0.87818640999999997</c:v>
                </c:pt>
                <c:pt idx="7">
                  <c:v>0.86686133700000001</c:v>
                </c:pt>
                <c:pt idx="8" formatCode="General">
                  <c:v>0.856601689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D-497C-8A83-1EF393DDF05E}"/>
            </c:ext>
          </c:extLst>
        </c:ser>
        <c:ser>
          <c:idx val="12"/>
          <c:order val="12"/>
          <c:tx>
            <c:v>RDF_171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dataset'!$AY$11,'Deep nrna dataset'!$AY$14,'Deep nrna dataset'!$AY$17,'Deep nrna dataset'!$AY$20,'Deep nrna dataset'!$AY$23,'Deep nrna dataset'!$AY$26,'Deep nrna dataset'!$AY$29,'Deep nrna dataset'!$AY$32,'Deep nrna dataset'!$AY$35)</c:f>
              <c:numCache>
                <c:formatCode>#,##0.000</c:formatCode>
                <c:ptCount val="9"/>
                <c:pt idx="0" formatCode="General">
                  <c:v>0.96057927600000004</c:v>
                </c:pt>
                <c:pt idx="1">
                  <c:v>0.94818877800000001</c:v>
                </c:pt>
                <c:pt idx="2">
                  <c:v>0.93394365099999999</c:v>
                </c:pt>
                <c:pt idx="3">
                  <c:v>0.92190829500000004</c:v>
                </c:pt>
                <c:pt idx="4" formatCode="General">
                  <c:v>0.90711072500000001</c:v>
                </c:pt>
                <c:pt idx="5">
                  <c:v>0.89854786499999995</c:v>
                </c:pt>
                <c:pt idx="6" formatCode="General">
                  <c:v>0.88552600400000003</c:v>
                </c:pt>
                <c:pt idx="7">
                  <c:v>0.87747612699999999</c:v>
                </c:pt>
                <c:pt idx="8" formatCode="General">
                  <c:v>0.866308894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ED-497C-8A83-1EF393DD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Noise in Train and Test 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1"/>
          <c:tx>
            <c:strRef>
              <c:f>'Deep nrna dataset'!$AN$42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dataset'!$AF$10,'Deep nrna dataset'!$AF$13,'Deep nrna dataset'!$AF$16,'Deep nrna dataset'!$AF$19,'Deep nrna dataset'!$AF$22,'Deep nrna dataset'!$AF$25,'Deep nrna dataset'!$AF$28,'Deep nrna dataset'!$AF$31,'Deep nrna dataset'!$AF$34)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0.98153263357272502</c:v>
                </c:pt>
                <c:pt idx="2">
                  <c:v>0.98030936784784095</c:v>
                </c:pt>
                <c:pt idx="3">
                  <c:v>0.97549522531765398</c:v>
                </c:pt>
                <c:pt idx="4">
                  <c:v>0.97218056980506595</c:v>
                </c:pt>
                <c:pt idx="5">
                  <c:v>0.96484097545576497</c:v>
                </c:pt>
                <c:pt idx="6">
                  <c:v>0.96460421434772303</c:v>
                </c:pt>
                <c:pt idx="7">
                  <c:v>0.95596243390419</c:v>
                </c:pt>
                <c:pt idx="8">
                  <c:v>0.95280561913029704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F-4B92-B08F-823BB91666AB}"/>
            </c:ext>
          </c:extLst>
        </c:ser>
        <c:ser>
          <c:idx val="11"/>
          <c:order val="5"/>
          <c:tx>
            <c:strRef>
              <c:f>'Deep nrna dataset'!$AN$40</c:f>
              <c:strCache>
                <c:ptCount val="1"/>
                <c:pt idx="0">
                  <c:v>EXT C[2, 7], γ=1</c:v>
                </c:pt>
              </c:strCache>
            </c:strRef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dataset'!$V$11,'Deep nrna dataset'!$V$14,'Deep nrna dataset'!$V$17,'Deep nrna dataset'!$V$20,'Deep nrna dataset'!$V$23,'Deep nrna dataset'!$V$26,'Deep nrna dataset'!$V$29,'Deep nrna dataset'!$V$32,'Deep nrna dataset'!$V$35)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0.95304238023833898</c:v>
                </c:pt>
                <c:pt idx="2">
                  <c:v>0.940572961881461</c:v>
                </c:pt>
                <c:pt idx="3">
                  <c:v>0.93074737589771905</c:v>
                </c:pt>
                <c:pt idx="4">
                  <c:v>0.91571304553705302</c:v>
                </c:pt>
                <c:pt idx="5">
                  <c:v>0.90482203456712096</c:v>
                </c:pt>
                <c:pt idx="6">
                  <c:v>0.896338094862284</c:v>
                </c:pt>
                <c:pt idx="7">
                  <c:v>0.88489464130692097</c:v>
                </c:pt>
                <c:pt idx="8">
                  <c:v>0.87629232104806198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F-4B92-B08F-823BB91666AB}"/>
            </c:ext>
          </c:extLst>
        </c:ser>
        <c:ser>
          <c:idx val="15"/>
          <c:order val="6"/>
          <c:tx>
            <c:strRef>
              <c:f>'Deep nrna dataset'!$AN$46</c:f>
              <c:strCache>
                <c:ptCount val="1"/>
                <c:pt idx="0">
                  <c:v>RDF C[2, 7], γ=1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dataset'!$AY$11,'Deep nrna dataset'!$AY$14,'Deep nrna dataset'!$AY$17,'Deep nrna dataset'!$AY$20,'Deep nrna dataset'!$AY$23,'Deep nrna dataset'!$AY$26,'Deep nrna dataset'!$AY$29,'Deep nrna dataset'!$AY$32,'Deep nrna dataset'!$AY$35)</c:f>
              <c:numCache>
                <c:formatCode>#,##0.000</c:formatCode>
                <c:ptCount val="9"/>
                <c:pt idx="0" formatCode="General">
                  <c:v>0.96057927600000004</c:v>
                </c:pt>
                <c:pt idx="1">
                  <c:v>0.94818877800000001</c:v>
                </c:pt>
                <c:pt idx="2">
                  <c:v>0.93394365099999999</c:v>
                </c:pt>
                <c:pt idx="3">
                  <c:v>0.92190829500000004</c:v>
                </c:pt>
                <c:pt idx="4" formatCode="General">
                  <c:v>0.90711072500000001</c:v>
                </c:pt>
                <c:pt idx="5">
                  <c:v>0.89854786499999995</c:v>
                </c:pt>
                <c:pt idx="6" formatCode="General">
                  <c:v>0.88552600400000003</c:v>
                </c:pt>
                <c:pt idx="7">
                  <c:v>0.87747612699999999</c:v>
                </c:pt>
                <c:pt idx="8" formatCode="General">
                  <c:v>0.866308894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3-4DF5-992F-D20CBBBE6EE8}"/>
            </c:ext>
          </c:extLst>
        </c:ser>
        <c:ser>
          <c:idx val="2"/>
          <c:order val="8"/>
          <c:tx>
            <c:strRef>
              <c:f>'Deep nrna dataset'!$AN$43</c:f>
              <c:strCache>
                <c:ptCount val="1"/>
                <c:pt idx="0">
                  <c:v>VOT F=7, γ=1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dPt>
            <c:idx val="8"/>
            <c:marker>
              <c:symbol val="triang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0-CE1D-4548-9E3F-37201E64383B}"/>
              </c:ext>
            </c:extLst>
          </c:dPt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dataset'!$AO$10,'Deep nrna dataset'!$AO$13,'Deep nrna dataset'!$AO$16,'Deep nrna dataset'!$AO$19,'Deep nrna dataset'!$AO$22,'Deep nrna dataset'!$AO$25,'Deep nrna dataset'!$AO$28,'Deep nrna dataset'!$AO$31,'Deep nrna dataset'!$AO$34)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0.98026990766316702</c:v>
                </c:pt>
                <c:pt idx="2">
                  <c:v>0.98003314655512497</c:v>
                </c:pt>
                <c:pt idx="3">
                  <c:v>0.97656065030384298</c:v>
                </c:pt>
                <c:pt idx="4">
                  <c:v>0.97044432167942496</c:v>
                </c:pt>
                <c:pt idx="5">
                  <c:v>0.96811617078367895</c:v>
                </c:pt>
                <c:pt idx="6">
                  <c:v>0.964959356009786</c:v>
                </c:pt>
                <c:pt idx="7">
                  <c:v>0.95690947833635798</c:v>
                </c:pt>
                <c:pt idx="8">
                  <c:v>0.95410780522452798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8F-4B92-B08F-823BB91666AB}"/>
            </c:ext>
          </c:extLst>
        </c:ser>
        <c:ser>
          <c:idx val="0"/>
          <c:order val="10"/>
          <c:tx>
            <c:v>Blastn(av-s)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dataset'!$G$44:$G$52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8F-4B92-B08F-823BB91666AB}"/>
            </c:ext>
          </c:extLst>
        </c:ser>
        <c:ser>
          <c:idx val="4"/>
          <c:order val="11"/>
          <c:tx>
            <c:v>Inf_hmm_cm</c:v>
          </c:tx>
          <c:spPr>
            <a:ln cmpd="dbl"/>
          </c:spPr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dataset'!$N$102:$N$110</c:f>
              <c:numCache>
                <c:formatCode>#,##0.000</c:formatCode>
                <c:ptCount val="9"/>
                <c:pt idx="0">
                  <c:v>0.94783363586141578</c:v>
                </c:pt>
                <c:pt idx="1">
                  <c:v>0.95102991081998267</c:v>
                </c:pt>
                <c:pt idx="2">
                  <c:v>0.96969457817062588</c:v>
                </c:pt>
                <c:pt idx="3">
                  <c:v>0.9397442980033146</c:v>
                </c:pt>
                <c:pt idx="4">
                  <c:v>0.93504853602714866</c:v>
                </c:pt>
                <c:pt idx="5">
                  <c:v>0.9046247336437534</c:v>
                </c:pt>
                <c:pt idx="6">
                  <c:v>0.89136611159340229</c:v>
                </c:pt>
                <c:pt idx="7">
                  <c:v>0.86887380632941358</c:v>
                </c:pt>
                <c:pt idx="8">
                  <c:v>0.763159971588667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8F-4B92-B08F-823BB91666AB}"/>
            </c:ext>
          </c:extLst>
        </c:ser>
        <c:ser>
          <c:idx val="5"/>
          <c:order val="12"/>
          <c:tx>
            <c:v>Inf_hmm</c:v>
          </c:tx>
          <c:spPr>
            <a:ln w="22225" cmpd="dbl"/>
          </c:spPr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dataset'!$U$102:$U$110</c:f>
              <c:numCache>
                <c:formatCode>General</c:formatCode>
                <c:ptCount val="9"/>
                <c:pt idx="0">
                  <c:v>0.94921474232499403</c:v>
                </c:pt>
                <c:pt idx="1">
                  <c:v>0.95623865519690632</c:v>
                </c:pt>
                <c:pt idx="2">
                  <c:v>0.95911924867808385</c:v>
                </c:pt>
                <c:pt idx="3">
                  <c:v>0.93575881935127458</c:v>
                </c:pt>
                <c:pt idx="4">
                  <c:v>0.93370688974824401</c:v>
                </c:pt>
                <c:pt idx="5">
                  <c:v>0.89988951148291374</c:v>
                </c:pt>
                <c:pt idx="6">
                  <c:v>0.88749901349538318</c:v>
                </c:pt>
                <c:pt idx="7">
                  <c:v>0.86500670823139447</c:v>
                </c:pt>
                <c:pt idx="8">
                  <c:v>0.76016099755346855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8F-4B92-B08F-823BB91666AB}"/>
            </c:ext>
          </c:extLst>
        </c:ser>
        <c:ser>
          <c:idx val="12"/>
          <c:order val="13"/>
          <c:tx>
            <c:v>deepncRNA-3-mer</c:v>
          </c:tx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dataset'!$C$76:$C$84</c:f>
              <c:numCache>
                <c:formatCode>#,##0.000</c:formatCode>
                <c:ptCount val="9"/>
                <c:pt idx="0">
                  <c:v>0.89069767441860404</c:v>
                </c:pt>
                <c:pt idx="1">
                  <c:v>0.88604651162790704</c:v>
                </c:pt>
                <c:pt idx="2">
                  <c:v>0.88255813953488305</c:v>
                </c:pt>
                <c:pt idx="3">
                  <c:v>0.86511627906976696</c:v>
                </c:pt>
                <c:pt idx="4">
                  <c:v>0.86860465116278995</c:v>
                </c:pt>
                <c:pt idx="5">
                  <c:v>0.85116279069767398</c:v>
                </c:pt>
                <c:pt idx="6">
                  <c:v>0.84418604651162799</c:v>
                </c:pt>
                <c:pt idx="7">
                  <c:v>0.82674418604651101</c:v>
                </c:pt>
                <c:pt idx="8">
                  <c:v>0.84418604651162799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8F-4B92-B08F-823BB91666AB}"/>
            </c:ext>
          </c:extLst>
        </c:ser>
        <c:ser>
          <c:idx val="13"/>
          <c:order val="14"/>
          <c:tx>
            <c:v>deepncRNA-2-mer</c:v>
          </c:tx>
          <c:marker>
            <c:symbol val="star"/>
            <c:size val="6"/>
          </c:marker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dataset'!$D$76:$D$84</c:f>
              <c:numCache>
                <c:formatCode>#,##0.000</c:formatCode>
                <c:ptCount val="9"/>
                <c:pt idx="0">
                  <c:v>0.87790697674418605</c:v>
                </c:pt>
                <c:pt idx="1">
                  <c:v>0.88604651162790704</c:v>
                </c:pt>
                <c:pt idx="2">
                  <c:v>0.87790697674418605</c:v>
                </c:pt>
                <c:pt idx="3">
                  <c:v>0.85697674418604597</c:v>
                </c:pt>
                <c:pt idx="4">
                  <c:v>0.85697674418604597</c:v>
                </c:pt>
                <c:pt idx="5">
                  <c:v>0.84767441860465098</c:v>
                </c:pt>
                <c:pt idx="6">
                  <c:v>0.85581395348837197</c:v>
                </c:pt>
                <c:pt idx="7">
                  <c:v>0.85116279069767398</c:v>
                </c:pt>
                <c:pt idx="8">
                  <c:v>0.83953488372092999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8F-4B92-B08F-823BB91666AB}"/>
            </c:ext>
          </c:extLst>
        </c:ser>
        <c:ser>
          <c:idx val="14"/>
          <c:order val="15"/>
          <c:tx>
            <c:v>deepncRNA-1-mer</c:v>
          </c:tx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dataset'!$E$76:$E$84</c:f>
              <c:numCache>
                <c:formatCode>#,##0.000</c:formatCode>
                <c:ptCount val="9"/>
                <c:pt idx="0">
                  <c:v>0.86627906976744096</c:v>
                </c:pt>
                <c:pt idx="1">
                  <c:v>0.88139534883720905</c:v>
                </c:pt>
                <c:pt idx="2">
                  <c:v>0.88255813953488305</c:v>
                </c:pt>
                <c:pt idx="3">
                  <c:v>0.88255813953488305</c:v>
                </c:pt>
                <c:pt idx="4">
                  <c:v>0.86976744186046495</c:v>
                </c:pt>
                <c:pt idx="5">
                  <c:v>0.86162790697674396</c:v>
                </c:pt>
                <c:pt idx="6">
                  <c:v>0.836046511627907</c:v>
                </c:pt>
                <c:pt idx="7">
                  <c:v>0.84186046511627899</c:v>
                </c:pt>
                <c:pt idx="8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8F-4B92-B08F-823BB916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v>NLP_0_172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('Deep nrna dataset'!$AF$9,'Deep nrna dataset'!$AF$12,'Deep nrna dataset'!$AF$15,'Deep nrna dataset'!$AF$18,'Deep nrna dataset'!$AF$21,'Deep nrna dataset'!$AF$24,'Deep nrna dataset'!$AF$27,'Deep nrna dataset'!$AF$30,'Deep nrna dataset'!$AF$33)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0.93635072212137904</c:v>
                      </c:pt>
                      <c:pt idx="1">
                        <c:v>0.93942861652592502</c:v>
                      </c:pt>
                      <c:pt idx="2">
                        <c:v>0.91946176308105099</c:v>
                      </c:pt>
                      <c:pt idx="3">
                        <c:v>0.91673901033856797</c:v>
                      </c:pt>
                      <c:pt idx="4">
                        <c:v>0.88761739404940398</c:v>
                      </c:pt>
                      <c:pt idx="5">
                        <c:v>0.90052087443769202</c:v>
                      </c:pt>
                      <c:pt idx="6">
                        <c:v>0.87925183489858705</c:v>
                      </c:pt>
                      <c:pt idx="7">
                        <c:v>0.86074500828663802</c:v>
                      </c:pt>
                      <c:pt idx="8">
                        <c:v>0.87696314418751398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88F-4B92-B08F-823BB91666AB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v>NLP_0_171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dataset'!$AF$11,'Deep nrna dataset'!$AF$14,'Deep nrna dataset'!$AF$17,'Deep nrna dataset'!$AF$20,'Deep nrna dataset'!$AF$23,'Deep nrna dataset'!$AF$26,'Deep nrna dataset'!$AF$29,'Deep nrna dataset'!$AF$32,'Deep nrna dataset'!$AF$35)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0.93670586378344201</c:v>
                      </c:pt>
                      <c:pt idx="1">
                        <c:v>0.97154920685028801</c:v>
                      </c:pt>
                      <c:pt idx="2">
                        <c:v>0.97387735774603401</c:v>
                      </c:pt>
                      <c:pt idx="3">
                        <c:v>0.92616999447557402</c:v>
                      </c:pt>
                      <c:pt idx="4">
                        <c:v>0.93047115460500296</c:v>
                      </c:pt>
                      <c:pt idx="5">
                        <c:v>0.91062268171414995</c:v>
                      </c:pt>
                      <c:pt idx="6">
                        <c:v>0.91003077894404505</c:v>
                      </c:pt>
                      <c:pt idx="7">
                        <c:v>0.88955094309841298</c:v>
                      </c:pt>
                      <c:pt idx="8">
                        <c:v>0.90142845868518595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8F-4B92-B08F-823BB91666AB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EXT_0_172</c:v>
                </c:tx>
                <c:spPr>
                  <a:ln>
                    <a:prstDash val="sysDash"/>
                  </a:ln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dataset'!$V$9,'Deep nrna dataset'!$V$12,'Deep nrna dataset'!$V$15,'Deep nrna dataset'!$V$18,'Deep nrna dataset'!$V$21,'Deep nrna dataset'!$V$24,'Deep nrna dataset'!$V$27,'Deep nrna dataset'!$V$30,'Deep nrna dataset'!$V$33)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0.95110883118932998</c:v>
                      </c:pt>
                      <c:pt idx="1">
                        <c:v>0.92581485281351095</c:v>
                      </c:pt>
                      <c:pt idx="2">
                        <c:v>0.89933706889748199</c:v>
                      </c:pt>
                      <c:pt idx="3">
                        <c:v>0.87964643674532395</c:v>
                      </c:pt>
                      <c:pt idx="4">
                        <c:v>0.86366506195248904</c:v>
                      </c:pt>
                      <c:pt idx="5">
                        <c:v>0.85103780285691699</c:v>
                      </c:pt>
                      <c:pt idx="6">
                        <c:v>0.84413227053902595</c:v>
                      </c:pt>
                      <c:pt idx="7">
                        <c:v>0.83399100307789398</c:v>
                      </c:pt>
                      <c:pt idx="8">
                        <c:v>0.82625680688185599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8F-4B92-B08F-823BB91666A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v>EXT_0_671</c:v>
                </c:tx>
                <c:spPr>
                  <a:ln w="1905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dataset'!$V$10,'Deep nrna dataset'!$V$13,'Deep nrna dataset'!$V$16,'Deep nrna dataset'!$V$19,'Deep nrna dataset'!$V$22,'Deep nrna dataset'!$V$25,'Deep nrna dataset'!$V$28,'Deep nrna dataset'!$V$31,'Deep nrna dataset'!$V$34)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0.94515034330360603</c:v>
                      </c:pt>
                      <c:pt idx="1">
                        <c:v>0.93895509430984103</c:v>
                      </c:pt>
                      <c:pt idx="2">
                        <c:v>0.93035277405098205</c:v>
                      </c:pt>
                      <c:pt idx="3">
                        <c:v>0.92478888801199499</c:v>
                      </c:pt>
                      <c:pt idx="4">
                        <c:v>0.90959671691263499</c:v>
                      </c:pt>
                      <c:pt idx="5">
                        <c:v>0.90221766237865997</c:v>
                      </c:pt>
                      <c:pt idx="6">
                        <c:v>0.89049798753058096</c:v>
                      </c:pt>
                      <c:pt idx="7">
                        <c:v>0.87384578959829495</c:v>
                      </c:pt>
                      <c:pt idx="8">
                        <c:v>0.87033383316233903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8F-4B92-B08F-823BB91666AB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v>VOT_0_172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dataset'!$AO$9,'Deep nrna dataset'!$AO$12,'Deep nrna dataset'!$AO$15,'Deep nrna dataset'!$AO$18,'Deep nrna dataset'!$AO$21,'Deep nrna dataset'!$AO$24,'Deep nrna dataset'!$AO$27,'Deep nrna dataset'!$AO$30,'Deep nrna dataset'!$AO$33)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0.95462078762528602</c:v>
                      </c:pt>
                      <c:pt idx="1">
                        <c:v>0.94605792755110096</c:v>
                      </c:pt>
                      <c:pt idx="2">
                        <c:v>0.942703811853839</c:v>
                      </c:pt>
                      <c:pt idx="3">
                        <c:v>0.90095493646910196</c:v>
                      </c:pt>
                      <c:pt idx="4">
                        <c:v>0.90801830952568796</c:v>
                      </c:pt>
                      <c:pt idx="5">
                        <c:v>0.87155709888722199</c:v>
                      </c:pt>
                      <c:pt idx="6">
                        <c:v>0.87021545260831801</c:v>
                      </c:pt>
                      <c:pt idx="7">
                        <c:v>0.88240864967248001</c:v>
                      </c:pt>
                      <c:pt idx="8">
                        <c:v>0.87656854234077797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8F-4B92-B08F-823BB91666AB}"/>
                  </c:ext>
                </c:extLst>
              </c15:ser>
            </c15:filteredScatterSeries>
            <c15:filteredScatterSeries>
              <c15:ser>
                <c:idx val="3"/>
                <c:order val="9"/>
                <c:tx>
                  <c:v>VOT_0_171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dataset'!$AO$11,'Deep nrna dataset'!$AO$14,'Deep nrna dataset'!$AO$17,'Deep nrna dataset'!$AO$20,'Deep nrna dataset'!$AO$23,'Deep nrna dataset'!$AO$26,'Deep nrna dataset'!$AO$29,'Deep nrna dataset'!$AO$32,'Deep nrna dataset'!$AO$35)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0.97711309288927395</c:v>
                      </c:pt>
                      <c:pt idx="1">
                        <c:v>0.979480703969694</c:v>
                      </c:pt>
                      <c:pt idx="2">
                        <c:v>0.97450872070081196</c:v>
                      </c:pt>
                      <c:pt idx="3">
                        <c:v>0.90217820219398603</c:v>
                      </c:pt>
                      <c:pt idx="4">
                        <c:v>0.92388130376450095</c:v>
                      </c:pt>
                      <c:pt idx="5">
                        <c:v>0.93812643043169397</c:v>
                      </c:pt>
                      <c:pt idx="6">
                        <c:v>0.90028411332964997</c:v>
                      </c:pt>
                      <c:pt idx="7">
                        <c:v>0.91153026596164399</c:v>
                      </c:pt>
                      <c:pt idx="8">
                        <c:v>0.90000789203693399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8F-4B92-B08F-823BB91666AB}"/>
                  </c:ext>
                </c:extLst>
              </c15:ser>
            </c15:filteredScatterSeries>
          </c:ext>
        </c:extLst>
      </c:scatterChart>
      <c:valAx>
        <c:axId val="1747174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CA" sz="1400" b="0"/>
                  <a:t>Noises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  <c:majorUnit val="25"/>
      </c:valAx>
      <c:valAx>
        <c:axId val="1747176831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CA" sz="1400" b="0"/>
                  <a:t>Accuracy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1.0000000000000002E-2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nrna dataset'!$C$125</c:f>
              <c:strCache>
                <c:ptCount val="1"/>
                <c:pt idx="0">
                  <c:v>Inf_hmm_cm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dataset'!$C$126:$C$134</c:f>
              <c:numCache>
                <c:formatCode>0.00</c:formatCode>
                <c:ptCount val="9"/>
                <c:pt idx="0">
                  <c:v>523632</c:v>
                </c:pt>
                <c:pt idx="1">
                  <c:v>817045.48660599999</c:v>
                </c:pt>
                <c:pt idx="2">
                  <c:v>1036813.847265</c:v>
                </c:pt>
                <c:pt idx="3">
                  <c:v>1337431.0064930001</c:v>
                </c:pt>
                <c:pt idx="4">
                  <c:v>1614959.7758309999</c:v>
                </c:pt>
                <c:pt idx="5">
                  <c:v>2119638.9993770001</c:v>
                </c:pt>
                <c:pt idx="6">
                  <c:v>2493903.8981690002</c:v>
                </c:pt>
                <c:pt idx="7">
                  <c:v>2938305.4442179999</c:v>
                </c:pt>
                <c:pt idx="8">
                  <c:v>3464428.11442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4F4D-8AA7-FFA2AA77B96B}"/>
            </c:ext>
          </c:extLst>
        </c:ser>
        <c:ser>
          <c:idx val="1"/>
          <c:order val="1"/>
          <c:tx>
            <c:strRef>
              <c:f>'Deep nrna dataset'!$D$125</c:f>
              <c:strCache>
                <c:ptCount val="1"/>
                <c:pt idx="0">
                  <c:v>Blastn(av-s)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dataset'!$D$126:$D$134</c:f>
              <c:numCache>
                <c:formatCode>General</c:formatCode>
                <c:ptCount val="9"/>
                <c:pt idx="0">
                  <c:v>2.69</c:v>
                </c:pt>
                <c:pt idx="1">
                  <c:v>2.93</c:v>
                </c:pt>
                <c:pt idx="2">
                  <c:v>3.05</c:v>
                </c:pt>
                <c:pt idx="3">
                  <c:v>2.8</c:v>
                </c:pt>
                <c:pt idx="4">
                  <c:v>2.91</c:v>
                </c:pt>
                <c:pt idx="5">
                  <c:v>2.96</c:v>
                </c:pt>
                <c:pt idx="6">
                  <c:v>3.09</c:v>
                </c:pt>
                <c:pt idx="7">
                  <c:v>2.97</c:v>
                </c:pt>
                <c:pt idx="8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2-4F4D-8AA7-FFA2AA77B96B}"/>
            </c:ext>
          </c:extLst>
        </c:ser>
        <c:ser>
          <c:idx val="2"/>
          <c:order val="2"/>
          <c:tx>
            <c:strRef>
              <c:f>'Deep nrna dataset'!$E$125</c:f>
              <c:strCache>
                <c:ptCount val="1"/>
                <c:pt idx="0">
                  <c:v>MLP  F=7,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dataset'!$E$126:$E$134</c:f>
              <c:numCache>
                <c:formatCode>#,##0.000</c:formatCode>
                <c:ptCount val="9"/>
                <c:pt idx="0">
                  <c:v>2562.92661598205</c:v>
                </c:pt>
                <c:pt idx="1">
                  <c:v>3706.1069500732401</c:v>
                </c:pt>
                <c:pt idx="2">
                  <c:v>3788.41455247879</c:v>
                </c:pt>
                <c:pt idx="3">
                  <c:v>4254.3433952617597</c:v>
                </c:pt>
                <c:pt idx="4">
                  <c:v>5445.2818620490998</c:v>
                </c:pt>
                <c:pt idx="5">
                  <c:v>4160.4078123855497</c:v>
                </c:pt>
                <c:pt idx="6">
                  <c:v>4872.4455676364896</c:v>
                </c:pt>
                <c:pt idx="7">
                  <c:v>4443.8044588851899</c:v>
                </c:pt>
                <c:pt idx="8">
                  <c:v>4785.5904972839298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2-4F4D-8AA7-FFA2AA77B96B}"/>
            </c:ext>
          </c:extLst>
        </c:ser>
        <c:ser>
          <c:idx val="3"/>
          <c:order val="3"/>
          <c:tx>
            <c:strRef>
              <c:f>'Deep nrna dataset'!$F$125</c:f>
              <c:strCache>
                <c:ptCount val="1"/>
                <c:pt idx="0">
                  <c:v>EXT C[2, 7],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dataset'!$F$126:$F$134</c:f>
              <c:numCache>
                <c:formatCode>#,##0.000</c:formatCode>
                <c:ptCount val="9"/>
                <c:pt idx="0">
                  <c:v>6629.5285382366101</c:v>
                </c:pt>
                <c:pt idx="1">
                  <c:v>11995.8320307827</c:v>
                </c:pt>
                <c:pt idx="2">
                  <c:v>11478.6673834419</c:v>
                </c:pt>
                <c:pt idx="3">
                  <c:v>13738.931360254201</c:v>
                </c:pt>
                <c:pt idx="4">
                  <c:v>10432.54931903839</c:v>
                </c:pt>
                <c:pt idx="5">
                  <c:v>9556.9646318054201</c:v>
                </c:pt>
                <c:pt idx="6">
                  <c:v>10652.64756799697</c:v>
                </c:pt>
                <c:pt idx="7">
                  <c:v>9343.9391446208901</c:v>
                </c:pt>
                <c:pt idx="8">
                  <c:v>10393.53422451973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2-4F4D-8AA7-FFA2AA77B96B}"/>
            </c:ext>
          </c:extLst>
        </c:ser>
        <c:ser>
          <c:idx val="4"/>
          <c:order val="4"/>
          <c:tx>
            <c:strRef>
              <c:f>'Deep nrna dataset'!$G$125</c:f>
              <c:strCache>
                <c:ptCount val="1"/>
                <c:pt idx="0">
                  <c:v>VOT F=7,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dataset'!$G$126:$G$134</c:f>
              <c:numCache>
                <c:formatCode>#,##0.000</c:formatCode>
                <c:ptCount val="9"/>
                <c:pt idx="0">
                  <c:v>8921.5944598007209</c:v>
                </c:pt>
                <c:pt idx="1">
                  <c:v>15849.472836046201</c:v>
                </c:pt>
                <c:pt idx="2">
                  <c:v>19577.7240767765</c:v>
                </c:pt>
                <c:pt idx="3">
                  <c:v>15765.855976848601</c:v>
                </c:pt>
                <c:pt idx="4">
                  <c:v>14961.1914499092</c:v>
                </c:pt>
                <c:pt idx="5">
                  <c:v>15253.4943862247</c:v>
                </c:pt>
                <c:pt idx="6">
                  <c:v>15104.538844137101</c:v>
                </c:pt>
                <c:pt idx="7">
                  <c:v>14828.389967470101</c:v>
                </c:pt>
                <c:pt idx="8">
                  <c:v>14796.144783763801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2-4F4D-8AA7-FFA2AA77B96B}"/>
            </c:ext>
          </c:extLst>
        </c:ser>
        <c:ser>
          <c:idx val="5"/>
          <c:order val="5"/>
          <c:tx>
            <c:strRef>
              <c:f>'Deep nrna dataset'!$H$125</c:f>
              <c:strCache>
                <c:ptCount val="1"/>
                <c:pt idx="0">
                  <c:v>RDF C[2, 7], γ=1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dataset'!$H$126:$H$134</c:f>
              <c:numCache>
                <c:formatCode>#,##0.000</c:formatCode>
                <c:ptCount val="9"/>
                <c:pt idx="0">
                  <c:v>3580.4933769999998</c:v>
                </c:pt>
                <c:pt idx="1">
                  <c:v>4348.8873359999998</c:v>
                </c:pt>
                <c:pt idx="2">
                  <c:v>4723.8134330000003</c:v>
                </c:pt>
                <c:pt idx="3">
                  <c:v>4888.5182030000005</c:v>
                </c:pt>
                <c:pt idx="4">
                  <c:v>5237.966445</c:v>
                </c:pt>
                <c:pt idx="5">
                  <c:v>5354.2027130000006</c:v>
                </c:pt>
                <c:pt idx="6">
                  <c:v>5404.0592630000001</c:v>
                </c:pt>
                <c:pt idx="7">
                  <c:v>5504.0775480000002</c:v>
                </c:pt>
                <c:pt idx="8">
                  <c:v>5568.1301720000001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A3B-84FC-DD74E32D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6287312"/>
        <c:axId val="1716281488"/>
      </c:barChart>
      <c:catAx>
        <c:axId val="17162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1488"/>
        <c:crosses val="autoZero"/>
        <c:auto val="1"/>
        <c:lblAlgn val="ctr"/>
        <c:lblOffset val="100"/>
        <c:noMultiLvlLbl val="0"/>
      </c:catAx>
      <c:valAx>
        <c:axId val="171628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Creation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nrna dataset'!$C$141</c:f>
              <c:strCache>
                <c:ptCount val="1"/>
                <c:pt idx="0">
                  <c:v>Inf_hmm_cm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dataset'!$C$142:$C$150</c:f>
              <c:numCache>
                <c:formatCode>#,##0.00</c:formatCode>
                <c:ptCount val="9"/>
                <c:pt idx="0">
                  <c:v>22176</c:v>
                </c:pt>
                <c:pt idx="1">
                  <c:v>25728</c:v>
                </c:pt>
                <c:pt idx="2">
                  <c:v>44880</c:v>
                </c:pt>
                <c:pt idx="3">
                  <c:v>74544</c:v>
                </c:pt>
                <c:pt idx="4">
                  <c:v>49488</c:v>
                </c:pt>
                <c:pt idx="5">
                  <c:v>55200</c:v>
                </c:pt>
                <c:pt idx="6">
                  <c:v>45600</c:v>
                </c:pt>
                <c:pt idx="7">
                  <c:v>45024</c:v>
                </c:pt>
                <c:pt idx="8">
                  <c:v>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9-4244-9B6F-5CB0F90DBCD3}"/>
            </c:ext>
          </c:extLst>
        </c:ser>
        <c:ser>
          <c:idx val="1"/>
          <c:order val="1"/>
          <c:tx>
            <c:strRef>
              <c:f>'Deep nrna dataset'!$D$141</c:f>
              <c:strCache>
                <c:ptCount val="1"/>
                <c:pt idx="0">
                  <c:v>Inf_hmm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dataset'!$D$142:$D$150</c:f>
              <c:numCache>
                <c:formatCode>#,##0.00</c:formatCode>
                <c:ptCount val="9"/>
                <c:pt idx="0">
                  <c:v>15792</c:v>
                </c:pt>
                <c:pt idx="1">
                  <c:v>11280</c:v>
                </c:pt>
                <c:pt idx="2">
                  <c:v>10992</c:v>
                </c:pt>
                <c:pt idx="3">
                  <c:v>12768</c:v>
                </c:pt>
                <c:pt idx="4">
                  <c:v>12432</c:v>
                </c:pt>
                <c:pt idx="5">
                  <c:v>13728</c:v>
                </c:pt>
                <c:pt idx="6">
                  <c:v>13920</c:v>
                </c:pt>
                <c:pt idx="7">
                  <c:v>13344</c:v>
                </c:pt>
                <c:pt idx="8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9-4244-9B6F-5CB0F90DBCD3}"/>
            </c:ext>
          </c:extLst>
        </c:ser>
        <c:ser>
          <c:idx val="2"/>
          <c:order val="2"/>
          <c:tx>
            <c:strRef>
              <c:f>'Deep nrna dataset'!$E$141</c:f>
              <c:strCache>
                <c:ptCount val="1"/>
                <c:pt idx="0">
                  <c:v>Inf_cm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dataset'!$E$142:$E$150</c:f>
              <c:numCache>
                <c:formatCode>#,##0.000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E4B9-4244-9B6F-5CB0F90DBCD3}"/>
            </c:ext>
          </c:extLst>
        </c:ser>
        <c:ser>
          <c:idx val="3"/>
          <c:order val="3"/>
          <c:tx>
            <c:strRef>
              <c:f>'Deep nrna dataset'!$F$141</c:f>
              <c:strCache>
                <c:ptCount val="1"/>
                <c:pt idx="0">
                  <c:v>Blastn(av-s)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dataset'!$F$142:$F$150</c:f>
              <c:numCache>
                <c:formatCode>#,##0.00</c:formatCode>
                <c:ptCount val="9"/>
                <c:pt idx="0">
                  <c:v>3929.21</c:v>
                </c:pt>
                <c:pt idx="1">
                  <c:v>4610.91</c:v>
                </c:pt>
                <c:pt idx="2">
                  <c:v>5383.68</c:v>
                </c:pt>
                <c:pt idx="3">
                  <c:v>6350.11</c:v>
                </c:pt>
                <c:pt idx="4">
                  <c:v>7396.24</c:v>
                </c:pt>
                <c:pt idx="5">
                  <c:v>8500.0499999999993</c:v>
                </c:pt>
                <c:pt idx="6">
                  <c:v>9825.8000000000011</c:v>
                </c:pt>
                <c:pt idx="7">
                  <c:v>11031.44</c:v>
                </c:pt>
                <c:pt idx="8">
                  <c:v>12562.460000000001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9-4244-9B6F-5CB0F90DBCD3}"/>
            </c:ext>
          </c:extLst>
        </c:ser>
        <c:ser>
          <c:idx val="4"/>
          <c:order val="4"/>
          <c:tx>
            <c:strRef>
              <c:f>'Deep nrna dataset'!$G$141</c:f>
              <c:strCache>
                <c:ptCount val="1"/>
                <c:pt idx="0">
                  <c:v>MLP  F=7,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dataset'!$G$142:$G$150</c:f>
              <c:numCache>
                <c:formatCode>#,##0.000</c:formatCode>
                <c:ptCount val="9"/>
                <c:pt idx="0">
                  <c:v>29.575836420059201</c:v>
                </c:pt>
                <c:pt idx="1">
                  <c:v>47.396229505538898</c:v>
                </c:pt>
                <c:pt idx="2">
                  <c:v>64.227716684341402</c:v>
                </c:pt>
                <c:pt idx="3">
                  <c:v>65.013238906860295</c:v>
                </c:pt>
                <c:pt idx="4">
                  <c:v>57.208644151687601</c:v>
                </c:pt>
                <c:pt idx="5">
                  <c:v>51.891192197799597</c:v>
                </c:pt>
                <c:pt idx="6">
                  <c:v>48.830578088760298</c:v>
                </c:pt>
                <c:pt idx="7">
                  <c:v>50.545952558517399</c:v>
                </c:pt>
                <c:pt idx="8">
                  <c:v>51.059832334518397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B9-4244-9B6F-5CB0F90DBCD3}"/>
            </c:ext>
          </c:extLst>
        </c:ser>
        <c:ser>
          <c:idx val="5"/>
          <c:order val="5"/>
          <c:tx>
            <c:strRef>
              <c:f>'Deep nrna dataset'!$H$141</c:f>
              <c:strCache>
                <c:ptCount val="1"/>
                <c:pt idx="0">
                  <c:v>EXT C[2, 7], γ=1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dataset'!$H$142:$H$150</c:f>
              <c:numCache>
                <c:formatCode>#,##0.000</c:formatCode>
                <c:ptCount val="9"/>
                <c:pt idx="0">
                  <c:v>99.406148672103797</c:v>
                </c:pt>
                <c:pt idx="1">
                  <c:v>124.671264648437</c:v>
                </c:pt>
                <c:pt idx="2">
                  <c:v>145.11964988708399</c:v>
                </c:pt>
                <c:pt idx="3">
                  <c:v>162.622673988342</c:v>
                </c:pt>
                <c:pt idx="4">
                  <c:v>123.469468593597</c:v>
                </c:pt>
                <c:pt idx="5">
                  <c:v>123.849684715271</c:v>
                </c:pt>
                <c:pt idx="6">
                  <c:v>221.60023927688599</c:v>
                </c:pt>
                <c:pt idx="7">
                  <c:v>153.09011745452801</c:v>
                </c:pt>
                <c:pt idx="8">
                  <c:v>150.76946330070399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B9-4244-9B6F-5CB0F90DBCD3}"/>
            </c:ext>
          </c:extLst>
        </c:ser>
        <c:ser>
          <c:idx val="6"/>
          <c:order val="6"/>
          <c:tx>
            <c:strRef>
              <c:f>'Deep nrna dataset'!$I$141</c:f>
              <c:strCache>
                <c:ptCount val="1"/>
                <c:pt idx="0">
                  <c:v>VOT F=7,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dataset'!$I$142:$I$150</c:f>
              <c:numCache>
                <c:formatCode>#,##0.000</c:formatCode>
                <c:ptCount val="9"/>
                <c:pt idx="0">
                  <c:v>120.453521251678</c:v>
                </c:pt>
                <c:pt idx="1">
                  <c:v>218.827893972396</c:v>
                </c:pt>
                <c:pt idx="2">
                  <c:v>231.01981854438699</c:v>
                </c:pt>
                <c:pt idx="3">
                  <c:v>189.27180528640699</c:v>
                </c:pt>
                <c:pt idx="4">
                  <c:v>189.733264446258</c:v>
                </c:pt>
                <c:pt idx="5">
                  <c:v>189.370112657547</c:v>
                </c:pt>
                <c:pt idx="6">
                  <c:v>197.894618272781</c:v>
                </c:pt>
                <c:pt idx="7">
                  <c:v>193.67528533935501</c:v>
                </c:pt>
                <c:pt idx="8">
                  <c:v>191.63247179985001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B9-4244-9B6F-5CB0F90DBCD3}"/>
            </c:ext>
          </c:extLst>
        </c:ser>
        <c:ser>
          <c:idx val="7"/>
          <c:order val="7"/>
          <c:tx>
            <c:strRef>
              <c:f>'Deep nrna dataset'!$J$141</c:f>
              <c:strCache>
                <c:ptCount val="1"/>
                <c:pt idx="0">
                  <c:v>RDF C[2, 7], γ=1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dataset'!$J$142:$J$150</c:f>
              <c:numCache>
                <c:formatCode>#,##0.000</c:formatCode>
                <c:ptCount val="9"/>
                <c:pt idx="0">
                  <c:v>140.91198159999999</c:v>
                </c:pt>
                <c:pt idx="1">
                  <c:v>102.6962333</c:v>
                </c:pt>
                <c:pt idx="2">
                  <c:v>104.3063674</c:v>
                </c:pt>
                <c:pt idx="3">
                  <c:v>118.33925600000001</c:v>
                </c:pt>
                <c:pt idx="4">
                  <c:v>106.26937959999999</c:v>
                </c:pt>
                <c:pt idx="5">
                  <c:v>108.7317917</c:v>
                </c:pt>
                <c:pt idx="6">
                  <c:v>105.3733151</c:v>
                </c:pt>
                <c:pt idx="7">
                  <c:v>103.24359509999999</c:v>
                </c:pt>
                <c:pt idx="8">
                  <c:v>113.872371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9-49F5-B77E-66864725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35996784"/>
        <c:axId val="1936005936"/>
      </c:barChart>
      <c:catAx>
        <c:axId val="19359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005936"/>
        <c:crosses val="autoZero"/>
        <c:auto val="1"/>
        <c:lblAlgn val="ctr"/>
        <c:lblOffset val="100"/>
        <c:noMultiLvlLbl val="0"/>
      </c:catAx>
      <c:valAx>
        <c:axId val="193600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9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nrna dataset'!$C$156</c:f>
              <c:strCache>
                <c:ptCount val="1"/>
                <c:pt idx="0">
                  <c:v>Inf_hmm_cm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dataset'!$C$157:$C$165</c:f>
              <c:numCache>
                <c:formatCode>0.00</c:formatCode>
                <c:ptCount val="9"/>
                <c:pt idx="0">
                  <c:v>545808</c:v>
                </c:pt>
                <c:pt idx="1">
                  <c:v>842773.48660599999</c:v>
                </c:pt>
                <c:pt idx="2">
                  <c:v>1081693.847265</c:v>
                </c:pt>
                <c:pt idx="3">
                  <c:v>1411975.0064930001</c:v>
                </c:pt>
                <c:pt idx="4">
                  <c:v>1664447.7758309999</c:v>
                </c:pt>
                <c:pt idx="5">
                  <c:v>2174838.9993770001</c:v>
                </c:pt>
                <c:pt idx="6">
                  <c:v>2539503.8981690002</c:v>
                </c:pt>
                <c:pt idx="7">
                  <c:v>2983329.4442179999</c:v>
                </c:pt>
                <c:pt idx="8">
                  <c:v>3509164.11442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A-49C6-B688-73102B9745CE}"/>
            </c:ext>
          </c:extLst>
        </c:ser>
        <c:ser>
          <c:idx val="1"/>
          <c:order val="1"/>
          <c:tx>
            <c:strRef>
              <c:f>'Deep nrna dataset'!$D$156</c:f>
              <c:strCache>
                <c:ptCount val="1"/>
                <c:pt idx="0">
                  <c:v>Blastn(av-s)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dataset'!$D$157:$D$165</c:f>
              <c:numCache>
                <c:formatCode>#,##0.00</c:formatCode>
                <c:ptCount val="9"/>
                <c:pt idx="0">
                  <c:v>3931.9</c:v>
                </c:pt>
                <c:pt idx="1">
                  <c:v>4613.84</c:v>
                </c:pt>
                <c:pt idx="2">
                  <c:v>5386.7300000000005</c:v>
                </c:pt>
                <c:pt idx="3">
                  <c:v>6352.91</c:v>
                </c:pt>
                <c:pt idx="4">
                  <c:v>7399.15</c:v>
                </c:pt>
                <c:pt idx="5">
                  <c:v>8503.0099999999984</c:v>
                </c:pt>
                <c:pt idx="6">
                  <c:v>9828.8900000000012</c:v>
                </c:pt>
                <c:pt idx="7">
                  <c:v>11034.41</c:v>
                </c:pt>
                <c:pt idx="8">
                  <c:v>12565.45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A-49C6-B688-73102B9745CE}"/>
            </c:ext>
          </c:extLst>
        </c:ser>
        <c:ser>
          <c:idx val="2"/>
          <c:order val="2"/>
          <c:tx>
            <c:strRef>
              <c:f>'Deep nrna dataset'!$E$156</c:f>
              <c:strCache>
                <c:ptCount val="1"/>
                <c:pt idx="0">
                  <c:v>MLP  F=7,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dataset'!$E$157:$E$165</c:f>
              <c:numCache>
                <c:formatCode>#,##0.000</c:formatCode>
                <c:ptCount val="9"/>
                <c:pt idx="0">
                  <c:v>2592.5024524021092</c:v>
                </c:pt>
                <c:pt idx="1">
                  <c:v>3753.5031795787791</c:v>
                </c:pt>
                <c:pt idx="2">
                  <c:v>3852.6422691631315</c:v>
                </c:pt>
                <c:pt idx="3">
                  <c:v>4319.3566341686201</c:v>
                </c:pt>
                <c:pt idx="4">
                  <c:v>5502.4905062007874</c:v>
                </c:pt>
                <c:pt idx="5">
                  <c:v>4212.2990045833494</c:v>
                </c:pt>
                <c:pt idx="6">
                  <c:v>4921.27614572525</c:v>
                </c:pt>
                <c:pt idx="7">
                  <c:v>4494.3504114437073</c:v>
                </c:pt>
                <c:pt idx="8">
                  <c:v>4836.6503296184483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A-49C6-B688-73102B9745CE}"/>
            </c:ext>
          </c:extLst>
        </c:ser>
        <c:ser>
          <c:idx val="3"/>
          <c:order val="3"/>
          <c:tx>
            <c:strRef>
              <c:f>'Deep nrna dataset'!$F$156</c:f>
              <c:strCache>
                <c:ptCount val="1"/>
                <c:pt idx="0">
                  <c:v>EXT C[2, 7],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dataset'!$F$157:$F$165</c:f>
              <c:numCache>
                <c:formatCode>#,##0.000</c:formatCode>
                <c:ptCount val="9"/>
                <c:pt idx="0">
                  <c:v>6728.934686908714</c:v>
                </c:pt>
                <c:pt idx="1">
                  <c:v>12120.503295431137</c:v>
                </c:pt>
                <c:pt idx="2">
                  <c:v>11623.787033328983</c:v>
                </c:pt>
                <c:pt idx="3">
                  <c:v>13901.554034242543</c:v>
                </c:pt>
                <c:pt idx="4">
                  <c:v>10556.018787631987</c:v>
                </c:pt>
                <c:pt idx="5">
                  <c:v>9680.8143165206911</c:v>
                </c:pt>
                <c:pt idx="6">
                  <c:v>10874.247807273856</c:v>
                </c:pt>
                <c:pt idx="7">
                  <c:v>9497.029262075419</c:v>
                </c:pt>
                <c:pt idx="8">
                  <c:v>10544.303687820433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A-49C6-B688-73102B9745CE}"/>
            </c:ext>
          </c:extLst>
        </c:ser>
        <c:ser>
          <c:idx val="4"/>
          <c:order val="4"/>
          <c:tx>
            <c:strRef>
              <c:f>'Deep nrna dataset'!$G$156</c:f>
              <c:strCache>
                <c:ptCount val="1"/>
                <c:pt idx="0">
                  <c:v>VOT F=7,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dataset'!$G$157:$G$165</c:f>
              <c:numCache>
                <c:formatCode>#,##0.000</c:formatCode>
                <c:ptCount val="9"/>
                <c:pt idx="0">
                  <c:v>9042.0479810523993</c:v>
                </c:pt>
                <c:pt idx="1">
                  <c:v>16068.300730018598</c:v>
                </c:pt>
                <c:pt idx="2">
                  <c:v>19808.743895320888</c:v>
                </c:pt>
                <c:pt idx="3">
                  <c:v>15955.127782135009</c:v>
                </c:pt>
                <c:pt idx="4">
                  <c:v>15150.924714355458</c:v>
                </c:pt>
                <c:pt idx="5">
                  <c:v>15442.864498882247</c:v>
                </c:pt>
                <c:pt idx="6">
                  <c:v>15302.433462409883</c:v>
                </c:pt>
                <c:pt idx="7">
                  <c:v>15022.065252809456</c:v>
                </c:pt>
                <c:pt idx="8">
                  <c:v>14987.777255563651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A-49C6-B688-73102B9745CE}"/>
            </c:ext>
          </c:extLst>
        </c:ser>
        <c:ser>
          <c:idx val="5"/>
          <c:order val="5"/>
          <c:tx>
            <c:strRef>
              <c:f>'Deep nrna dataset'!$H$156</c:f>
              <c:strCache>
                <c:ptCount val="1"/>
                <c:pt idx="0">
                  <c:v>RDF C[2, 7], γ=1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'Deep nrna dataset'!$H$157:$H$165</c:f>
              <c:numCache>
                <c:formatCode>#,##0.000</c:formatCode>
                <c:ptCount val="9"/>
                <c:pt idx="0">
                  <c:v>3721.4053586</c:v>
                </c:pt>
                <c:pt idx="1">
                  <c:v>4451.5835692999999</c:v>
                </c:pt>
                <c:pt idx="2">
                  <c:v>4828.1198003999998</c:v>
                </c:pt>
                <c:pt idx="3">
                  <c:v>5006.8574590000007</c:v>
                </c:pt>
                <c:pt idx="4">
                  <c:v>5344.2358246000003</c:v>
                </c:pt>
                <c:pt idx="5">
                  <c:v>5462.9345047000006</c:v>
                </c:pt>
                <c:pt idx="6">
                  <c:v>5509.4325780999998</c:v>
                </c:pt>
                <c:pt idx="7">
                  <c:v>5607.3211431</c:v>
                </c:pt>
                <c:pt idx="8">
                  <c:v>5682.0025430000005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8CC-883F-C611B549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6291056"/>
        <c:axId val="1716288144"/>
      </c:barChart>
      <c:catAx>
        <c:axId val="171629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8144"/>
        <c:crosses val="autoZero"/>
        <c:auto val="1"/>
        <c:lblAlgn val="ctr"/>
        <c:lblOffset val="100"/>
        <c:noMultiLvlLbl val="0"/>
      </c:catAx>
      <c:valAx>
        <c:axId val="171628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Creation + Classification 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'Deep nrna dataset'!$G$141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7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dataset'!$G$142:$G$150</c:f>
              <c:numCache>
                <c:formatCode>#,##0.000</c:formatCode>
                <c:ptCount val="9"/>
                <c:pt idx="0">
                  <c:v>29.575836420059201</c:v>
                </c:pt>
                <c:pt idx="1">
                  <c:v>47.396229505538898</c:v>
                </c:pt>
                <c:pt idx="2">
                  <c:v>64.227716684341402</c:v>
                </c:pt>
                <c:pt idx="3">
                  <c:v>65.013238906860295</c:v>
                </c:pt>
                <c:pt idx="4">
                  <c:v>57.208644151687601</c:v>
                </c:pt>
                <c:pt idx="5">
                  <c:v>51.891192197799597</c:v>
                </c:pt>
                <c:pt idx="6">
                  <c:v>48.830578088760298</c:v>
                </c:pt>
                <c:pt idx="7">
                  <c:v>50.545952558517399</c:v>
                </c:pt>
                <c:pt idx="8">
                  <c:v>51.059832334518397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65-48D5-ADD5-F4B6CA6C3AFD}"/>
            </c:ext>
          </c:extLst>
        </c:ser>
        <c:ser>
          <c:idx val="5"/>
          <c:order val="1"/>
          <c:tx>
            <c:strRef>
              <c:f>'Deep nrna dataset'!$H$141</c:f>
              <c:strCache>
                <c:ptCount val="1"/>
                <c:pt idx="0">
                  <c:v>EXT C[2, 7], γ=1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dataset'!$H$142:$H$150</c:f>
              <c:numCache>
                <c:formatCode>#,##0.000</c:formatCode>
                <c:ptCount val="9"/>
                <c:pt idx="0">
                  <c:v>99.406148672103797</c:v>
                </c:pt>
                <c:pt idx="1">
                  <c:v>124.671264648437</c:v>
                </c:pt>
                <c:pt idx="2">
                  <c:v>145.11964988708399</c:v>
                </c:pt>
                <c:pt idx="3">
                  <c:v>162.622673988342</c:v>
                </c:pt>
                <c:pt idx="4">
                  <c:v>123.469468593597</c:v>
                </c:pt>
                <c:pt idx="5">
                  <c:v>123.849684715271</c:v>
                </c:pt>
                <c:pt idx="6">
                  <c:v>221.60023927688599</c:v>
                </c:pt>
                <c:pt idx="7">
                  <c:v>153.09011745452801</c:v>
                </c:pt>
                <c:pt idx="8">
                  <c:v>150.76946330070399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65-48D5-ADD5-F4B6CA6C3AFD}"/>
            </c:ext>
          </c:extLst>
        </c:ser>
        <c:ser>
          <c:idx val="6"/>
          <c:order val="2"/>
          <c:tx>
            <c:strRef>
              <c:f>'Deep nrna dataset'!$I$141</c:f>
              <c:strCache>
                <c:ptCount val="1"/>
                <c:pt idx="0">
                  <c:v>VOT F=7, γ=1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dataset'!$I$142:$I$150</c:f>
              <c:numCache>
                <c:formatCode>#,##0.000</c:formatCode>
                <c:ptCount val="9"/>
                <c:pt idx="0">
                  <c:v>120.453521251678</c:v>
                </c:pt>
                <c:pt idx="1">
                  <c:v>218.827893972396</c:v>
                </c:pt>
                <c:pt idx="2">
                  <c:v>231.01981854438699</c:v>
                </c:pt>
                <c:pt idx="3">
                  <c:v>189.27180528640699</c:v>
                </c:pt>
                <c:pt idx="4">
                  <c:v>189.733264446258</c:v>
                </c:pt>
                <c:pt idx="5">
                  <c:v>189.370112657547</c:v>
                </c:pt>
                <c:pt idx="6">
                  <c:v>197.894618272781</c:v>
                </c:pt>
                <c:pt idx="7">
                  <c:v>193.67528533935501</c:v>
                </c:pt>
                <c:pt idx="8">
                  <c:v>191.63247179985001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65-48D5-ADD5-F4B6CA6C3AFD}"/>
            </c:ext>
          </c:extLst>
        </c:ser>
        <c:ser>
          <c:idx val="7"/>
          <c:order val="3"/>
          <c:tx>
            <c:strRef>
              <c:f>'Deep nrna dataset'!$J$141</c:f>
              <c:strCache>
                <c:ptCount val="1"/>
                <c:pt idx="0">
                  <c:v>RDF C[2, 7], γ=1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ot"/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dataset'!$J$142:$J$150</c:f>
              <c:numCache>
                <c:formatCode>#,##0.000</c:formatCode>
                <c:ptCount val="9"/>
                <c:pt idx="0">
                  <c:v>140.91198159999999</c:v>
                </c:pt>
                <c:pt idx="1">
                  <c:v>102.6962333</c:v>
                </c:pt>
                <c:pt idx="2">
                  <c:v>104.3063674</c:v>
                </c:pt>
                <c:pt idx="3">
                  <c:v>118.33925600000001</c:v>
                </c:pt>
                <c:pt idx="4">
                  <c:v>106.26937959999999</c:v>
                </c:pt>
                <c:pt idx="5">
                  <c:v>108.7317917</c:v>
                </c:pt>
                <c:pt idx="6">
                  <c:v>105.3733151</c:v>
                </c:pt>
                <c:pt idx="7">
                  <c:v>103.24359509999999</c:v>
                </c:pt>
                <c:pt idx="8">
                  <c:v>113.872371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B-4427-9C55-775BF99677CC}"/>
            </c:ext>
          </c:extLst>
        </c:ser>
        <c:ser>
          <c:idx val="3"/>
          <c:order val="4"/>
          <c:tx>
            <c:strRef>
              <c:f>'Deep nrna dataset'!$F$141</c:f>
              <c:strCache>
                <c:ptCount val="1"/>
                <c:pt idx="0">
                  <c:v>Blastn(av-s)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dataset'!$F$142:$F$150</c:f>
              <c:numCache>
                <c:formatCode>#,##0.00</c:formatCode>
                <c:ptCount val="9"/>
                <c:pt idx="0">
                  <c:v>3929.21</c:v>
                </c:pt>
                <c:pt idx="1">
                  <c:v>4610.91</c:v>
                </c:pt>
                <c:pt idx="2">
                  <c:v>5383.68</c:v>
                </c:pt>
                <c:pt idx="3">
                  <c:v>6350.11</c:v>
                </c:pt>
                <c:pt idx="4">
                  <c:v>7396.24</c:v>
                </c:pt>
                <c:pt idx="5">
                  <c:v>8500.0499999999993</c:v>
                </c:pt>
                <c:pt idx="6">
                  <c:v>9825.8000000000011</c:v>
                </c:pt>
                <c:pt idx="7">
                  <c:v>11031.44</c:v>
                </c:pt>
                <c:pt idx="8">
                  <c:v>12562.460000000001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5-48D5-ADD5-F4B6CA6C3AFD}"/>
            </c:ext>
          </c:extLst>
        </c:ser>
        <c:ser>
          <c:idx val="0"/>
          <c:order val="5"/>
          <c:tx>
            <c:strRef>
              <c:f>'Deep nrna dataset'!$C$141</c:f>
              <c:strCache>
                <c:ptCount val="1"/>
                <c:pt idx="0">
                  <c:v>Inf_hmm_cm</c:v>
                </c:pt>
              </c:strCache>
            </c:strRef>
          </c:tx>
          <c:spPr>
            <a:ln w="22225" cap="rnd" cmpd="dbl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dataset'!$C$142:$C$150</c:f>
              <c:numCache>
                <c:formatCode>#,##0.00</c:formatCode>
                <c:ptCount val="9"/>
                <c:pt idx="0">
                  <c:v>22176</c:v>
                </c:pt>
                <c:pt idx="1">
                  <c:v>25728</c:v>
                </c:pt>
                <c:pt idx="2">
                  <c:v>44880</c:v>
                </c:pt>
                <c:pt idx="3">
                  <c:v>74544</c:v>
                </c:pt>
                <c:pt idx="4">
                  <c:v>49488</c:v>
                </c:pt>
                <c:pt idx="5">
                  <c:v>55200</c:v>
                </c:pt>
                <c:pt idx="6">
                  <c:v>45600</c:v>
                </c:pt>
                <c:pt idx="7">
                  <c:v>45024</c:v>
                </c:pt>
                <c:pt idx="8">
                  <c:v>44736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5-48D5-ADD5-F4B6CA6C3AFD}"/>
            </c:ext>
          </c:extLst>
        </c:ser>
        <c:ser>
          <c:idx val="1"/>
          <c:order val="6"/>
          <c:tx>
            <c:strRef>
              <c:f>'Deep nrna dataset'!$D$141</c:f>
              <c:strCache>
                <c:ptCount val="1"/>
                <c:pt idx="0">
                  <c:v>Inf_hmm</c:v>
                </c:pt>
              </c:strCache>
            </c:strRef>
          </c:tx>
          <c:spPr>
            <a:ln w="22225" cap="rnd" cmpd="dbl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dataset'!$D$142:$D$150</c:f>
              <c:numCache>
                <c:formatCode>#,##0.00</c:formatCode>
                <c:ptCount val="9"/>
                <c:pt idx="0">
                  <c:v>15792</c:v>
                </c:pt>
                <c:pt idx="1">
                  <c:v>11280</c:v>
                </c:pt>
                <c:pt idx="2">
                  <c:v>10992</c:v>
                </c:pt>
                <c:pt idx="3">
                  <c:v>12768</c:v>
                </c:pt>
                <c:pt idx="4">
                  <c:v>12432</c:v>
                </c:pt>
                <c:pt idx="5">
                  <c:v>13728</c:v>
                </c:pt>
                <c:pt idx="6">
                  <c:v>13920</c:v>
                </c:pt>
                <c:pt idx="7">
                  <c:v>13344</c:v>
                </c:pt>
                <c:pt idx="8">
                  <c:v>13200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5-48D5-ADD5-F4B6CA6C3AFD}"/>
            </c:ext>
          </c:extLst>
        </c:ser>
        <c:ser>
          <c:idx val="2"/>
          <c:order val="7"/>
          <c:tx>
            <c:strRef>
              <c:f>'Deep nrna dataset'!$E$141</c:f>
              <c:strCache>
                <c:ptCount val="1"/>
                <c:pt idx="0">
                  <c:v>Inf_cm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'Deep nrna dataset'!$B$142:$B$150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dataset'!$E$142:$E$150</c:f>
              <c:numCache>
                <c:formatCode>#,##0.000</c:formatCode>
                <c:ptCount val="9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D65-48D5-ADD5-F4B6CA6C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96784"/>
        <c:axId val="1936005936"/>
        <c:extLst/>
      </c:scatterChart>
      <c:valAx>
        <c:axId val="19359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005936"/>
        <c:crosses val="autoZero"/>
        <c:crossBetween val="midCat"/>
      </c:valAx>
      <c:valAx>
        <c:axId val="193600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99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'Deep nrna dataset'!$C$125</c:f>
              <c:strCache>
                <c:ptCount val="1"/>
                <c:pt idx="0">
                  <c:v>Inf_hmm_cm</c:v>
                </c:pt>
              </c:strCache>
            </c:strRef>
          </c:tx>
          <c:spPr>
            <a:ln w="22225" cap="rnd" cmpd="dbl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dataset'!$C$126:$C$134</c:f>
              <c:numCache>
                <c:formatCode>0.00</c:formatCode>
                <c:ptCount val="9"/>
                <c:pt idx="0">
                  <c:v>523632</c:v>
                </c:pt>
                <c:pt idx="1">
                  <c:v>817045.48660599999</c:v>
                </c:pt>
                <c:pt idx="2">
                  <c:v>1036813.847265</c:v>
                </c:pt>
                <c:pt idx="3">
                  <c:v>1337431.0064930001</c:v>
                </c:pt>
                <c:pt idx="4">
                  <c:v>1614959.7758309999</c:v>
                </c:pt>
                <c:pt idx="5">
                  <c:v>2119638.9993770001</c:v>
                </c:pt>
                <c:pt idx="6">
                  <c:v>2493903.8981690002</c:v>
                </c:pt>
                <c:pt idx="7">
                  <c:v>2938305.4442179999</c:v>
                </c:pt>
                <c:pt idx="8">
                  <c:v>3464428.11442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7-4A11-8CDE-F7AD44ACA818}"/>
            </c:ext>
          </c:extLst>
        </c:ser>
        <c:ser>
          <c:idx val="1"/>
          <c:order val="1"/>
          <c:tx>
            <c:strRef>
              <c:f>'Deep nrna dataset'!$D$125</c:f>
              <c:strCache>
                <c:ptCount val="1"/>
                <c:pt idx="0">
                  <c:v>Blastn(av-s)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dataset'!$D$126:$D$134</c:f>
              <c:numCache>
                <c:formatCode>General</c:formatCode>
                <c:ptCount val="9"/>
                <c:pt idx="0">
                  <c:v>2.69</c:v>
                </c:pt>
                <c:pt idx="1">
                  <c:v>2.93</c:v>
                </c:pt>
                <c:pt idx="2">
                  <c:v>3.05</c:v>
                </c:pt>
                <c:pt idx="3">
                  <c:v>2.8</c:v>
                </c:pt>
                <c:pt idx="4">
                  <c:v>2.91</c:v>
                </c:pt>
                <c:pt idx="5">
                  <c:v>2.96</c:v>
                </c:pt>
                <c:pt idx="6">
                  <c:v>3.09</c:v>
                </c:pt>
                <c:pt idx="7">
                  <c:v>2.97</c:v>
                </c:pt>
                <c:pt idx="8">
                  <c:v>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7-4A11-8CDE-F7AD44ACA818}"/>
            </c:ext>
          </c:extLst>
        </c:ser>
        <c:ser>
          <c:idx val="2"/>
          <c:order val="2"/>
          <c:tx>
            <c:strRef>
              <c:f>'Deep nrna dataset'!$E$125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dataset'!$E$126:$E$134</c:f>
              <c:numCache>
                <c:formatCode>#,##0.000</c:formatCode>
                <c:ptCount val="9"/>
                <c:pt idx="0">
                  <c:v>2562.92661598205</c:v>
                </c:pt>
                <c:pt idx="1">
                  <c:v>3706.1069500732401</c:v>
                </c:pt>
                <c:pt idx="2">
                  <c:v>3788.41455247879</c:v>
                </c:pt>
                <c:pt idx="3">
                  <c:v>4254.3433952617597</c:v>
                </c:pt>
                <c:pt idx="4">
                  <c:v>5445.2818620490998</c:v>
                </c:pt>
                <c:pt idx="5">
                  <c:v>4160.4078123855497</c:v>
                </c:pt>
                <c:pt idx="6">
                  <c:v>4872.4455676364896</c:v>
                </c:pt>
                <c:pt idx="7">
                  <c:v>4443.8044588851899</c:v>
                </c:pt>
                <c:pt idx="8">
                  <c:v>4785.5904972839298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7-4A11-8CDE-F7AD44ACA818}"/>
            </c:ext>
          </c:extLst>
        </c:ser>
        <c:ser>
          <c:idx val="3"/>
          <c:order val="3"/>
          <c:tx>
            <c:strRef>
              <c:f>'Deep nrna dataset'!$F$125</c:f>
              <c:strCache>
                <c:ptCount val="1"/>
                <c:pt idx="0">
                  <c:v>EXT C[2, 7], γ=1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dataset'!$F$126:$F$134</c:f>
              <c:numCache>
                <c:formatCode>#,##0.000</c:formatCode>
                <c:ptCount val="9"/>
                <c:pt idx="0">
                  <c:v>6629.5285382366101</c:v>
                </c:pt>
                <c:pt idx="1">
                  <c:v>11995.8320307827</c:v>
                </c:pt>
                <c:pt idx="2">
                  <c:v>11478.6673834419</c:v>
                </c:pt>
                <c:pt idx="3">
                  <c:v>13738.931360254201</c:v>
                </c:pt>
                <c:pt idx="4">
                  <c:v>10432.54931903839</c:v>
                </c:pt>
                <c:pt idx="5">
                  <c:v>9556.9646318054201</c:v>
                </c:pt>
                <c:pt idx="6">
                  <c:v>10652.64756799697</c:v>
                </c:pt>
                <c:pt idx="7">
                  <c:v>9343.9391446208901</c:v>
                </c:pt>
                <c:pt idx="8">
                  <c:v>10393.53422451973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7-4A11-8CDE-F7AD44ACA818}"/>
            </c:ext>
          </c:extLst>
        </c:ser>
        <c:ser>
          <c:idx val="4"/>
          <c:order val="4"/>
          <c:tx>
            <c:strRef>
              <c:f>'Deep nrna dataset'!$G$125</c:f>
              <c:strCache>
                <c:ptCount val="1"/>
                <c:pt idx="0">
                  <c:v>VOT F=7, γ=1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dataset'!$G$126:$G$134</c:f>
              <c:numCache>
                <c:formatCode>#,##0.000</c:formatCode>
                <c:ptCount val="9"/>
                <c:pt idx="0">
                  <c:v>8921.5944598007209</c:v>
                </c:pt>
                <c:pt idx="1">
                  <c:v>15849.472836046201</c:v>
                </c:pt>
                <c:pt idx="2">
                  <c:v>19577.7240767765</c:v>
                </c:pt>
                <c:pt idx="3">
                  <c:v>15765.855976848601</c:v>
                </c:pt>
                <c:pt idx="4">
                  <c:v>14961.1914499092</c:v>
                </c:pt>
                <c:pt idx="5">
                  <c:v>15253.4943862247</c:v>
                </c:pt>
                <c:pt idx="6">
                  <c:v>15104.538844137101</c:v>
                </c:pt>
                <c:pt idx="7">
                  <c:v>14828.389967470101</c:v>
                </c:pt>
                <c:pt idx="8">
                  <c:v>14796.144783763801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7-4A11-8CDE-F7AD44ACA818}"/>
            </c:ext>
          </c:extLst>
        </c:ser>
        <c:ser>
          <c:idx val="5"/>
          <c:order val="5"/>
          <c:tx>
            <c:strRef>
              <c:f>'Deep nrna dataset'!$H$125</c:f>
              <c:strCache>
                <c:ptCount val="1"/>
                <c:pt idx="0">
                  <c:v>RDF C[2, 7], γ=1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'Deep nrna dataset'!$B$126:$B$134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dataset'!$H$126:$H$134</c:f>
              <c:numCache>
                <c:formatCode>#,##0.000</c:formatCode>
                <c:ptCount val="9"/>
                <c:pt idx="0">
                  <c:v>3580.4933769999998</c:v>
                </c:pt>
                <c:pt idx="1">
                  <c:v>4348.8873359999998</c:v>
                </c:pt>
                <c:pt idx="2">
                  <c:v>4723.8134330000003</c:v>
                </c:pt>
                <c:pt idx="3">
                  <c:v>4888.5182030000005</c:v>
                </c:pt>
                <c:pt idx="4">
                  <c:v>5237.966445</c:v>
                </c:pt>
                <c:pt idx="5">
                  <c:v>5354.2027130000006</c:v>
                </c:pt>
                <c:pt idx="6">
                  <c:v>5404.0592630000001</c:v>
                </c:pt>
                <c:pt idx="7">
                  <c:v>5504.0775480000002</c:v>
                </c:pt>
                <c:pt idx="8">
                  <c:v>5568.1301720000001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B-4FD7-8D21-B22E4A42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87312"/>
        <c:axId val="1716281488"/>
      </c:scatterChart>
      <c:valAx>
        <c:axId val="17162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1488"/>
        <c:crosses val="autoZero"/>
        <c:crossBetween val="midCat"/>
      </c:valAx>
      <c:valAx>
        <c:axId val="171628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Creation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Generation CMs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tests'!$I$9</c:f>
              <c:strCache>
                <c:ptCount val="1"/>
                <c:pt idx="0">
                  <c:v>T Mat genration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tests'!$I$10:$I$20</c:f>
              <c:numCache>
                <c:formatCode>General</c:formatCode>
                <c:ptCount val="11"/>
                <c:pt idx="0">
                  <c:v>401.83</c:v>
                </c:pt>
                <c:pt idx="1">
                  <c:v>361.2</c:v>
                </c:pt>
                <c:pt idx="2">
                  <c:v>208.99</c:v>
                </c:pt>
                <c:pt idx="3">
                  <c:v>134.29</c:v>
                </c:pt>
                <c:pt idx="4">
                  <c:v>102.83</c:v>
                </c:pt>
                <c:pt idx="5">
                  <c:v>87.27</c:v>
                </c:pt>
                <c:pt idx="6">
                  <c:v>69.099999999999994</c:v>
                </c:pt>
                <c:pt idx="7">
                  <c:v>59.58</c:v>
                </c:pt>
                <c:pt idx="8">
                  <c:v>51.26</c:v>
                </c:pt>
                <c:pt idx="9">
                  <c:v>43.33</c:v>
                </c:pt>
                <c:pt idx="10">
                  <c:v>40.42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B-44C0-B1B5-8B404D0A8D9C}"/>
            </c:ext>
          </c:extLst>
        </c:ser>
        <c:ser>
          <c:idx val="1"/>
          <c:order val="1"/>
          <c:tx>
            <c:strRef>
              <c:f>'Beta tests'!$T$9</c:f>
              <c:strCache>
                <c:ptCount val="1"/>
                <c:pt idx="0">
                  <c:v>Nd T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tests'!$T$10:$T$20</c:f>
              <c:numCache>
                <c:formatCode>General</c:formatCode>
                <c:ptCount val="11"/>
                <c:pt idx="0">
                  <c:v>250.76</c:v>
                </c:pt>
                <c:pt idx="1">
                  <c:v>252.2</c:v>
                </c:pt>
                <c:pt idx="2">
                  <c:v>145.01</c:v>
                </c:pt>
                <c:pt idx="3">
                  <c:v>99.4</c:v>
                </c:pt>
                <c:pt idx="4">
                  <c:v>83.75</c:v>
                </c:pt>
                <c:pt idx="5">
                  <c:v>70.88</c:v>
                </c:pt>
                <c:pt idx="6">
                  <c:v>59.51</c:v>
                </c:pt>
                <c:pt idx="7">
                  <c:v>49.86</c:v>
                </c:pt>
                <c:pt idx="8">
                  <c:v>45.13</c:v>
                </c:pt>
                <c:pt idx="9">
                  <c:v>40.68</c:v>
                </c:pt>
                <c:pt idx="10">
                  <c:v>34.89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B-44C0-B1B5-8B404D0A8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'Deep nrna dataset'!$C$156</c:f>
              <c:strCache>
                <c:ptCount val="1"/>
                <c:pt idx="0">
                  <c:v>Inf_hmm_cm</c:v>
                </c:pt>
              </c:strCache>
            </c:strRef>
          </c:tx>
          <c:spPr>
            <a:ln w="22225" cap="rnd" cmpd="dbl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dataset'!$C$157:$C$165</c:f>
              <c:numCache>
                <c:formatCode>0.00</c:formatCode>
                <c:ptCount val="9"/>
                <c:pt idx="0">
                  <c:v>545808</c:v>
                </c:pt>
                <c:pt idx="1">
                  <c:v>842773.48660599999</c:v>
                </c:pt>
                <c:pt idx="2">
                  <c:v>1081693.847265</c:v>
                </c:pt>
                <c:pt idx="3">
                  <c:v>1411975.0064930001</c:v>
                </c:pt>
                <c:pt idx="4">
                  <c:v>1664447.7758309999</c:v>
                </c:pt>
                <c:pt idx="5">
                  <c:v>2174838.9993770001</c:v>
                </c:pt>
                <c:pt idx="6">
                  <c:v>2539503.8981690002</c:v>
                </c:pt>
                <c:pt idx="7">
                  <c:v>2983329.4442179999</c:v>
                </c:pt>
                <c:pt idx="8">
                  <c:v>3509164.11442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0-4BD7-B369-ABDC835ACF20}"/>
            </c:ext>
          </c:extLst>
        </c:ser>
        <c:ser>
          <c:idx val="1"/>
          <c:order val="1"/>
          <c:tx>
            <c:strRef>
              <c:f>'Deep nrna dataset'!$D$156</c:f>
              <c:strCache>
                <c:ptCount val="1"/>
                <c:pt idx="0">
                  <c:v>Blastn(av-s)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dataset'!$D$157:$D$165</c:f>
              <c:numCache>
                <c:formatCode>#,##0.00</c:formatCode>
                <c:ptCount val="9"/>
                <c:pt idx="0">
                  <c:v>3931.9</c:v>
                </c:pt>
                <c:pt idx="1">
                  <c:v>4613.84</c:v>
                </c:pt>
                <c:pt idx="2">
                  <c:v>5386.7300000000005</c:v>
                </c:pt>
                <c:pt idx="3">
                  <c:v>6352.91</c:v>
                </c:pt>
                <c:pt idx="4">
                  <c:v>7399.15</c:v>
                </c:pt>
                <c:pt idx="5">
                  <c:v>8503.0099999999984</c:v>
                </c:pt>
                <c:pt idx="6">
                  <c:v>9828.8900000000012</c:v>
                </c:pt>
                <c:pt idx="7">
                  <c:v>11034.41</c:v>
                </c:pt>
                <c:pt idx="8">
                  <c:v>12565.45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0-4BD7-B369-ABDC835ACF20}"/>
            </c:ext>
          </c:extLst>
        </c:ser>
        <c:ser>
          <c:idx val="2"/>
          <c:order val="2"/>
          <c:tx>
            <c:strRef>
              <c:f>'Deep nrna dataset'!$E$156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7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dataset'!$E$157:$E$165</c:f>
              <c:numCache>
                <c:formatCode>#,##0.000</c:formatCode>
                <c:ptCount val="9"/>
                <c:pt idx="0">
                  <c:v>2592.5024524021092</c:v>
                </c:pt>
                <c:pt idx="1">
                  <c:v>3753.5031795787791</c:v>
                </c:pt>
                <c:pt idx="2">
                  <c:v>3852.6422691631315</c:v>
                </c:pt>
                <c:pt idx="3">
                  <c:v>4319.3566341686201</c:v>
                </c:pt>
                <c:pt idx="4">
                  <c:v>5502.4905062007874</c:v>
                </c:pt>
                <c:pt idx="5">
                  <c:v>4212.2990045833494</c:v>
                </c:pt>
                <c:pt idx="6">
                  <c:v>4921.27614572525</c:v>
                </c:pt>
                <c:pt idx="7">
                  <c:v>4494.3504114437073</c:v>
                </c:pt>
                <c:pt idx="8">
                  <c:v>4836.6503296184483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0-4BD7-B369-ABDC835ACF20}"/>
            </c:ext>
          </c:extLst>
        </c:ser>
        <c:ser>
          <c:idx val="3"/>
          <c:order val="3"/>
          <c:tx>
            <c:strRef>
              <c:f>'Deep nrna dataset'!$F$156</c:f>
              <c:strCache>
                <c:ptCount val="1"/>
                <c:pt idx="0">
                  <c:v>EXT C[2, 7], γ=1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dataset'!$F$157:$F$165</c:f>
              <c:numCache>
                <c:formatCode>#,##0.000</c:formatCode>
                <c:ptCount val="9"/>
                <c:pt idx="0">
                  <c:v>6728.934686908714</c:v>
                </c:pt>
                <c:pt idx="1">
                  <c:v>12120.503295431137</c:v>
                </c:pt>
                <c:pt idx="2">
                  <c:v>11623.787033328983</c:v>
                </c:pt>
                <c:pt idx="3">
                  <c:v>13901.554034242543</c:v>
                </c:pt>
                <c:pt idx="4">
                  <c:v>10556.018787631987</c:v>
                </c:pt>
                <c:pt idx="5">
                  <c:v>9680.8143165206911</c:v>
                </c:pt>
                <c:pt idx="6">
                  <c:v>10874.247807273856</c:v>
                </c:pt>
                <c:pt idx="7">
                  <c:v>9497.029262075419</c:v>
                </c:pt>
                <c:pt idx="8">
                  <c:v>10544.303687820433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0-4BD7-B369-ABDC835ACF20}"/>
            </c:ext>
          </c:extLst>
        </c:ser>
        <c:ser>
          <c:idx val="4"/>
          <c:order val="4"/>
          <c:tx>
            <c:strRef>
              <c:f>'Deep nrna dataset'!$G$156</c:f>
              <c:strCache>
                <c:ptCount val="1"/>
                <c:pt idx="0">
                  <c:v>VOT F=7, γ=1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dataset'!$G$157:$G$165</c:f>
              <c:numCache>
                <c:formatCode>#,##0.000</c:formatCode>
                <c:ptCount val="9"/>
                <c:pt idx="0">
                  <c:v>9042.0479810523993</c:v>
                </c:pt>
                <c:pt idx="1">
                  <c:v>16068.300730018598</c:v>
                </c:pt>
                <c:pt idx="2">
                  <c:v>19808.743895320888</c:v>
                </c:pt>
                <c:pt idx="3">
                  <c:v>15955.127782135009</c:v>
                </c:pt>
                <c:pt idx="4">
                  <c:v>15150.924714355458</c:v>
                </c:pt>
                <c:pt idx="5">
                  <c:v>15442.864498882247</c:v>
                </c:pt>
                <c:pt idx="6">
                  <c:v>15302.433462409883</c:v>
                </c:pt>
                <c:pt idx="7">
                  <c:v>15022.065252809456</c:v>
                </c:pt>
                <c:pt idx="8">
                  <c:v>14987.777255563651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0-4BD7-B369-ABDC835ACF20}"/>
            </c:ext>
          </c:extLst>
        </c:ser>
        <c:ser>
          <c:idx val="5"/>
          <c:order val="5"/>
          <c:tx>
            <c:strRef>
              <c:f>'Deep nrna dataset'!$H$156</c:f>
              <c:strCache>
                <c:ptCount val="1"/>
                <c:pt idx="0">
                  <c:v>RDF C[2, 7], γ=1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'Deep nrna dataset'!$B$157:$B$165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dataset'!$H$157:$H$165</c:f>
              <c:numCache>
                <c:formatCode>#,##0.000</c:formatCode>
                <c:ptCount val="9"/>
                <c:pt idx="0">
                  <c:v>3721.4053586</c:v>
                </c:pt>
                <c:pt idx="1">
                  <c:v>4451.5835692999999</c:v>
                </c:pt>
                <c:pt idx="2">
                  <c:v>4828.1198003999998</c:v>
                </c:pt>
                <c:pt idx="3">
                  <c:v>5006.8574590000007</c:v>
                </c:pt>
                <c:pt idx="4">
                  <c:v>5344.2358246000003</c:v>
                </c:pt>
                <c:pt idx="5">
                  <c:v>5462.9345047000006</c:v>
                </c:pt>
                <c:pt idx="6">
                  <c:v>5509.4325780999998</c:v>
                </c:pt>
                <c:pt idx="7">
                  <c:v>5607.3211431</c:v>
                </c:pt>
                <c:pt idx="8">
                  <c:v>5682.0025430000005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0-4A83-8916-503293C0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91056"/>
        <c:axId val="1716288144"/>
      </c:scatterChart>
      <c:valAx>
        <c:axId val="171629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8144"/>
        <c:crosses val="autoZero"/>
        <c:crossBetween val="midCat"/>
      </c:valAx>
      <c:valAx>
        <c:axId val="171628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Creation + Classification 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9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'Deep nrna dataset'!$E$170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dataset'!$E$171:$E$179</c:f>
              <c:numCache>
                <c:formatCode>#,##0.000</c:formatCode>
                <c:ptCount val="9"/>
                <c:pt idx="0">
                  <c:v>42.715443599700833</c:v>
                </c:pt>
                <c:pt idx="1">
                  <c:v>61.768449167887333</c:v>
                </c:pt>
                <c:pt idx="2">
                  <c:v>63.140242541313164</c:v>
                </c:pt>
                <c:pt idx="3">
                  <c:v>70.905723254362655</c:v>
                </c:pt>
                <c:pt idx="4">
                  <c:v>90.754697700818326</c:v>
                </c:pt>
                <c:pt idx="5">
                  <c:v>69.340130206425826</c:v>
                </c:pt>
                <c:pt idx="6">
                  <c:v>81.207426127274829</c:v>
                </c:pt>
                <c:pt idx="7">
                  <c:v>74.063407648086496</c:v>
                </c:pt>
                <c:pt idx="8">
                  <c:v>79.759841621398834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4-4C75-97E4-82A76B298238}"/>
            </c:ext>
          </c:extLst>
        </c:ser>
        <c:ser>
          <c:idx val="3"/>
          <c:order val="1"/>
          <c:tx>
            <c:strRef>
              <c:f>'Deep nrna dataset'!$F$170</c:f>
              <c:strCache>
                <c:ptCount val="1"/>
                <c:pt idx="0">
                  <c:v>EXT C[2, 7], γ=1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dataset'!$F$171:$F$179</c:f>
              <c:numCache>
                <c:formatCode>#,##0.000</c:formatCode>
                <c:ptCount val="9"/>
                <c:pt idx="0">
                  <c:v>110.4921423039435</c:v>
                </c:pt>
                <c:pt idx="1">
                  <c:v>199.93053384637832</c:v>
                </c:pt>
                <c:pt idx="2">
                  <c:v>191.31112305736499</c:v>
                </c:pt>
                <c:pt idx="3">
                  <c:v>228.98218933757002</c:v>
                </c:pt>
                <c:pt idx="4">
                  <c:v>173.87582198397317</c:v>
                </c:pt>
                <c:pt idx="5">
                  <c:v>159.28274386342366</c:v>
                </c:pt>
                <c:pt idx="6">
                  <c:v>177.54412613328284</c:v>
                </c:pt>
                <c:pt idx="7">
                  <c:v>155.73231907701484</c:v>
                </c:pt>
                <c:pt idx="8">
                  <c:v>173.22557040866215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F4-4C75-97E4-82A76B298238}"/>
            </c:ext>
          </c:extLst>
        </c:ser>
        <c:ser>
          <c:idx val="5"/>
          <c:order val="2"/>
          <c:tx>
            <c:strRef>
              <c:f>'Deep nrna dataset'!$H$170</c:f>
              <c:strCache>
                <c:ptCount val="1"/>
                <c:pt idx="0">
                  <c:v>RDF C[2, 7], γ=1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dataset'!$H$171:$H$179</c:f>
              <c:numCache>
                <c:formatCode>#,##0.000</c:formatCode>
                <c:ptCount val="9"/>
                <c:pt idx="0">
                  <c:v>59.674889616666661</c:v>
                </c:pt>
                <c:pt idx="1">
                  <c:v>72.48145559999999</c:v>
                </c:pt>
                <c:pt idx="2">
                  <c:v>78.730223883333338</c:v>
                </c:pt>
                <c:pt idx="3">
                  <c:v>81.47530338333334</c:v>
                </c:pt>
                <c:pt idx="4">
                  <c:v>87.299440750000002</c:v>
                </c:pt>
                <c:pt idx="5">
                  <c:v>89.236711883333342</c:v>
                </c:pt>
                <c:pt idx="6">
                  <c:v>90.067654383333334</c:v>
                </c:pt>
                <c:pt idx="7">
                  <c:v>91.734625800000003</c:v>
                </c:pt>
                <c:pt idx="8">
                  <c:v>92.802169533333341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7-4FAD-B1DF-6F4A831933F4}"/>
            </c:ext>
          </c:extLst>
        </c:ser>
        <c:ser>
          <c:idx val="4"/>
          <c:order val="3"/>
          <c:tx>
            <c:strRef>
              <c:f>'Deep nrna dataset'!$G$170</c:f>
              <c:strCache>
                <c:ptCount val="1"/>
                <c:pt idx="0">
                  <c:v>VOT F=7, γ=1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dataset'!$G$171:$G$179</c:f>
              <c:numCache>
                <c:formatCode>#,##0.000</c:formatCode>
                <c:ptCount val="9"/>
                <c:pt idx="0">
                  <c:v>148.69324099667867</c:v>
                </c:pt>
                <c:pt idx="1">
                  <c:v>264.15788060077</c:v>
                </c:pt>
                <c:pt idx="2">
                  <c:v>326.29540127960831</c:v>
                </c:pt>
                <c:pt idx="3">
                  <c:v>262.76426628081003</c:v>
                </c:pt>
                <c:pt idx="4">
                  <c:v>249.35319083182</c:v>
                </c:pt>
                <c:pt idx="5">
                  <c:v>254.22490643707835</c:v>
                </c:pt>
                <c:pt idx="6">
                  <c:v>251.74231406895169</c:v>
                </c:pt>
                <c:pt idx="7">
                  <c:v>247.13983279116835</c:v>
                </c:pt>
                <c:pt idx="8">
                  <c:v>246.60241306273002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F4-4C75-97E4-82A76B298238}"/>
            </c:ext>
          </c:extLst>
        </c:ser>
        <c:ser>
          <c:idx val="1"/>
          <c:order val="4"/>
          <c:tx>
            <c:strRef>
              <c:f>'Deep nrna dataset'!$D$170</c:f>
              <c:strCache>
                <c:ptCount val="1"/>
                <c:pt idx="0">
                  <c:v>Blastn(av-s)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dataset'!$D$171:$D$179</c:f>
              <c:numCache>
                <c:formatCode>#,##0.000</c:formatCode>
                <c:ptCount val="9"/>
                <c:pt idx="0">
                  <c:v>4.4833333333333329E-2</c:v>
                </c:pt>
                <c:pt idx="1">
                  <c:v>4.8833333333333333E-2</c:v>
                </c:pt>
                <c:pt idx="2">
                  <c:v>5.0833333333333328E-2</c:v>
                </c:pt>
                <c:pt idx="3">
                  <c:v>4.6666666666666662E-2</c:v>
                </c:pt>
                <c:pt idx="4">
                  <c:v>4.8500000000000001E-2</c:v>
                </c:pt>
                <c:pt idx="5">
                  <c:v>4.9333333333333333E-2</c:v>
                </c:pt>
                <c:pt idx="6">
                  <c:v>5.1499999999999997E-2</c:v>
                </c:pt>
                <c:pt idx="7">
                  <c:v>4.9500000000000002E-2</c:v>
                </c:pt>
                <c:pt idx="8">
                  <c:v>4.9833333333333334E-2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4-4C75-97E4-82A76B298238}"/>
            </c:ext>
          </c:extLst>
        </c:ser>
        <c:ser>
          <c:idx val="0"/>
          <c:order val="5"/>
          <c:tx>
            <c:strRef>
              <c:f>'Deep nrna dataset'!$C$170</c:f>
              <c:strCache>
                <c:ptCount val="1"/>
                <c:pt idx="0">
                  <c:v>Inf_hmm_cm</c:v>
                </c:pt>
              </c:strCache>
            </c:strRef>
          </c:tx>
          <c:spPr>
            <a:ln w="22225" cap="rnd" cmpd="dbl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'Deep nrna dataset'!$B$171:$B$179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dataset'!$C$171:$C$179</c:f>
              <c:numCache>
                <c:formatCode>#,##0.000</c:formatCode>
                <c:ptCount val="9"/>
                <c:pt idx="0">
                  <c:v>8727.2000000000007</c:v>
                </c:pt>
                <c:pt idx="1">
                  <c:v>13617.424776766666</c:v>
                </c:pt>
                <c:pt idx="2">
                  <c:v>17280.230787749999</c:v>
                </c:pt>
                <c:pt idx="3">
                  <c:v>22290.516774883334</c:v>
                </c:pt>
                <c:pt idx="4">
                  <c:v>26915.99626385</c:v>
                </c:pt>
                <c:pt idx="5">
                  <c:v>35327.316656283336</c:v>
                </c:pt>
                <c:pt idx="6">
                  <c:v>41565.064969483334</c:v>
                </c:pt>
                <c:pt idx="7">
                  <c:v>48971.757403633332</c:v>
                </c:pt>
                <c:pt idx="8">
                  <c:v>57740.468573666665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4-4C75-97E4-82A76B29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87312"/>
        <c:axId val="1716281488"/>
      </c:scatterChart>
      <c:valAx>
        <c:axId val="17162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Noises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1488"/>
        <c:crosses val="autoZero"/>
        <c:crossBetween val="midCat"/>
      </c:valAx>
      <c:valAx>
        <c:axId val="1716281488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2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1"/>
          <c:tx>
            <c:v>NLP_0_671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dataset'!$AF$10,'Deep nrna dataset'!$AF$13,'Deep nrna dataset'!$AF$16,'Deep nrna dataset'!$AF$19,'Deep nrna dataset'!$AF$22,'Deep nrna dataset'!$AF$25,'Deep nrna dataset'!$AF$28,'Deep nrna dataset'!$AF$31,'Deep nrna dataset'!$AF$34)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0.98153263357272502</c:v>
                </c:pt>
                <c:pt idx="2">
                  <c:v>0.98030936784784095</c:v>
                </c:pt>
                <c:pt idx="3">
                  <c:v>0.97549522531765398</c:v>
                </c:pt>
                <c:pt idx="4">
                  <c:v>0.97218056980506595</c:v>
                </c:pt>
                <c:pt idx="5">
                  <c:v>0.96484097545576497</c:v>
                </c:pt>
                <c:pt idx="6">
                  <c:v>0.96460421434772303</c:v>
                </c:pt>
                <c:pt idx="7">
                  <c:v>0.95596243390419</c:v>
                </c:pt>
                <c:pt idx="8">
                  <c:v>0.95280561913029704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C-4325-AE4E-1A2B65C3A324}"/>
            </c:ext>
          </c:extLst>
        </c:ser>
        <c:ser>
          <c:idx val="8"/>
          <c:order val="2"/>
          <c:tx>
            <c:v>NLP_0_171</c:v>
          </c:tx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dataset'!$AF$11,'Deep nrna dataset'!$AF$14,'Deep nrna dataset'!$AF$17,'Deep nrna dataset'!$AF$20,'Deep nrna dataset'!$AF$23,'Deep nrna dataset'!$AF$26,'Deep nrna dataset'!$AF$29,'Deep nrna dataset'!$AF$32,'Deep nrna dataset'!$AF$35)</c:f>
              <c:numCache>
                <c:formatCode>#,##0.000</c:formatCode>
                <c:ptCount val="9"/>
                <c:pt idx="0">
                  <c:v>0.93670586378344201</c:v>
                </c:pt>
                <c:pt idx="1">
                  <c:v>0.97154920685028801</c:v>
                </c:pt>
                <c:pt idx="2">
                  <c:v>0.97387735774603401</c:v>
                </c:pt>
                <c:pt idx="3">
                  <c:v>0.92616999447557402</c:v>
                </c:pt>
                <c:pt idx="4">
                  <c:v>0.93047115460500296</c:v>
                </c:pt>
                <c:pt idx="5">
                  <c:v>0.91062268171414995</c:v>
                </c:pt>
                <c:pt idx="6">
                  <c:v>0.91003077894404505</c:v>
                </c:pt>
                <c:pt idx="7">
                  <c:v>0.88955094309841298</c:v>
                </c:pt>
                <c:pt idx="8">
                  <c:v>0.90142845868518595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C-4325-AE4E-1A2B65C3A324}"/>
            </c:ext>
          </c:extLst>
        </c:ser>
        <c:ser>
          <c:idx val="11"/>
          <c:order val="5"/>
          <c:tx>
            <c:v>EXT_0_171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dataset'!$V$11,'Deep nrna dataset'!$V$14,'Deep nrna dataset'!$V$17,'Deep nrna dataset'!$V$20,'Deep nrna dataset'!$V$23,'Deep nrna dataset'!$V$26,'Deep nrna dataset'!$V$29,'Deep nrna dataset'!$V$32,'Deep nrna dataset'!$V$35)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0.95304238023833898</c:v>
                </c:pt>
                <c:pt idx="2">
                  <c:v>0.940572961881461</c:v>
                </c:pt>
                <c:pt idx="3">
                  <c:v>0.93074737589771905</c:v>
                </c:pt>
                <c:pt idx="4">
                  <c:v>0.91571304553705302</c:v>
                </c:pt>
                <c:pt idx="5">
                  <c:v>0.90482203456712096</c:v>
                </c:pt>
                <c:pt idx="6">
                  <c:v>0.896338094862284</c:v>
                </c:pt>
                <c:pt idx="7">
                  <c:v>0.88489464130692097</c:v>
                </c:pt>
                <c:pt idx="8">
                  <c:v>0.87629232104806198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5C-4325-AE4E-1A2B65C3A324}"/>
            </c:ext>
          </c:extLst>
        </c:ser>
        <c:ser>
          <c:idx val="2"/>
          <c:order val="7"/>
          <c:tx>
            <c:v>VOT_0_671</c:v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dataset'!$AO$10,'Deep nrna dataset'!$AO$13,'Deep nrna dataset'!$AO$16,'Deep nrna dataset'!$AO$19,'Deep nrna dataset'!$AO$22,'Deep nrna dataset'!$AO$25,'Deep nrna dataset'!$AO$28,'Deep nrna dataset'!$AO$31,'Deep nrna dataset'!$AO$34)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0.98026990766316702</c:v>
                </c:pt>
                <c:pt idx="2">
                  <c:v>0.98003314655512497</c:v>
                </c:pt>
                <c:pt idx="3">
                  <c:v>0.97656065030384298</c:v>
                </c:pt>
                <c:pt idx="4">
                  <c:v>0.97044432167942496</c:v>
                </c:pt>
                <c:pt idx="5">
                  <c:v>0.96811617078367895</c:v>
                </c:pt>
                <c:pt idx="6">
                  <c:v>0.964959356009786</c:v>
                </c:pt>
                <c:pt idx="7">
                  <c:v>0.95690947833635798</c:v>
                </c:pt>
                <c:pt idx="8">
                  <c:v>0.95410780522452798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5C-4325-AE4E-1A2B65C3A324}"/>
            </c:ext>
          </c:extLst>
        </c:ser>
        <c:ser>
          <c:idx val="3"/>
          <c:order val="8"/>
          <c:tx>
            <c:v>VOT_0_171</c:v>
          </c:tx>
          <c:spPr>
            <a:ln w="28575">
              <a:prstDash val="dashDot"/>
            </a:ln>
          </c:spPr>
          <c:marker>
            <c:spPr>
              <a:ln w="28575">
                <a:prstDash val="dashDot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dataset'!$AO$11,'Deep nrna dataset'!$AO$14,'Deep nrna dataset'!$AO$17,'Deep nrna dataset'!$AO$20,'Deep nrna dataset'!$AO$23,'Deep nrna dataset'!$AO$26,'Deep nrna dataset'!$AO$29,'Deep nrna dataset'!$AO$32,'Deep nrna dataset'!$AO$35)</c:f>
              <c:numCache>
                <c:formatCode>#,##0.000</c:formatCode>
                <c:ptCount val="9"/>
                <c:pt idx="0">
                  <c:v>0.97711309288927395</c:v>
                </c:pt>
                <c:pt idx="1">
                  <c:v>0.979480703969694</c:v>
                </c:pt>
                <c:pt idx="2">
                  <c:v>0.97450872070081196</c:v>
                </c:pt>
                <c:pt idx="3">
                  <c:v>0.90217820219398603</c:v>
                </c:pt>
                <c:pt idx="4">
                  <c:v>0.92388130376450095</c:v>
                </c:pt>
                <c:pt idx="5">
                  <c:v>0.93812643043169397</c:v>
                </c:pt>
                <c:pt idx="6">
                  <c:v>0.90028411332964997</c:v>
                </c:pt>
                <c:pt idx="7">
                  <c:v>0.91153026596164399</c:v>
                </c:pt>
                <c:pt idx="8">
                  <c:v>0.90000789203693399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5C-4325-AE4E-1A2B65C3A324}"/>
            </c:ext>
          </c:extLst>
        </c:ser>
        <c:ser>
          <c:idx val="0"/>
          <c:order val="9"/>
          <c:tx>
            <c:v>Blastn(av-s)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dataset'!$G$44:$G$52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5C-4325-AE4E-1A2B65C3A324}"/>
            </c:ext>
          </c:extLst>
        </c:ser>
        <c:ser>
          <c:idx val="12"/>
          <c:order val="12"/>
          <c:tx>
            <c:v>RDF_171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dataset'!$AY$11,'Deep nrna dataset'!$AY$14,'Deep nrna dataset'!$AY$17,'Deep nrna dataset'!$AY$20,'Deep nrna dataset'!$AY$23,'Deep nrna dataset'!$AY$26,'Deep nrna dataset'!$AY$29,'Deep nrna dataset'!$AY$32,'Deep nrna dataset'!$AY$35)</c:f>
              <c:numCache>
                <c:formatCode>#,##0.000</c:formatCode>
                <c:ptCount val="9"/>
                <c:pt idx="0" formatCode="General">
                  <c:v>0.96057927600000004</c:v>
                </c:pt>
                <c:pt idx="1">
                  <c:v>0.94818877800000001</c:v>
                </c:pt>
                <c:pt idx="2">
                  <c:v>0.93394365099999999</c:v>
                </c:pt>
                <c:pt idx="3">
                  <c:v>0.92190829500000004</c:v>
                </c:pt>
                <c:pt idx="4" formatCode="General">
                  <c:v>0.90711072500000001</c:v>
                </c:pt>
                <c:pt idx="5">
                  <c:v>0.89854786499999995</c:v>
                </c:pt>
                <c:pt idx="6" formatCode="General">
                  <c:v>0.88552600400000003</c:v>
                </c:pt>
                <c:pt idx="7">
                  <c:v>0.87747612699999999</c:v>
                </c:pt>
                <c:pt idx="8" formatCode="General">
                  <c:v>0.866308894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5C-4325-AE4E-1A2B65C3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v>NLP_0_172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('Deep nrna dataset'!$AF$9,'Deep nrna dataset'!$AF$12,'Deep nrna dataset'!$AF$15,'Deep nrna dataset'!$AF$18,'Deep nrna dataset'!$AF$21,'Deep nrna dataset'!$AF$24,'Deep nrna dataset'!$AF$27,'Deep nrna dataset'!$AF$30,'Deep nrna dataset'!$AF$33)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0.93635072212137904</c:v>
                      </c:pt>
                      <c:pt idx="1">
                        <c:v>0.93942861652592502</c:v>
                      </c:pt>
                      <c:pt idx="2">
                        <c:v>0.91946176308105099</c:v>
                      </c:pt>
                      <c:pt idx="3">
                        <c:v>0.91673901033856797</c:v>
                      </c:pt>
                      <c:pt idx="4">
                        <c:v>0.88761739404940398</c:v>
                      </c:pt>
                      <c:pt idx="5">
                        <c:v>0.90052087443769202</c:v>
                      </c:pt>
                      <c:pt idx="6">
                        <c:v>0.87925183489858705</c:v>
                      </c:pt>
                      <c:pt idx="7">
                        <c:v>0.86074500828663802</c:v>
                      </c:pt>
                      <c:pt idx="8">
                        <c:v>0.87696314418751398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A5C-4325-AE4E-1A2B65C3A324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EXT_0_172</c:v>
                </c:tx>
                <c:spPr>
                  <a:ln>
                    <a:prstDash val="sysDash"/>
                  </a:ln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dataset'!$V$9,'Deep nrna dataset'!$V$12,'Deep nrna dataset'!$V$15,'Deep nrna dataset'!$V$18,'Deep nrna dataset'!$V$21,'Deep nrna dataset'!$V$24,'Deep nrna dataset'!$V$27,'Deep nrna dataset'!$V$30,'Deep nrna dataset'!$V$33)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0.95110883118932998</c:v>
                      </c:pt>
                      <c:pt idx="1">
                        <c:v>0.92581485281351095</c:v>
                      </c:pt>
                      <c:pt idx="2">
                        <c:v>0.89933706889748199</c:v>
                      </c:pt>
                      <c:pt idx="3">
                        <c:v>0.87964643674532395</c:v>
                      </c:pt>
                      <c:pt idx="4">
                        <c:v>0.86366506195248904</c:v>
                      </c:pt>
                      <c:pt idx="5">
                        <c:v>0.85103780285691699</c:v>
                      </c:pt>
                      <c:pt idx="6">
                        <c:v>0.84413227053902595</c:v>
                      </c:pt>
                      <c:pt idx="7">
                        <c:v>0.83399100307789398</c:v>
                      </c:pt>
                      <c:pt idx="8">
                        <c:v>0.82625680688185599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5C-4325-AE4E-1A2B65C3A324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v>EXT_0_671</c:v>
                </c:tx>
                <c:spPr>
                  <a:ln w="1905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dataset'!$V$10,'Deep nrna dataset'!$V$13,'Deep nrna dataset'!$V$16,'Deep nrna dataset'!$V$19,'Deep nrna dataset'!$V$22,'Deep nrna dataset'!$V$25,'Deep nrna dataset'!$V$28,'Deep nrna dataset'!$V$31,'Deep nrna dataset'!$V$34)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0.94515034330360603</c:v>
                      </c:pt>
                      <c:pt idx="1">
                        <c:v>0.93895509430984103</c:v>
                      </c:pt>
                      <c:pt idx="2">
                        <c:v>0.93035277405098205</c:v>
                      </c:pt>
                      <c:pt idx="3">
                        <c:v>0.92478888801199499</c:v>
                      </c:pt>
                      <c:pt idx="4">
                        <c:v>0.90959671691263499</c:v>
                      </c:pt>
                      <c:pt idx="5">
                        <c:v>0.90221766237865997</c:v>
                      </c:pt>
                      <c:pt idx="6">
                        <c:v>0.89049798753058096</c:v>
                      </c:pt>
                      <c:pt idx="7">
                        <c:v>0.87384578959829495</c:v>
                      </c:pt>
                      <c:pt idx="8">
                        <c:v>0.87033383316233903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5C-4325-AE4E-1A2B65C3A324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v>VOT_0_172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dataset'!$AO$9,'Deep nrna dataset'!$AO$12,'Deep nrna dataset'!$AO$15,'Deep nrna dataset'!$AO$18,'Deep nrna dataset'!$AO$21,'Deep nrna dataset'!$AO$24,'Deep nrna dataset'!$AO$27,'Deep nrna dataset'!$AO$30,'Deep nrna dataset'!$AO$33)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0.95462078762528602</c:v>
                      </c:pt>
                      <c:pt idx="1">
                        <c:v>0.94605792755110096</c:v>
                      </c:pt>
                      <c:pt idx="2">
                        <c:v>0.942703811853839</c:v>
                      </c:pt>
                      <c:pt idx="3">
                        <c:v>0.90095493646910196</c:v>
                      </c:pt>
                      <c:pt idx="4">
                        <c:v>0.90801830952568796</c:v>
                      </c:pt>
                      <c:pt idx="5">
                        <c:v>0.87155709888722199</c:v>
                      </c:pt>
                      <c:pt idx="6">
                        <c:v>0.87021545260831801</c:v>
                      </c:pt>
                      <c:pt idx="7">
                        <c:v>0.88240864967248001</c:v>
                      </c:pt>
                      <c:pt idx="8">
                        <c:v>0.87656854234077797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5C-4325-AE4E-1A2B65C3A324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v>RDF_172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'Deep nrna dataset'!$B$44:$B$52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dataset'!$AY$9,'Deep nrna dataset'!$AY$12,'Deep nrna dataset'!$AY$15,'Deep nrna dataset'!$AY$18,'Deep nrna dataset'!$AY$21,'Deep nrna dataset'!$AY$24,'Deep nrna dataset'!$AY$27,'Deep nrna dataset'!$AY$30,'Deep nrna dataset'!$AY$33)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 formatCode="General">
                        <c:v>0.94005997900000005</c:v>
                      </c:pt>
                      <c:pt idx="1">
                        <c:v>0.913661116</c:v>
                      </c:pt>
                      <c:pt idx="2">
                        <c:v>0.88410543799999997</c:v>
                      </c:pt>
                      <c:pt idx="3">
                        <c:v>0.860666088</c:v>
                      </c:pt>
                      <c:pt idx="4" formatCode="General">
                        <c:v>0.83927866799999995</c:v>
                      </c:pt>
                      <c:pt idx="5">
                        <c:v>0.83300449799999998</c:v>
                      </c:pt>
                      <c:pt idx="6" formatCode="General">
                        <c:v>0.82187672599999995</c:v>
                      </c:pt>
                      <c:pt idx="7">
                        <c:v>0.81449767200000001</c:v>
                      </c:pt>
                      <c:pt idx="8" formatCode="General">
                        <c:v>0.80771051999999999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5C-4325-AE4E-1A2B65C3A324}"/>
                  </c:ext>
                </c:extLst>
              </c15:ser>
            </c15:filteredScatterSeries>
            <c15:filteredScatterSeries>
              <c15:ser>
                <c:idx val="5"/>
                <c:order val="11"/>
                <c:tx>
                  <c:v>RDF_671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'Deep nrna dataset'!$B$44:$B$52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dataset'!$AY$10,'Deep nrna dataset'!$AY$13,'Deep nrna dataset'!$AY$16,'Deep nrna dataset'!$AY$19,'Deep nrna dataset'!$AY$22,'Deep nrna dataset'!$AY$25,'Deep nrna dataset'!$AY$28,'Deep nrna dataset'!$AY$31,'Deep nrna dataset'!$AY$34)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 formatCode="General">
                        <c:v>0.93804750999999997</c:v>
                      </c:pt>
                      <c:pt idx="1">
                        <c:v>0.93058953499999997</c:v>
                      </c:pt>
                      <c:pt idx="2">
                        <c:v>0.92088232999999997</c:v>
                      </c:pt>
                      <c:pt idx="3">
                        <c:v>0.91235893000000001</c:v>
                      </c:pt>
                      <c:pt idx="4" formatCode="General">
                        <c:v>0.90040249400000005</c:v>
                      </c:pt>
                      <c:pt idx="5">
                        <c:v>0.88820929699999995</c:v>
                      </c:pt>
                      <c:pt idx="6" formatCode="General">
                        <c:v>0.87818640999999997</c:v>
                      </c:pt>
                      <c:pt idx="7">
                        <c:v>0.86686133700000001</c:v>
                      </c:pt>
                      <c:pt idx="8" formatCode="General">
                        <c:v>0.856601689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5C-4325-AE4E-1A2B65C3A324}"/>
                  </c:ext>
                </c:extLst>
              </c15:ser>
            </c15:filteredScatterSeries>
          </c:ext>
        </c:extLst>
      </c:scatterChart>
      <c:valAx>
        <c:axId val="1747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Noise in Train and Test 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</c:valAx>
      <c:valAx>
        <c:axId val="1747176831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Accuracy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1.0000000000000002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1"/>
          <c:tx>
            <c:strRef>
              <c:f>'Deep nrna dataset'!$AN$42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dataset'!$AF$10,'Deep nrna dataset'!$AF$13,'Deep nrna dataset'!$AF$16,'Deep nrna dataset'!$AF$19,'Deep nrna dataset'!$AF$22,'Deep nrna dataset'!$AF$25,'Deep nrna dataset'!$AF$28,'Deep nrna dataset'!$AF$31,'Deep nrna dataset'!$AF$34)</c:f>
              <c:numCache>
                <c:formatCode>#,##0.000</c:formatCode>
                <c:ptCount val="9"/>
                <c:pt idx="0">
                  <c:v>0.98472890853129103</c:v>
                </c:pt>
                <c:pt idx="1">
                  <c:v>0.98153263357272502</c:v>
                </c:pt>
                <c:pt idx="2">
                  <c:v>0.98030936784784095</c:v>
                </c:pt>
                <c:pt idx="3">
                  <c:v>0.97549522531765398</c:v>
                </c:pt>
                <c:pt idx="4">
                  <c:v>0.97218056980506595</c:v>
                </c:pt>
                <c:pt idx="5">
                  <c:v>0.96484097545576497</c:v>
                </c:pt>
                <c:pt idx="6">
                  <c:v>0.96460421434772303</c:v>
                </c:pt>
                <c:pt idx="7">
                  <c:v>0.95596243390419</c:v>
                </c:pt>
                <c:pt idx="8">
                  <c:v>0.95280561913029704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1-473E-B6FE-EB23CA71157B}"/>
            </c:ext>
          </c:extLst>
        </c:ser>
        <c:ser>
          <c:idx val="11"/>
          <c:order val="5"/>
          <c:tx>
            <c:strRef>
              <c:f>'Deep nrna dataset'!$AN$40</c:f>
              <c:strCache>
                <c:ptCount val="1"/>
                <c:pt idx="0">
                  <c:v>EXT C[2, 7], γ=1</c:v>
                </c:pt>
              </c:strCache>
            </c:strRef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dataset'!$V$11,'Deep nrna dataset'!$V$14,'Deep nrna dataset'!$V$17,'Deep nrna dataset'!$V$20,'Deep nrna dataset'!$V$23,'Deep nrna dataset'!$V$26,'Deep nrna dataset'!$V$29,'Deep nrna dataset'!$V$32,'Deep nrna dataset'!$V$35)</c:f>
              <c:numCache>
                <c:formatCode>#,##0.000</c:formatCode>
                <c:ptCount val="9"/>
                <c:pt idx="0">
                  <c:v>0.96464367453239597</c:v>
                </c:pt>
                <c:pt idx="1">
                  <c:v>0.95304238023833898</c:v>
                </c:pt>
                <c:pt idx="2">
                  <c:v>0.940572961881461</c:v>
                </c:pt>
                <c:pt idx="3">
                  <c:v>0.93074737589771905</c:v>
                </c:pt>
                <c:pt idx="4">
                  <c:v>0.91571304553705302</c:v>
                </c:pt>
                <c:pt idx="5">
                  <c:v>0.90482203456712096</c:v>
                </c:pt>
                <c:pt idx="6">
                  <c:v>0.896338094862284</c:v>
                </c:pt>
                <c:pt idx="7">
                  <c:v>0.88489464130692097</c:v>
                </c:pt>
                <c:pt idx="8">
                  <c:v>0.87629232104806198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1-473E-B6FE-EB23CA71157B}"/>
            </c:ext>
          </c:extLst>
        </c:ser>
        <c:ser>
          <c:idx val="15"/>
          <c:order val="6"/>
          <c:tx>
            <c:strRef>
              <c:f>'Deep nrna dataset'!$AN$46</c:f>
              <c:strCache>
                <c:ptCount val="1"/>
                <c:pt idx="0">
                  <c:v>RDF C[2, 7], γ=1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('Deep nrna dataset'!$AY$11,'Deep nrna dataset'!$AY$14,'Deep nrna dataset'!$AY$17,'Deep nrna dataset'!$AY$20,'Deep nrna dataset'!$AY$23,'Deep nrna dataset'!$AY$26,'Deep nrna dataset'!$AY$29,'Deep nrna dataset'!$AY$32,'Deep nrna dataset'!$AY$35)</c:f>
              <c:numCache>
                <c:formatCode>#,##0.000</c:formatCode>
                <c:ptCount val="9"/>
                <c:pt idx="0" formatCode="General">
                  <c:v>0.96057927600000004</c:v>
                </c:pt>
                <c:pt idx="1">
                  <c:v>0.94818877800000001</c:v>
                </c:pt>
                <c:pt idx="2">
                  <c:v>0.93394365099999999</c:v>
                </c:pt>
                <c:pt idx="3">
                  <c:v>0.92190829500000004</c:v>
                </c:pt>
                <c:pt idx="4" formatCode="General">
                  <c:v>0.90711072500000001</c:v>
                </c:pt>
                <c:pt idx="5">
                  <c:v>0.89854786499999995</c:v>
                </c:pt>
                <c:pt idx="6" formatCode="General">
                  <c:v>0.88552600400000003</c:v>
                </c:pt>
                <c:pt idx="7">
                  <c:v>0.87747612699999999</c:v>
                </c:pt>
                <c:pt idx="8" formatCode="General">
                  <c:v>0.866308894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1-473E-B6FE-EB23CA71157B}"/>
            </c:ext>
          </c:extLst>
        </c:ser>
        <c:ser>
          <c:idx val="2"/>
          <c:order val="8"/>
          <c:tx>
            <c:strRef>
              <c:f>'Deep nrna dataset'!$AN$43</c:f>
              <c:strCache>
                <c:ptCount val="1"/>
                <c:pt idx="0">
                  <c:v>VOT F=7, γ=1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pPr>
              <a:ln w="28575">
                <a:solidFill>
                  <a:srgbClr val="7030A0"/>
                </a:solidFill>
                <a:prstDash val="dashDot"/>
              </a:ln>
            </c:spPr>
          </c:marker>
          <c:dPt>
            <c:idx val="8"/>
            <c:marker>
              <c:symbol val="triang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F251-473E-B6FE-EB23CA71157B}"/>
              </c:ext>
            </c:extLst>
          </c:dPt>
          <c:xVal>
            <c:numLit>
              <c:formatCode>General</c:formatCode>
              <c:ptCount val="9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100</c:v>
              </c:pt>
              <c:pt idx="5">
                <c:v>125</c:v>
              </c:pt>
              <c:pt idx="6">
                <c:v>150</c:v>
              </c:pt>
              <c:pt idx="7">
                <c:v>175</c:v>
              </c:pt>
              <c:pt idx="8">
                <c:v>200</c:v>
              </c:pt>
            </c:numLit>
          </c:xVal>
          <c:yVal>
            <c:numRef>
              <c:f>('Deep nrna dataset'!$AO$10,'Deep nrna dataset'!$AO$13,'Deep nrna dataset'!$AO$16,'Deep nrna dataset'!$AO$19,'Deep nrna dataset'!$AO$22,'Deep nrna dataset'!$AO$25,'Deep nrna dataset'!$AO$28,'Deep nrna dataset'!$AO$31,'Deep nrna dataset'!$AO$34)</c:f>
              <c:numCache>
                <c:formatCode>#,##0.000</c:formatCode>
                <c:ptCount val="9"/>
                <c:pt idx="0">
                  <c:v>0.98184831505011405</c:v>
                </c:pt>
                <c:pt idx="1">
                  <c:v>0.98026990766316702</c:v>
                </c:pt>
                <c:pt idx="2">
                  <c:v>0.98003314655512497</c:v>
                </c:pt>
                <c:pt idx="3">
                  <c:v>0.97656065030384298</c:v>
                </c:pt>
                <c:pt idx="4">
                  <c:v>0.97044432167942496</c:v>
                </c:pt>
                <c:pt idx="5">
                  <c:v>0.96811617078367895</c:v>
                </c:pt>
                <c:pt idx="6">
                  <c:v>0.964959356009786</c:v>
                </c:pt>
                <c:pt idx="7">
                  <c:v>0.95690947833635798</c:v>
                </c:pt>
                <c:pt idx="8">
                  <c:v>0.95410780522452798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1-473E-B6FE-EB23CA71157B}"/>
            </c:ext>
          </c:extLst>
        </c:ser>
        <c:ser>
          <c:idx val="0"/>
          <c:order val="10"/>
          <c:tx>
            <c:v>Blastn(av-s)</c:v>
          </c:tx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dataset'!$G$44:$G$52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0.94</c:v>
                </c:pt>
                <c:pt idx="2">
                  <c:v>0.93100000000000005</c:v>
                </c:pt>
                <c:pt idx="3">
                  <c:v>0.92400000000000004</c:v>
                </c:pt>
                <c:pt idx="4">
                  <c:v>0.91400000000000003</c:v>
                </c:pt>
                <c:pt idx="5">
                  <c:v>0.91100000000000003</c:v>
                </c:pt>
                <c:pt idx="6">
                  <c:v>0.91300000000000003</c:v>
                </c:pt>
                <c:pt idx="7">
                  <c:v>0.91400000000000003</c:v>
                </c:pt>
                <c:pt idx="8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1-473E-B6FE-EB23CA71157B}"/>
            </c:ext>
          </c:extLst>
        </c:ser>
        <c:ser>
          <c:idx val="4"/>
          <c:order val="11"/>
          <c:tx>
            <c:v>Inf_hmm_cm</c:v>
          </c:tx>
          <c:spPr>
            <a:ln cmpd="dbl"/>
          </c:spPr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dataset'!$N$102:$N$110</c:f>
              <c:numCache>
                <c:formatCode>#,##0.000</c:formatCode>
                <c:ptCount val="9"/>
                <c:pt idx="0">
                  <c:v>0.94783363586141578</c:v>
                </c:pt>
                <c:pt idx="1">
                  <c:v>0.95102991081998267</c:v>
                </c:pt>
                <c:pt idx="2">
                  <c:v>0.96969457817062588</c:v>
                </c:pt>
                <c:pt idx="3">
                  <c:v>0.9397442980033146</c:v>
                </c:pt>
                <c:pt idx="4">
                  <c:v>0.93504853602714866</c:v>
                </c:pt>
                <c:pt idx="5">
                  <c:v>0.9046247336437534</c:v>
                </c:pt>
                <c:pt idx="6">
                  <c:v>0.89136611159340229</c:v>
                </c:pt>
                <c:pt idx="7">
                  <c:v>0.86887380632941358</c:v>
                </c:pt>
                <c:pt idx="8">
                  <c:v>0.763159971588667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51-473E-B6FE-EB23CA71157B}"/>
            </c:ext>
          </c:extLst>
        </c:ser>
        <c:ser>
          <c:idx val="5"/>
          <c:order val="12"/>
          <c:tx>
            <c:v>Inf_hmm</c:v>
          </c:tx>
          <c:spPr>
            <a:ln w="22225" cmpd="dbl"/>
          </c:spPr>
          <c:xVal>
            <c:numRef>
              <c:f>'Deep nrna dataset'!$B$44:$B$52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dataset'!$U$102:$U$110</c:f>
              <c:numCache>
                <c:formatCode>General</c:formatCode>
                <c:ptCount val="9"/>
                <c:pt idx="0">
                  <c:v>0.94921474232499403</c:v>
                </c:pt>
                <c:pt idx="1">
                  <c:v>0.95623865519690632</c:v>
                </c:pt>
                <c:pt idx="2">
                  <c:v>0.95911924867808385</c:v>
                </c:pt>
                <c:pt idx="3">
                  <c:v>0.93575881935127458</c:v>
                </c:pt>
                <c:pt idx="4">
                  <c:v>0.93370688974824401</c:v>
                </c:pt>
                <c:pt idx="5">
                  <c:v>0.89988951148291374</c:v>
                </c:pt>
                <c:pt idx="6">
                  <c:v>0.88749901349538318</c:v>
                </c:pt>
                <c:pt idx="7">
                  <c:v>0.86500670823139447</c:v>
                </c:pt>
                <c:pt idx="8">
                  <c:v>0.76016099755346855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51-473E-B6FE-EB23CA71157B}"/>
            </c:ext>
          </c:extLst>
        </c:ser>
        <c:ser>
          <c:idx val="12"/>
          <c:order val="13"/>
          <c:tx>
            <c:v>deepncRNA-3</c:v>
          </c:tx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dataset'!$C$76:$C$84</c:f>
              <c:numCache>
                <c:formatCode>#,##0.000</c:formatCode>
                <c:ptCount val="9"/>
                <c:pt idx="0">
                  <c:v>0.89069767441860404</c:v>
                </c:pt>
                <c:pt idx="1">
                  <c:v>0.88604651162790704</c:v>
                </c:pt>
                <c:pt idx="2">
                  <c:v>0.88255813953488305</c:v>
                </c:pt>
                <c:pt idx="3">
                  <c:v>0.86511627906976696</c:v>
                </c:pt>
                <c:pt idx="4">
                  <c:v>0.86860465116278995</c:v>
                </c:pt>
                <c:pt idx="5">
                  <c:v>0.85116279069767398</c:v>
                </c:pt>
                <c:pt idx="6">
                  <c:v>0.84418604651162799</c:v>
                </c:pt>
                <c:pt idx="7">
                  <c:v>0.82674418604651101</c:v>
                </c:pt>
                <c:pt idx="8">
                  <c:v>0.84418604651162799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51-473E-B6FE-EB23CA71157B}"/>
            </c:ext>
          </c:extLst>
        </c:ser>
        <c:ser>
          <c:idx val="13"/>
          <c:order val="14"/>
          <c:tx>
            <c:v>deepncRNA-2</c:v>
          </c:tx>
          <c:marker>
            <c:symbol val="star"/>
            <c:size val="6"/>
          </c:marker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dataset'!$D$76:$D$84</c:f>
              <c:numCache>
                <c:formatCode>#,##0.000</c:formatCode>
                <c:ptCount val="9"/>
                <c:pt idx="0">
                  <c:v>0.87790697674418605</c:v>
                </c:pt>
                <c:pt idx="1">
                  <c:v>0.88604651162790704</c:v>
                </c:pt>
                <c:pt idx="2">
                  <c:v>0.87790697674418605</c:v>
                </c:pt>
                <c:pt idx="3">
                  <c:v>0.85697674418604597</c:v>
                </c:pt>
                <c:pt idx="4">
                  <c:v>0.85697674418604597</c:v>
                </c:pt>
                <c:pt idx="5">
                  <c:v>0.84767441860465098</c:v>
                </c:pt>
                <c:pt idx="6">
                  <c:v>0.85581395348837197</c:v>
                </c:pt>
                <c:pt idx="7">
                  <c:v>0.85116279069767398</c:v>
                </c:pt>
                <c:pt idx="8">
                  <c:v>0.83953488372092999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51-473E-B6FE-EB23CA71157B}"/>
            </c:ext>
          </c:extLst>
        </c:ser>
        <c:ser>
          <c:idx val="14"/>
          <c:order val="15"/>
          <c:tx>
            <c:v>deepncRNA-1</c:v>
          </c:tx>
          <c:xVal>
            <c:numRef>
              <c:f>'Deep nrna dataset'!$B$76:$B$84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'Deep nrna dataset'!$E$76:$E$84</c:f>
              <c:numCache>
                <c:formatCode>#,##0.000</c:formatCode>
                <c:ptCount val="9"/>
                <c:pt idx="0">
                  <c:v>0.86627906976744096</c:v>
                </c:pt>
                <c:pt idx="1">
                  <c:v>0.88139534883720905</c:v>
                </c:pt>
                <c:pt idx="2">
                  <c:v>0.88255813953488305</c:v>
                </c:pt>
                <c:pt idx="3">
                  <c:v>0.88255813953488305</c:v>
                </c:pt>
                <c:pt idx="4">
                  <c:v>0.86976744186046495</c:v>
                </c:pt>
                <c:pt idx="5">
                  <c:v>0.86162790697674396</c:v>
                </c:pt>
                <c:pt idx="6">
                  <c:v>0.836046511627907</c:v>
                </c:pt>
                <c:pt idx="7">
                  <c:v>0.84186046511627899</c:v>
                </c:pt>
                <c:pt idx="8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51-473E-B6FE-EB23CA71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4335"/>
        <c:axId val="174717683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v>NLP_0_172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('Deep nrna dataset'!$AF$9,'Deep nrna dataset'!$AF$12,'Deep nrna dataset'!$AF$15,'Deep nrna dataset'!$AF$18,'Deep nrna dataset'!$AF$21,'Deep nrna dataset'!$AF$24,'Deep nrna dataset'!$AF$27,'Deep nrna dataset'!$AF$30,'Deep nrna dataset'!$AF$33)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0.93635072212137904</c:v>
                      </c:pt>
                      <c:pt idx="1">
                        <c:v>0.93942861652592502</c:v>
                      </c:pt>
                      <c:pt idx="2">
                        <c:v>0.91946176308105099</c:v>
                      </c:pt>
                      <c:pt idx="3">
                        <c:v>0.91673901033856797</c:v>
                      </c:pt>
                      <c:pt idx="4">
                        <c:v>0.88761739404940398</c:v>
                      </c:pt>
                      <c:pt idx="5">
                        <c:v>0.90052087443769202</c:v>
                      </c:pt>
                      <c:pt idx="6">
                        <c:v>0.87925183489858705</c:v>
                      </c:pt>
                      <c:pt idx="7">
                        <c:v>0.86074500828663802</c:v>
                      </c:pt>
                      <c:pt idx="8">
                        <c:v>0.87696314418751398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251-473E-B6FE-EB23CA71157B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v>NLP_0_171</c:v>
                </c:tx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dataset'!$AF$11,'Deep nrna dataset'!$AF$14,'Deep nrna dataset'!$AF$17,'Deep nrna dataset'!$AF$20,'Deep nrna dataset'!$AF$23,'Deep nrna dataset'!$AF$26,'Deep nrna dataset'!$AF$29,'Deep nrna dataset'!$AF$32,'Deep nrna dataset'!$AF$35)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0.93670586378344201</c:v>
                      </c:pt>
                      <c:pt idx="1">
                        <c:v>0.97154920685028801</c:v>
                      </c:pt>
                      <c:pt idx="2">
                        <c:v>0.97387735774603401</c:v>
                      </c:pt>
                      <c:pt idx="3">
                        <c:v>0.92616999447557402</c:v>
                      </c:pt>
                      <c:pt idx="4">
                        <c:v>0.93047115460500296</c:v>
                      </c:pt>
                      <c:pt idx="5">
                        <c:v>0.91062268171414995</c:v>
                      </c:pt>
                      <c:pt idx="6">
                        <c:v>0.91003077894404505</c:v>
                      </c:pt>
                      <c:pt idx="7">
                        <c:v>0.88955094309841298</c:v>
                      </c:pt>
                      <c:pt idx="8">
                        <c:v>0.90142845868518595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251-473E-B6FE-EB23CA71157B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EXT_0_172</c:v>
                </c:tx>
                <c:spPr>
                  <a:ln>
                    <a:prstDash val="sysDash"/>
                  </a:ln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dataset'!$V$9,'Deep nrna dataset'!$V$12,'Deep nrna dataset'!$V$15,'Deep nrna dataset'!$V$18,'Deep nrna dataset'!$V$21,'Deep nrna dataset'!$V$24,'Deep nrna dataset'!$V$27,'Deep nrna dataset'!$V$30,'Deep nrna dataset'!$V$33)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0.95110883118932998</c:v>
                      </c:pt>
                      <c:pt idx="1">
                        <c:v>0.92581485281351095</c:v>
                      </c:pt>
                      <c:pt idx="2">
                        <c:v>0.89933706889748199</c:v>
                      </c:pt>
                      <c:pt idx="3">
                        <c:v>0.87964643674532395</c:v>
                      </c:pt>
                      <c:pt idx="4">
                        <c:v>0.86366506195248904</c:v>
                      </c:pt>
                      <c:pt idx="5">
                        <c:v>0.85103780285691699</c:v>
                      </c:pt>
                      <c:pt idx="6">
                        <c:v>0.84413227053902595</c:v>
                      </c:pt>
                      <c:pt idx="7">
                        <c:v>0.83399100307789398</c:v>
                      </c:pt>
                      <c:pt idx="8">
                        <c:v>0.82625680688185599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251-473E-B6FE-EB23CA71157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v>EXT_0_671</c:v>
                </c:tx>
                <c:spPr>
                  <a:ln w="1905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pPr>
                    <a:ln>
                      <a:prstDash val="sysDash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dataset'!$V$10,'Deep nrna dataset'!$V$13,'Deep nrna dataset'!$V$16,'Deep nrna dataset'!$V$19,'Deep nrna dataset'!$V$22,'Deep nrna dataset'!$V$25,'Deep nrna dataset'!$V$28,'Deep nrna dataset'!$V$31,'Deep nrna dataset'!$V$34)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0.94515034330360603</c:v>
                      </c:pt>
                      <c:pt idx="1">
                        <c:v>0.93895509430984103</c:v>
                      </c:pt>
                      <c:pt idx="2">
                        <c:v>0.93035277405098205</c:v>
                      </c:pt>
                      <c:pt idx="3">
                        <c:v>0.92478888801199499</c:v>
                      </c:pt>
                      <c:pt idx="4">
                        <c:v>0.90959671691263499</c:v>
                      </c:pt>
                      <c:pt idx="5">
                        <c:v>0.90221766237865997</c:v>
                      </c:pt>
                      <c:pt idx="6">
                        <c:v>0.89049798753058096</c:v>
                      </c:pt>
                      <c:pt idx="7">
                        <c:v>0.87384578959829495</c:v>
                      </c:pt>
                      <c:pt idx="8">
                        <c:v>0.87033383316233903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251-473E-B6FE-EB23CA71157B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v>VOT_0_172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dataset'!$AO$9,'Deep nrna dataset'!$AO$12,'Deep nrna dataset'!$AO$15,'Deep nrna dataset'!$AO$18,'Deep nrna dataset'!$AO$21,'Deep nrna dataset'!$AO$24,'Deep nrna dataset'!$AO$27,'Deep nrna dataset'!$AO$30,'Deep nrna dataset'!$AO$33)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0.95462078762528602</c:v>
                      </c:pt>
                      <c:pt idx="1">
                        <c:v>0.94605792755110096</c:v>
                      </c:pt>
                      <c:pt idx="2">
                        <c:v>0.942703811853839</c:v>
                      </c:pt>
                      <c:pt idx="3">
                        <c:v>0.90095493646910196</c:v>
                      </c:pt>
                      <c:pt idx="4">
                        <c:v>0.90801830952568796</c:v>
                      </c:pt>
                      <c:pt idx="5">
                        <c:v>0.87155709888722199</c:v>
                      </c:pt>
                      <c:pt idx="6">
                        <c:v>0.87021545260831801</c:v>
                      </c:pt>
                      <c:pt idx="7">
                        <c:v>0.88240864967248001</c:v>
                      </c:pt>
                      <c:pt idx="8">
                        <c:v>0.87656854234077797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251-473E-B6FE-EB23CA71157B}"/>
                  </c:ext>
                </c:extLst>
              </c15:ser>
            </c15:filteredScatterSeries>
            <c15:filteredScatterSeries>
              <c15:ser>
                <c:idx val="3"/>
                <c:order val="9"/>
                <c:tx>
                  <c:v>VOT_0_171</c:v>
                </c:tx>
                <c:spPr>
                  <a:ln w="28575">
                    <a:prstDash val="dashDot"/>
                  </a:ln>
                </c:spPr>
                <c:marker>
                  <c:spPr>
                    <a:ln w="28575">
                      <a:prstDash val="dashDot"/>
                    </a:ln>
                  </c:spPr>
                </c:marker>
                <c:xVal>
                  <c:numLit>
                    <c:formatCode>General</c:formatCode>
                    <c:ptCount val="9"/>
                    <c:pt idx="0">
                      <c:v>0</c:v>
                    </c:pt>
                    <c:pt idx="1">
                      <c:v>25</c:v>
                    </c:pt>
                    <c:pt idx="2">
                      <c:v>50</c:v>
                    </c:pt>
                    <c:pt idx="3">
                      <c:v>75</c:v>
                    </c:pt>
                    <c:pt idx="4">
                      <c:v>100</c:v>
                    </c:pt>
                    <c:pt idx="5">
                      <c:v>125</c:v>
                    </c:pt>
                    <c:pt idx="6">
                      <c:v>150</c:v>
                    </c:pt>
                    <c:pt idx="7">
                      <c:v>175</c:v>
                    </c:pt>
                    <c:pt idx="8">
                      <c:v>200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('Deep nrna dataset'!$AO$11,'Deep nrna dataset'!$AO$14,'Deep nrna dataset'!$AO$17,'Deep nrna dataset'!$AO$20,'Deep nrna dataset'!$AO$23,'Deep nrna dataset'!$AO$26,'Deep nrna dataset'!$AO$29,'Deep nrna dataset'!$AO$32,'Deep nrna dataset'!$AO$35)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0.97711309288927395</c:v>
                      </c:pt>
                      <c:pt idx="1">
                        <c:v>0.979480703969694</c:v>
                      </c:pt>
                      <c:pt idx="2">
                        <c:v>0.97450872070081196</c:v>
                      </c:pt>
                      <c:pt idx="3">
                        <c:v>0.90217820219398603</c:v>
                      </c:pt>
                      <c:pt idx="4">
                        <c:v>0.92388130376450095</c:v>
                      </c:pt>
                      <c:pt idx="5">
                        <c:v>0.93812643043169397</c:v>
                      </c:pt>
                      <c:pt idx="6">
                        <c:v>0.90028411332964997</c:v>
                      </c:pt>
                      <c:pt idx="7">
                        <c:v>0.91153026596164399</c:v>
                      </c:pt>
                      <c:pt idx="8">
                        <c:v>0.90000789203693399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251-473E-B6FE-EB23CA71157B}"/>
                  </c:ext>
                </c:extLst>
              </c15:ser>
            </c15:filteredScatterSeries>
          </c:ext>
        </c:extLst>
      </c:scatterChart>
      <c:valAx>
        <c:axId val="1747174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CA" sz="1400" b="0"/>
                  <a:t>Noises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6831"/>
        <c:crosses val="autoZero"/>
        <c:crossBetween val="midCat"/>
        <c:majorUnit val="25"/>
      </c:valAx>
      <c:valAx>
        <c:axId val="1747176831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CA" sz="1400" b="0"/>
                  <a:t>Accuracy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174335"/>
        <c:crosses val="autoZero"/>
        <c:crossBetween val="midCat"/>
        <c:majorUnit val="1.0000000000000002E-2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Clans'!$B$34</c:f>
              <c:strCache>
                <c:ptCount val="1"/>
                <c:pt idx="0">
                  <c:v>Clans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 Clans'!$C$33:$I$33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Clans'!$C$34:$I$34</c:f>
              <c:numCache>
                <c:formatCode>#,##0.000</c:formatCode>
                <c:ptCount val="7"/>
                <c:pt idx="0">
                  <c:v>0.66874999999999996</c:v>
                </c:pt>
                <c:pt idx="1">
                  <c:v>0.93125000000000002</c:v>
                </c:pt>
                <c:pt idx="2">
                  <c:v>0.66874999999999996</c:v>
                </c:pt>
                <c:pt idx="3" formatCode="General">
                  <c:v>1</c:v>
                </c:pt>
                <c:pt idx="4" formatCode="General">
                  <c:v>0.99375000000000002</c:v>
                </c:pt>
                <c:pt idx="5" formatCode="General">
                  <c:v>0.98750000000000004</c:v>
                </c:pt>
                <c:pt idx="6" formatCode="General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472E-8AAA-DDFF5E71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Clans'!$B$34</c:f>
              <c:strCache>
                <c:ptCount val="1"/>
                <c:pt idx="0">
                  <c:v>Clans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'03 Clans'!$C$33:$I$33</c15:sqref>
                  </c15:fullRef>
                </c:ext>
              </c:extLst>
              <c:f>('03 Clans'!$D$33,'03 Clans'!$F$33:$I$33)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γ=1</c:v>
                </c:pt>
                <c:pt idx="3">
                  <c:v>MLP[1-7], γ=1</c:v>
                </c:pt>
                <c:pt idx="4">
                  <c:v>VOT[1-7], γ=1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 Clans'!$C$34:$I$34</c15:sqref>
                  </c15:fullRef>
                </c:ext>
              </c:extLst>
              <c:f>('03 Clans'!$D$34,'03 Clans'!$F$34:$I$34)</c:f>
              <c:numCache>
                <c:formatCode>#,##0.000</c:formatCode>
                <c:ptCount val="5"/>
                <c:pt idx="0">
                  <c:v>0.93125000000000002</c:v>
                </c:pt>
                <c:pt idx="1" formatCode="General">
                  <c:v>1</c:v>
                </c:pt>
                <c:pt idx="2" formatCode="General">
                  <c:v>0.99375000000000002</c:v>
                </c:pt>
                <c:pt idx="3" formatCode="General">
                  <c:v>0.98750000000000004</c:v>
                </c:pt>
                <c:pt idx="4" formatCode="General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9-4805-BCC2-F2936EF837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Clans'!$B$89</c:f>
              <c:strCache>
                <c:ptCount val="1"/>
                <c:pt idx="0">
                  <c:v>ClansFamily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Clans'!$C$89:$I$89</c:f>
              <c:numCache>
                <c:formatCode>#,##0.000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0.95625000000000004</c:v>
                </c:pt>
                <c:pt idx="4" formatCode="General">
                  <c:v>0.94374999999999998</c:v>
                </c:pt>
                <c:pt idx="5" formatCode="General">
                  <c:v>0.9375</c:v>
                </c:pt>
                <c:pt idx="6" formatCode="General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D-45B8-A091-EE642C88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Clans'!$B$89</c:f>
              <c:strCache>
                <c:ptCount val="1"/>
                <c:pt idx="0">
                  <c:v>ClansFamily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'03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Clans'!$C$89:$I$89</c:f>
              <c:numCache>
                <c:formatCode>#,##0.000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0.95625000000000004</c:v>
                </c:pt>
                <c:pt idx="4" formatCode="General">
                  <c:v>0.94374999999999998</c:v>
                </c:pt>
                <c:pt idx="5" formatCode="General">
                  <c:v>0.9375</c:v>
                </c:pt>
                <c:pt idx="6" formatCode="General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1-4CC5-B336-CC4C4CA84C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Clans'!$B$121</c:f>
              <c:strCache>
                <c:ptCount val="1"/>
                <c:pt idx="0">
                  <c:v>Clans_03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 Clans'!$C$120:$I$120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Clans'!$C$121:$I$121</c:f>
              <c:numCache>
                <c:formatCode>General</c:formatCode>
                <c:ptCount val="7"/>
                <c:pt idx="0">
                  <c:v>0.66874999999999996</c:v>
                </c:pt>
                <c:pt idx="1">
                  <c:v>0.93125000000000002</c:v>
                </c:pt>
                <c:pt idx="2">
                  <c:v>0.66874999999999996</c:v>
                </c:pt>
                <c:pt idx="3">
                  <c:v>1</c:v>
                </c:pt>
                <c:pt idx="4">
                  <c:v>0.99375000000000002</c:v>
                </c:pt>
                <c:pt idx="5">
                  <c:v>0.98750000000000004</c:v>
                </c:pt>
                <c:pt idx="6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F-4A4B-BF1A-C5691A543222}"/>
            </c:ext>
          </c:extLst>
        </c:ser>
        <c:ser>
          <c:idx val="1"/>
          <c:order val="1"/>
          <c:tx>
            <c:strRef>
              <c:f>'03 Clans'!$B$122</c:f>
              <c:strCache>
                <c:ptCount val="1"/>
                <c:pt idx="0">
                  <c:v>Clans_03_Rfam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 Clans'!$C$120:$I$120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'03 Clans'!$C$122:$I$122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0.95625000000000004</c:v>
                </c:pt>
                <c:pt idx="4">
                  <c:v>0.94374999999999998</c:v>
                </c:pt>
                <c:pt idx="5">
                  <c:v>0.9375</c:v>
                </c:pt>
                <c:pt idx="6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F-4A4B-BF1A-C5691A54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 Clans'!$B$121</c:f>
              <c:strCache>
                <c:ptCount val="1"/>
                <c:pt idx="0">
                  <c:v>Clans_03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'03 Clans'!$C$120:$I$120</c15:sqref>
                  </c15:fullRef>
                </c:ext>
              </c:extLst>
              <c:f>('03 Clans'!$D$120,'03 Clans'!$F$120:$I$120)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γ=1</c:v>
                </c:pt>
                <c:pt idx="3">
                  <c:v>MLP[1-7], γ=1</c:v>
                </c:pt>
                <c:pt idx="4">
                  <c:v>VOT[1-7], γ=1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 Clans'!$C$121:$I$121</c15:sqref>
                  </c15:fullRef>
                </c:ext>
              </c:extLst>
              <c:f>('03 Clans'!$D$121,'03 Clans'!$F$121:$I$121)</c:f>
              <c:numCache>
                <c:formatCode>General</c:formatCode>
                <c:ptCount val="5"/>
                <c:pt idx="0">
                  <c:v>0.93125000000000002</c:v>
                </c:pt>
                <c:pt idx="1">
                  <c:v>1</c:v>
                </c:pt>
                <c:pt idx="2">
                  <c:v>0.99375000000000002</c:v>
                </c:pt>
                <c:pt idx="3">
                  <c:v>0.98750000000000004</c:v>
                </c:pt>
                <c:pt idx="4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D-4E62-8B1B-0A353101DEFC}"/>
            </c:ext>
          </c:extLst>
        </c:ser>
        <c:ser>
          <c:idx val="1"/>
          <c:order val="1"/>
          <c:tx>
            <c:strRef>
              <c:f>'03 Clans'!$B$122</c:f>
              <c:strCache>
                <c:ptCount val="1"/>
                <c:pt idx="0">
                  <c:v>Clans_03_Rfam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'03 Clans'!$C$120:$I$120</c15:sqref>
                  </c15:fullRef>
                </c:ext>
              </c:extLst>
              <c:f>('03 Clans'!$D$120,'03 Clans'!$F$120:$I$120)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γ=1</c:v>
                </c:pt>
                <c:pt idx="3">
                  <c:v>MLP[1-7], γ=1</c:v>
                </c:pt>
                <c:pt idx="4">
                  <c:v>VOT[1-7], γ=1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 Clans'!$C$122:$I$122</c15:sqref>
                  </c15:fullRef>
                </c:ext>
              </c:extLst>
              <c:f>('03 Clans'!$D$122,'03 Clans'!$F$122:$I$122)</c:f>
              <c:numCache>
                <c:formatCode>General</c:formatCode>
                <c:ptCount val="5"/>
                <c:pt idx="0">
                  <c:v>1</c:v>
                </c:pt>
                <c:pt idx="1">
                  <c:v>0.95625000000000004</c:v>
                </c:pt>
                <c:pt idx="2">
                  <c:v>0.94374999999999998</c:v>
                </c:pt>
                <c:pt idx="3">
                  <c:v>0.9375</c:v>
                </c:pt>
                <c:pt idx="4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D-4E62-8B1B-0A353101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Size CMs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tests'!$J$9</c:f>
              <c:strCache>
                <c:ptCount val="1"/>
                <c:pt idx="0">
                  <c:v>S Mat (Mo)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tests'!$J$10:$J$20</c:f>
              <c:numCache>
                <c:formatCode>General</c:formatCode>
                <c:ptCount val="11"/>
                <c:pt idx="0">
                  <c:v>284</c:v>
                </c:pt>
                <c:pt idx="1">
                  <c:v>265</c:v>
                </c:pt>
                <c:pt idx="2">
                  <c:v>177</c:v>
                </c:pt>
                <c:pt idx="3">
                  <c:v>132</c:v>
                </c:pt>
                <c:pt idx="4">
                  <c:v>111</c:v>
                </c:pt>
                <c:pt idx="5">
                  <c:v>96.8</c:v>
                </c:pt>
                <c:pt idx="6">
                  <c:v>81.3</c:v>
                </c:pt>
                <c:pt idx="7">
                  <c:v>71.099999999999994</c:v>
                </c:pt>
                <c:pt idx="8">
                  <c:v>62.6</c:v>
                </c:pt>
                <c:pt idx="9">
                  <c:v>54.8</c:v>
                </c:pt>
                <c:pt idx="10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9-4150-B41A-143E920D0C0F}"/>
            </c:ext>
          </c:extLst>
        </c:ser>
        <c:ser>
          <c:idx val="1"/>
          <c:order val="1"/>
          <c:tx>
            <c:strRef>
              <c:f>'Beta tests'!$U$9</c:f>
              <c:strCache>
                <c:ptCount val="1"/>
                <c:pt idx="0">
                  <c:v>Nd S(Mo)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tests'!$U$10:$U$20</c:f>
              <c:numCache>
                <c:formatCode>General</c:formatCode>
                <c:ptCount val="11"/>
                <c:pt idx="0">
                  <c:v>411</c:v>
                </c:pt>
                <c:pt idx="1">
                  <c:v>376</c:v>
                </c:pt>
                <c:pt idx="2">
                  <c:v>228</c:v>
                </c:pt>
                <c:pt idx="3">
                  <c:v>163</c:v>
                </c:pt>
                <c:pt idx="4">
                  <c:v>134</c:v>
                </c:pt>
                <c:pt idx="5">
                  <c:v>114</c:v>
                </c:pt>
                <c:pt idx="6">
                  <c:v>94.8</c:v>
                </c:pt>
                <c:pt idx="7">
                  <c:v>81.2</c:v>
                </c:pt>
                <c:pt idx="8">
                  <c:v>70.5</c:v>
                </c:pt>
                <c:pt idx="9">
                  <c:v>59.9</c:v>
                </c:pt>
                <c:pt idx="10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9-4150-B41A-143E920D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Clans'!$B$34</c:f>
              <c:strCache>
                <c:ptCount val="1"/>
                <c:pt idx="0">
                  <c:v>Clans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Clans'!$C$33:$I$33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'20 Clans'!$C$34:$I$34</c:f>
              <c:numCache>
                <c:formatCode>#,##0.000</c:formatCode>
                <c:ptCount val="7"/>
                <c:pt idx="0">
                  <c:v>0.59936908517350163</c:v>
                </c:pt>
                <c:pt idx="1">
                  <c:v>0.80126182965299686</c:v>
                </c:pt>
                <c:pt idx="2">
                  <c:v>0.62776025236593058</c:v>
                </c:pt>
                <c:pt idx="3" formatCode="General">
                  <c:v>0.96845425867507795</c:v>
                </c:pt>
                <c:pt idx="4" formatCode="General">
                  <c:v>0.99053627760252305</c:v>
                </c:pt>
                <c:pt idx="5" formatCode="General">
                  <c:v>0.94321766561514198</c:v>
                </c:pt>
                <c:pt idx="6" formatCode="General">
                  <c:v>0.97476340694006303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FE5-AC09-481DBCDD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Clans'!$B$34</c:f>
              <c:strCache>
                <c:ptCount val="1"/>
                <c:pt idx="0">
                  <c:v>Clans 20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 Clans'!$C$33:$I$33</c15:sqref>
                  </c15:fullRef>
                </c:ext>
              </c:extLst>
              <c:f>('20 Clans'!$D$33,'20 Clans'!$F$33:$I$33)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γ=1</c:v>
                </c:pt>
                <c:pt idx="3">
                  <c:v>MLP[1-7], γ=1</c:v>
                </c:pt>
                <c:pt idx="4">
                  <c:v>VOT[1-7], γ=1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 Clans'!$C$34:$I$34</c15:sqref>
                  </c15:fullRef>
                </c:ext>
              </c:extLst>
              <c:f>('20 Clans'!$D$34,'20 Clans'!$F$34:$I$34)</c:f>
              <c:numCache>
                <c:formatCode>#,##0.000</c:formatCode>
                <c:ptCount val="5"/>
                <c:pt idx="0">
                  <c:v>0.80126182965299686</c:v>
                </c:pt>
                <c:pt idx="1" formatCode="General">
                  <c:v>0.96845425867507795</c:v>
                </c:pt>
                <c:pt idx="2" formatCode="General">
                  <c:v>0.99053627760252305</c:v>
                </c:pt>
                <c:pt idx="3" formatCode="General">
                  <c:v>0.94321766561514198</c:v>
                </c:pt>
                <c:pt idx="4" formatCode="General">
                  <c:v>0.97476340694006303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F-4E9B-B0E2-3E751D8D1B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75000000000000011"/>
        </c:scaling>
        <c:delete val="1"/>
        <c:axPos val="l"/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Clans'!$B$89</c:f>
              <c:strCache>
                <c:ptCount val="1"/>
                <c:pt idx="0">
                  <c:v>20ClansFamily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EXT[6-7],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Clans'!$C$89:$I$89</c:f>
              <c:numCache>
                <c:formatCode>#,##0.000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 formatCode="General">
                  <c:v>0.94006309148264899</c:v>
                </c:pt>
                <c:pt idx="4" formatCode="General">
                  <c:v>0.958990536277602</c:v>
                </c:pt>
                <c:pt idx="5" formatCode="General">
                  <c:v>0.90536277602523596</c:v>
                </c:pt>
                <c:pt idx="6" formatCode="General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5-49F3-A681-2B246834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Clans'!$B$89</c:f>
              <c:strCache>
                <c:ptCount val="1"/>
                <c:pt idx="0">
                  <c:v>20ClansFamily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EXT[6-7],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Clans'!$C$89:$I$89</c:f>
              <c:numCache>
                <c:formatCode>#,##0.000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 formatCode="General">
                  <c:v>0.94006309148264899</c:v>
                </c:pt>
                <c:pt idx="4" formatCode="General">
                  <c:v>0.958990536277602</c:v>
                </c:pt>
                <c:pt idx="5" formatCode="General">
                  <c:v>0.90536277602523596</c:v>
                </c:pt>
                <c:pt idx="6" formatCode="General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2-444F-A595-719C7F20ED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Clans'!$B$121</c:f>
              <c:strCache>
                <c:ptCount val="1"/>
                <c:pt idx="0">
                  <c:v>Clans_20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Clans'!$C$120:$I$120</c:f>
              <c:strCache>
                <c:ptCount val="7"/>
                <c:pt idx="0">
                  <c:v>INF_hmm_cm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Clans'!$C$121:$I$121</c:f>
              <c:numCache>
                <c:formatCode>General</c:formatCode>
                <c:ptCount val="7"/>
                <c:pt idx="0">
                  <c:v>0.59936908517350163</c:v>
                </c:pt>
                <c:pt idx="1">
                  <c:v>0.80126182965299686</c:v>
                </c:pt>
                <c:pt idx="2">
                  <c:v>0.62776025236593058</c:v>
                </c:pt>
                <c:pt idx="3">
                  <c:v>0.96845425867507795</c:v>
                </c:pt>
                <c:pt idx="4">
                  <c:v>0.98738170347003096</c:v>
                </c:pt>
                <c:pt idx="5">
                  <c:v>0.94006309148264899</c:v>
                </c:pt>
                <c:pt idx="6">
                  <c:v>0.97476340694006303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5-48A4-ADAB-8BFB1EF40DDB}"/>
            </c:ext>
          </c:extLst>
        </c:ser>
        <c:ser>
          <c:idx val="1"/>
          <c:order val="1"/>
          <c:tx>
            <c:strRef>
              <c:f>'20 Clans'!$B$122</c:f>
              <c:strCache>
                <c:ptCount val="1"/>
                <c:pt idx="0">
                  <c:v>Clans_20_Rfam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 Clans'!$C$120:$I$120</c:f>
              <c:strCache>
                <c:ptCount val="7"/>
                <c:pt idx="0">
                  <c:v>INF_hmm_cm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Clans'!$C$122:$I$122</c:f>
              <c:numCache>
                <c:formatCode>General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>
                  <c:v>0.94006309148264899</c:v>
                </c:pt>
                <c:pt idx="4">
                  <c:v>0.958990536277602</c:v>
                </c:pt>
                <c:pt idx="5">
                  <c:v>0.90536277602523596</c:v>
                </c:pt>
                <c:pt idx="6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5-48A4-ADAB-8BFB1EF4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 Clans'!$B$34</c:f>
              <c:strCache>
                <c:ptCount val="1"/>
                <c:pt idx="0">
                  <c:v>Clans 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'36 Clans'!$C$33:$I$33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γ=1</c:v>
                </c:pt>
                <c:pt idx="5">
                  <c:v>MLP[1-7], γ=1</c:v>
                </c:pt>
                <c:pt idx="6">
                  <c:v>VOT[1-7], γ=1</c:v>
                </c:pt>
              </c:strCache>
            </c:strRef>
          </c:cat>
          <c:val>
            <c:numRef>
              <c:f>'36 Clans'!$C$34:$I$34</c:f>
              <c:numCache>
                <c:formatCode>#,##0.000</c:formatCode>
                <c:ptCount val="7"/>
                <c:pt idx="0">
                  <c:v>0.66596638655462181</c:v>
                </c:pt>
                <c:pt idx="1">
                  <c:v>0.82983193277310929</c:v>
                </c:pt>
                <c:pt idx="2">
                  <c:v>0.68487394957983194</c:v>
                </c:pt>
                <c:pt idx="3" formatCode="General">
                  <c:v>0.96848739495798297</c:v>
                </c:pt>
                <c:pt idx="4" formatCode="General">
                  <c:v>0.88865546218487301</c:v>
                </c:pt>
                <c:pt idx="5" formatCode="General">
                  <c:v>0.97478991596638598</c:v>
                </c:pt>
                <c:pt idx="6" formatCode="General">
                  <c:v>0.95798319327731096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C-41F6-A58E-83CE2606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Clans'!$B$89</c:f>
              <c:strCache>
                <c:ptCount val="1"/>
                <c:pt idx="0">
                  <c:v>20ClansFamily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EXT[6-7],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Clans'!$C$89:$I$89</c:f>
              <c:numCache>
                <c:formatCode>#,##0.000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 formatCode="General">
                  <c:v>0.94006309148264899</c:v>
                </c:pt>
                <c:pt idx="4" formatCode="General">
                  <c:v>0.958990536277602</c:v>
                </c:pt>
                <c:pt idx="5" formatCode="General">
                  <c:v>0.90536277602523596</c:v>
                </c:pt>
                <c:pt idx="6" formatCode="General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915-A4BC-46DA58D5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Clans'!$B$89</c:f>
              <c:strCache>
                <c:ptCount val="1"/>
                <c:pt idx="0">
                  <c:v>20ClansFamily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Clans'!$C$88:$I$88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EXT[6-7],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'20 Clans'!$C$89:$I$89</c:f>
              <c:numCache>
                <c:formatCode>#,##0.000</c:formatCode>
                <c:ptCount val="7"/>
                <c:pt idx="0">
                  <c:v>0.9713375796178344</c:v>
                </c:pt>
                <c:pt idx="1">
                  <c:v>0.96815286624203822</c:v>
                </c:pt>
                <c:pt idx="2">
                  <c:v>0.96496815286624205</c:v>
                </c:pt>
                <c:pt idx="3" formatCode="General">
                  <c:v>0.94006309148264899</c:v>
                </c:pt>
                <c:pt idx="4" formatCode="General">
                  <c:v>0.958990536277602</c:v>
                </c:pt>
                <c:pt idx="5" formatCode="General">
                  <c:v>0.90536277602523596</c:v>
                </c:pt>
                <c:pt idx="6" formatCode="General">
                  <c:v>0.92429022082018897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9-4745-9995-6658645416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none"/>
        <c:minorTickMark val="none"/>
        <c:tickLblPos val="nextTo"/>
        <c:crossAx val="17218664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 Clans'!$B$121</c:f>
              <c:strCache>
                <c:ptCount val="1"/>
                <c:pt idx="0">
                  <c:v>Clans_36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'36 Clans'!$C$120:$I$120</c:f>
              <c:strCache>
                <c:ptCount val="7"/>
                <c:pt idx="0">
                  <c:v>INF_hmm_cm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'36 Clans'!$C$121:$I$121</c:f>
              <c:numCache>
                <c:formatCode>General</c:formatCode>
                <c:ptCount val="7"/>
                <c:pt idx="0">
                  <c:v>0.66596638655462181</c:v>
                </c:pt>
                <c:pt idx="1">
                  <c:v>0.82983193277310929</c:v>
                </c:pt>
                <c:pt idx="2">
                  <c:v>0.68487394957983194</c:v>
                </c:pt>
                <c:pt idx="3">
                  <c:v>0.96848739495798297</c:v>
                </c:pt>
                <c:pt idx="4">
                  <c:v>0.97058823529411697</c:v>
                </c:pt>
                <c:pt idx="5">
                  <c:v>0.94957983193277296</c:v>
                </c:pt>
                <c:pt idx="6">
                  <c:v>0.96848739495798297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8-4F2A-BC56-473F031EB611}"/>
            </c:ext>
          </c:extLst>
        </c:ser>
        <c:ser>
          <c:idx val="1"/>
          <c:order val="1"/>
          <c:tx>
            <c:strRef>
              <c:f>'36 Clans'!$B$122</c:f>
              <c:strCache>
                <c:ptCount val="1"/>
                <c:pt idx="0">
                  <c:v>Clans_36_Rfam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'36 Clans'!$C$120:$I$120</c:f>
              <c:strCache>
                <c:ptCount val="7"/>
                <c:pt idx="0">
                  <c:v>INF_hmm_cm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'36 Clans'!$C$122:$I$122</c:f>
              <c:numCache>
                <c:formatCode>General</c:formatCode>
                <c:ptCount val="7"/>
                <c:pt idx="0">
                  <c:v>0.97251585623678649</c:v>
                </c:pt>
                <c:pt idx="1">
                  <c:v>0.97251585623678649</c:v>
                </c:pt>
                <c:pt idx="2">
                  <c:v>0.96617336152219868</c:v>
                </c:pt>
                <c:pt idx="3">
                  <c:v>0.94503171247357298</c:v>
                </c:pt>
                <c:pt idx="4">
                  <c:v>0.93234672304439703</c:v>
                </c:pt>
                <c:pt idx="5">
                  <c:v>0.92389006342494695</c:v>
                </c:pt>
                <c:pt idx="6">
                  <c:v>0.92389006342494695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8-4F2A-BC56-473F031E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 Clans'!$B$38</c:f>
              <c:strCache>
                <c:ptCount val="1"/>
                <c:pt idx="0">
                  <c:v>Clans 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'36 Clans'!$C$37:$I$37</c:f>
              <c:strCache>
                <c:ptCount val="7"/>
                <c:pt idx="0">
                  <c:v>inf_cm_hmm</c:v>
                </c:pt>
                <c:pt idx="1">
                  <c:v>inf_cm</c:v>
                </c:pt>
                <c:pt idx="2">
                  <c:v>inf_hmm</c:v>
                </c:pt>
                <c:pt idx="3">
                  <c:v>Blastn(av-s)</c:v>
                </c:pt>
                <c:pt idx="4">
                  <c:v>EXT[1-7], γ=2</c:v>
                </c:pt>
                <c:pt idx="5">
                  <c:v>MLP[1-7], γ=2</c:v>
                </c:pt>
                <c:pt idx="6">
                  <c:v>VOT[1-7], γ=2</c:v>
                </c:pt>
              </c:strCache>
            </c:strRef>
          </c:cat>
          <c:val>
            <c:numRef>
              <c:f>'36 Clans'!$C$38:$I$38</c:f>
              <c:numCache>
                <c:formatCode>#,##0.000</c:formatCode>
                <c:ptCount val="7"/>
                <c:pt idx="0">
                  <c:v>0.66596638655462181</c:v>
                </c:pt>
                <c:pt idx="1">
                  <c:v>0.82983193277310929</c:v>
                </c:pt>
                <c:pt idx="2">
                  <c:v>0.68487394957983194</c:v>
                </c:pt>
                <c:pt idx="3">
                  <c:v>0.96848739495798297</c:v>
                </c:pt>
                <c:pt idx="4" formatCode="General">
                  <c:v>0.97058823529411697</c:v>
                </c:pt>
                <c:pt idx="5" formatCode="General">
                  <c:v>0.94957983193277296</c:v>
                </c:pt>
                <c:pt idx="6" formatCode="General">
                  <c:v>0.96848739495798297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D-4782-881B-083A2EF6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tests'!$M$9</c:f>
              <c:strCache>
                <c:ptCount val="1"/>
                <c:pt idx="0">
                  <c:v>T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tests'!$M$10:$M$20</c:f>
              <c:numCache>
                <c:formatCode>General</c:formatCode>
                <c:ptCount val="11"/>
                <c:pt idx="0">
                  <c:v>31.7</c:v>
                </c:pt>
                <c:pt idx="1">
                  <c:v>25.9</c:v>
                </c:pt>
                <c:pt idx="2">
                  <c:v>18.96</c:v>
                </c:pt>
                <c:pt idx="3">
                  <c:v>16.420000000000002</c:v>
                </c:pt>
                <c:pt idx="4">
                  <c:v>15.33</c:v>
                </c:pt>
                <c:pt idx="5">
                  <c:v>13.63</c:v>
                </c:pt>
                <c:pt idx="6">
                  <c:v>11.31</c:v>
                </c:pt>
                <c:pt idx="7">
                  <c:v>10.61</c:v>
                </c:pt>
                <c:pt idx="8">
                  <c:v>10.07</c:v>
                </c:pt>
                <c:pt idx="9">
                  <c:v>9.3800000000000008</c:v>
                </c:pt>
                <c:pt idx="10">
                  <c:v>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C-4430-875A-9F8F0E53E380}"/>
            </c:ext>
          </c:extLst>
        </c:ser>
        <c:ser>
          <c:idx val="1"/>
          <c:order val="1"/>
          <c:tx>
            <c:v>"ND T"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tests'!$X$10:$X$20</c:f>
              <c:numCache>
                <c:formatCode>General</c:formatCode>
                <c:ptCount val="11"/>
                <c:pt idx="0">
                  <c:v>39.299999999999997</c:v>
                </c:pt>
                <c:pt idx="1">
                  <c:v>38.35</c:v>
                </c:pt>
                <c:pt idx="2">
                  <c:v>27.52</c:v>
                </c:pt>
                <c:pt idx="3">
                  <c:v>20.440000000000001</c:v>
                </c:pt>
                <c:pt idx="4">
                  <c:v>17.04</c:v>
                </c:pt>
                <c:pt idx="5">
                  <c:v>14.49</c:v>
                </c:pt>
                <c:pt idx="6">
                  <c:v>12.73</c:v>
                </c:pt>
                <c:pt idx="7">
                  <c:v>11.92</c:v>
                </c:pt>
                <c:pt idx="8">
                  <c:v>10.59</c:v>
                </c:pt>
                <c:pt idx="9">
                  <c:v>9.82</c:v>
                </c:pt>
                <c:pt idx="10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C-4430-875A-9F8F0E53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 Clans'!$B$121</c:f>
              <c:strCache>
                <c:ptCount val="1"/>
                <c:pt idx="0">
                  <c:v>Clans_36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'36 Clans'!$C$120:$I$120</c15:sqref>
                  </c15:fullRef>
                </c:ext>
              </c:extLst>
              <c:f>('36 Clans'!$D$120,'36 Clans'!$F$120:$I$120)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γ=2</c:v>
                </c:pt>
                <c:pt idx="3">
                  <c:v>MLP[1-7], γ=2</c:v>
                </c:pt>
                <c:pt idx="4">
                  <c:v>VOT[1-7], γ=2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'36 Clans'!$C$121:$I$121</c15:sqref>
                  </c15:fullRef>
                </c:ext>
              </c:extLst>
              <c:f>('36 Clans'!$D$121,'36 Clans'!$F$121:$I$121)</c:f>
              <c:numCache>
                <c:formatCode>General</c:formatCode>
                <c:ptCount val="5"/>
                <c:pt idx="0">
                  <c:v>0.82983193277310929</c:v>
                </c:pt>
                <c:pt idx="1">
                  <c:v>0.96848739495798297</c:v>
                </c:pt>
                <c:pt idx="2">
                  <c:v>0.97058823529411697</c:v>
                </c:pt>
                <c:pt idx="3">
                  <c:v>0.94957983193277296</c:v>
                </c:pt>
                <c:pt idx="4">
                  <c:v>0.96848739495798297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C1F-90F6-96DF7D69B3FE}"/>
            </c:ext>
          </c:extLst>
        </c:ser>
        <c:ser>
          <c:idx val="1"/>
          <c:order val="1"/>
          <c:tx>
            <c:strRef>
              <c:f>'36 Clans'!$B$122</c:f>
              <c:strCache>
                <c:ptCount val="1"/>
                <c:pt idx="0">
                  <c:v>Clans_36_Rfam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'36 Clans'!$C$120:$I$120</c15:sqref>
                  </c15:fullRef>
                </c:ext>
              </c:extLst>
              <c:f>('36 Clans'!$D$120,'36 Clans'!$F$120:$I$120)</c:f>
              <c:strCache>
                <c:ptCount val="5"/>
                <c:pt idx="0">
                  <c:v>INF_cm</c:v>
                </c:pt>
                <c:pt idx="1">
                  <c:v>BLASTN(av-s)</c:v>
                </c:pt>
                <c:pt idx="2">
                  <c:v>EXT[1-7], γ=2</c:v>
                </c:pt>
                <c:pt idx="3">
                  <c:v>MLP[1-7], γ=2</c:v>
                </c:pt>
                <c:pt idx="4">
                  <c:v>VOT[1-7], γ=2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'36 Clans'!$C$122:$I$122</c15:sqref>
                  </c15:fullRef>
                </c:ext>
              </c:extLst>
              <c:f>('36 Clans'!$D$122,'36 Clans'!$F$122:$I$122)</c:f>
              <c:numCache>
                <c:formatCode>General</c:formatCode>
                <c:ptCount val="5"/>
                <c:pt idx="0">
                  <c:v>0.97251585623678649</c:v>
                </c:pt>
                <c:pt idx="1">
                  <c:v>0.94503171247357298</c:v>
                </c:pt>
                <c:pt idx="2">
                  <c:v>0.93234672304439703</c:v>
                </c:pt>
                <c:pt idx="3">
                  <c:v>0.92389006342494695</c:v>
                </c:pt>
                <c:pt idx="4">
                  <c:v>0.92389006342494695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C1F-90F6-96DF7D69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66463"/>
        <c:axId val="1721854399"/>
      </c:barChart>
      <c:catAx>
        <c:axId val="17218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54399"/>
        <c:crosses val="autoZero"/>
        <c:auto val="1"/>
        <c:lblAlgn val="ctr"/>
        <c:lblOffset val="100"/>
        <c:noMultiLvlLbl val="0"/>
      </c:catAx>
      <c:valAx>
        <c:axId val="1721854399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664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  <a:r>
              <a:rPr lang="en-CA" baseline="0"/>
              <a:t> using single size motif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motifs'!$L$36:$L$57</c15:sqref>
                  </c15:fullRef>
                </c:ext>
              </c:extLst>
              <c:f>'Len motifs'!$L$36:$L$55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0.92900000000000005</c:v>
                </c:pt>
                <c:pt idx="2">
                  <c:v>0.95199999999999996</c:v>
                </c:pt>
                <c:pt idx="3">
                  <c:v>0.97699999999999998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0.97699999999999998</c:v>
                </c:pt>
                <c:pt idx="8">
                  <c:v>0.96299999999999997</c:v>
                </c:pt>
                <c:pt idx="9">
                  <c:v>0.93100000000000005</c:v>
                </c:pt>
                <c:pt idx="10">
                  <c:v>0.88800000000000001</c:v>
                </c:pt>
                <c:pt idx="11">
                  <c:v>0.91</c:v>
                </c:pt>
                <c:pt idx="12">
                  <c:v>0.89700000000000002</c:v>
                </c:pt>
                <c:pt idx="13">
                  <c:v>0.878</c:v>
                </c:pt>
                <c:pt idx="14">
                  <c:v>0.876</c:v>
                </c:pt>
                <c:pt idx="15">
                  <c:v>0.86299999999999999</c:v>
                </c:pt>
                <c:pt idx="16">
                  <c:v>0.83299999999999996</c:v>
                </c:pt>
                <c:pt idx="17">
                  <c:v>0.81499999999999995</c:v>
                </c:pt>
                <c:pt idx="18">
                  <c:v>0.78500000000000003</c:v>
                </c:pt>
                <c:pt idx="1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95C-BBC4-F47742BEEA8E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motifs'!$W$36:$W$57</c15:sqref>
                  </c15:fullRef>
                </c:ext>
              </c:extLst>
              <c:f>'Len motifs'!$W$36:$W$55</c:f>
              <c:numCache>
                <c:formatCode>General</c:formatCode>
                <c:ptCount val="20"/>
                <c:pt idx="0">
                  <c:v>0.53</c:v>
                </c:pt>
                <c:pt idx="1">
                  <c:v>0.85</c:v>
                </c:pt>
                <c:pt idx="2">
                  <c:v>0.92800000000000005</c:v>
                </c:pt>
                <c:pt idx="3">
                  <c:v>0.97599999999999998</c:v>
                </c:pt>
                <c:pt idx="4">
                  <c:v>0.97899999999999998</c:v>
                </c:pt>
                <c:pt idx="5">
                  <c:v>0.97199999999999998</c:v>
                </c:pt>
                <c:pt idx="6">
                  <c:v>0.96399999999999997</c:v>
                </c:pt>
                <c:pt idx="7">
                  <c:v>0.96499999999999997</c:v>
                </c:pt>
                <c:pt idx="8">
                  <c:v>0.96099999999999997</c:v>
                </c:pt>
                <c:pt idx="9">
                  <c:v>0.94099999999999995</c:v>
                </c:pt>
                <c:pt idx="10">
                  <c:v>0.91200000000000003</c:v>
                </c:pt>
                <c:pt idx="11">
                  <c:v>0.91600000000000004</c:v>
                </c:pt>
                <c:pt idx="12">
                  <c:v>0.89800000000000002</c:v>
                </c:pt>
                <c:pt idx="13">
                  <c:v>0.89200000000000002</c:v>
                </c:pt>
                <c:pt idx="14">
                  <c:v>0.879</c:v>
                </c:pt>
                <c:pt idx="15">
                  <c:v>0.86</c:v>
                </c:pt>
                <c:pt idx="16">
                  <c:v>0.84299999999999997</c:v>
                </c:pt>
                <c:pt idx="17">
                  <c:v>0.80800000000000005</c:v>
                </c:pt>
                <c:pt idx="18">
                  <c:v>0.78300000000000003</c:v>
                </c:pt>
                <c:pt idx="19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F-495C-BBC4-F47742BEEA8E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motifs'!$AH$36:$AH$57</c15:sqref>
                  </c15:fullRef>
                </c:ext>
              </c:extLst>
              <c:f>'Len motifs'!$AH$36:$AH$55</c:f>
              <c:numCache>
                <c:formatCode>General</c:formatCode>
                <c:ptCount val="20"/>
                <c:pt idx="0">
                  <c:v>0.5</c:v>
                </c:pt>
                <c:pt idx="1">
                  <c:v>0.83854166666666596</c:v>
                </c:pt>
                <c:pt idx="2">
                  <c:v>0.92613636363636298</c:v>
                </c:pt>
                <c:pt idx="3">
                  <c:v>0.96543560606060597</c:v>
                </c:pt>
                <c:pt idx="4">
                  <c:v>0.97111742424242398</c:v>
                </c:pt>
                <c:pt idx="5">
                  <c:v>0.96448863636363602</c:v>
                </c:pt>
                <c:pt idx="6">
                  <c:v>0.95217803030303005</c:v>
                </c:pt>
                <c:pt idx="7">
                  <c:v>0.93797348484848397</c:v>
                </c:pt>
                <c:pt idx="8">
                  <c:v>0.93229166666666596</c:v>
                </c:pt>
                <c:pt idx="9">
                  <c:v>0.91950757575757502</c:v>
                </c:pt>
                <c:pt idx="10">
                  <c:v>0.91714015151515105</c:v>
                </c:pt>
                <c:pt idx="11">
                  <c:v>0.91193181818181801</c:v>
                </c:pt>
                <c:pt idx="12">
                  <c:v>0.89772727272727204</c:v>
                </c:pt>
                <c:pt idx="13">
                  <c:v>0.87878787878787801</c:v>
                </c:pt>
                <c:pt idx="14">
                  <c:v>0.86221590909090895</c:v>
                </c:pt>
                <c:pt idx="15">
                  <c:v>0.845643939393939</c:v>
                </c:pt>
                <c:pt idx="16">
                  <c:v>0.82481060606060597</c:v>
                </c:pt>
                <c:pt idx="17">
                  <c:v>0.79356060606060597</c:v>
                </c:pt>
                <c:pt idx="18">
                  <c:v>0.76373106060606</c:v>
                </c:pt>
                <c:pt idx="19">
                  <c:v>0.73011363636363602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F-495C-BBC4-F47742BEEA8E}"/>
            </c:ext>
          </c:extLst>
        </c:ser>
        <c:ser>
          <c:idx val="3"/>
          <c:order val="3"/>
          <c:tx>
            <c:v>"350"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25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motifs'!$AS$36:$AS$55</c15:sqref>
                  </c15:fullRef>
                </c:ext>
              </c:extLst>
              <c:f>'Len motifs'!$AS$36:$AS$55</c:f>
              <c:numCache>
                <c:formatCode>General</c:formatCode>
                <c:ptCount val="20"/>
                <c:pt idx="0">
                  <c:v>0.5</c:v>
                </c:pt>
                <c:pt idx="1">
                  <c:v>0.83447332421340603</c:v>
                </c:pt>
                <c:pt idx="2">
                  <c:v>0.92852257181942499</c:v>
                </c:pt>
                <c:pt idx="3">
                  <c:v>0.96272229822161404</c:v>
                </c:pt>
                <c:pt idx="4">
                  <c:v>0.97093023255813904</c:v>
                </c:pt>
                <c:pt idx="5">
                  <c:v>0.95964432284541701</c:v>
                </c:pt>
                <c:pt idx="6">
                  <c:v>0.92065663474692205</c:v>
                </c:pt>
                <c:pt idx="7">
                  <c:v>0.91586867305061503</c:v>
                </c:pt>
                <c:pt idx="8">
                  <c:v>0.91176470588235203</c:v>
                </c:pt>
                <c:pt idx="9">
                  <c:v>0.90287277701778301</c:v>
                </c:pt>
                <c:pt idx="10">
                  <c:v>0.88987688098495199</c:v>
                </c:pt>
                <c:pt idx="11">
                  <c:v>0.89842681258549895</c:v>
                </c:pt>
                <c:pt idx="12">
                  <c:v>0.88406292749658</c:v>
                </c:pt>
                <c:pt idx="13">
                  <c:v>0.86320109439124404</c:v>
                </c:pt>
                <c:pt idx="14">
                  <c:v>0.84233926128590897</c:v>
                </c:pt>
                <c:pt idx="15">
                  <c:v>0.82079343365252999</c:v>
                </c:pt>
                <c:pt idx="16">
                  <c:v>0.79958960328317297</c:v>
                </c:pt>
                <c:pt idx="17">
                  <c:v>0.77530779753761903</c:v>
                </c:pt>
                <c:pt idx="18">
                  <c:v>0.73974008207934305</c:v>
                </c:pt>
                <c:pt idx="19">
                  <c:v>0.70998632010943896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D-489B-A067-FC435B19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Lenght motifs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tests'!$N$9</c:f>
              <c:strCache>
                <c:ptCount val="1"/>
                <c:pt idx="0">
                  <c:v>T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tests'!$N$10:$N$20</c:f>
              <c:numCache>
                <c:formatCode>General</c:formatCode>
                <c:ptCount val="11"/>
                <c:pt idx="0">
                  <c:v>9.39</c:v>
                </c:pt>
                <c:pt idx="1">
                  <c:v>6.03</c:v>
                </c:pt>
                <c:pt idx="2">
                  <c:v>3.51</c:v>
                </c:pt>
                <c:pt idx="3">
                  <c:v>3.41</c:v>
                </c:pt>
                <c:pt idx="4">
                  <c:v>2.68</c:v>
                </c:pt>
                <c:pt idx="5">
                  <c:v>2.13</c:v>
                </c:pt>
                <c:pt idx="6">
                  <c:v>1.79</c:v>
                </c:pt>
                <c:pt idx="7">
                  <c:v>1.94</c:v>
                </c:pt>
                <c:pt idx="8">
                  <c:v>1.45</c:v>
                </c:pt>
                <c:pt idx="9">
                  <c:v>1.45</c:v>
                </c:pt>
                <c:pt idx="10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4643-B0F0-359139466E16}"/>
            </c:ext>
          </c:extLst>
        </c:ser>
        <c:ser>
          <c:idx val="1"/>
          <c:order val="1"/>
          <c:tx>
            <c:strRef>
              <c:f>'Beta tests'!$Y$9</c:f>
              <c:strCache>
                <c:ptCount val="1"/>
                <c:pt idx="0">
                  <c:v>ND 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'Beta tests'!$C$10:$C$20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'Beta tests'!$Y$10:$Y$20</c:f>
              <c:numCache>
                <c:formatCode>General</c:formatCode>
                <c:ptCount val="11"/>
                <c:pt idx="0">
                  <c:v>9.31</c:v>
                </c:pt>
                <c:pt idx="1">
                  <c:v>9.19</c:v>
                </c:pt>
                <c:pt idx="2">
                  <c:v>5.05</c:v>
                </c:pt>
                <c:pt idx="3">
                  <c:v>3.44</c:v>
                </c:pt>
                <c:pt idx="4">
                  <c:v>2.94</c:v>
                </c:pt>
                <c:pt idx="5">
                  <c:v>2.73</c:v>
                </c:pt>
                <c:pt idx="6">
                  <c:v>2.0499999999999998</c:v>
                </c:pt>
                <c:pt idx="7">
                  <c:v>1.85</c:v>
                </c:pt>
                <c:pt idx="8">
                  <c:v>1.89</c:v>
                </c:pt>
                <c:pt idx="9">
                  <c:v>1.6</c:v>
                </c:pt>
                <c:pt idx="10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C-4643-B0F0-359139466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22672"/>
        <c:axId val="524283696"/>
      </c:lineChart>
      <c:catAx>
        <c:axId val="528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283696"/>
        <c:crosses val="autoZero"/>
        <c:auto val="1"/>
        <c:lblAlgn val="ctr"/>
        <c:lblOffset val="100"/>
        <c:noMultiLvlLbl val="0"/>
      </c:catAx>
      <c:valAx>
        <c:axId val="524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motifs'!$L$36:$L$57</c15:sqref>
                  </c15:fullRef>
                </c:ext>
              </c:extLst>
              <c:f>'Len motifs'!$L$36:$L$55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0.92900000000000005</c:v>
                </c:pt>
                <c:pt idx="2">
                  <c:v>0.95199999999999996</c:v>
                </c:pt>
                <c:pt idx="3">
                  <c:v>0.97699999999999998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0.97699999999999998</c:v>
                </c:pt>
                <c:pt idx="8">
                  <c:v>0.96299999999999997</c:v>
                </c:pt>
                <c:pt idx="9">
                  <c:v>0.93100000000000005</c:v>
                </c:pt>
                <c:pt idx="10">
                  <c:v>0.88800000000000001</c:v>
                </c:pt>
                <c:pt idx="11">
                  <c:v>0.91</c:v>
                </c:pt>
                <c:pt idx="12">
                  <c:v>0.89700000000000002</c:v>
                </c:pt>
                <c:pt idx="13">
                  <c:v>0.878</c:v>
                </c:pt>
                <c:pt idx="14">
                  <c:v>0.876</c:v>
                </c:pt>
                <c:pt idx="15">
                  <c:v>0.86299999999999999</c:v>
                </c:pt>
                <c:pt idx="16">
                  <c:v>0.83299999999999996</c:v>
                </c:pt>
                <c:pt idx="17">
                  <c:v>0.81499999999999995</c:v>
                </c:pt>
                <c:pt idx="18">
                  <c:v>0.78500000000000003</c:v>
                </c:pt>
                <c:pt idx="1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motifs'!$W$36:$W$57</c15:sqref>
                  </c15:fullRef>
                </c:ext>
              </c:extLst>
              <c:f>'Len motifs'!$W$36:$W$55</c:f>
              <c:numCache>
                <c:formatCode>General</c:formatCode>
                <c:ptCount val="20"/>
                <c:pt idx="0">
                  <c:v>0.53</c:v>
                </c:pt>
                <c:pt idx="1">
                  <c:v>0.85</c:v>
                </c:pt>
                <c:pt idx="2">
                  <c:v>0.92800000000000005</c:v>
                </c:pt>
                <c:pt idx="3">
                  <c:v>0.97599999999999998</c:v>
                </c:pt>
                <c:pt idx="4">
                  <c:v>0.97899999999999998</c:v>
                </c:pt>
                <c:pt idx="5">
                  <c:v>0.97199999999999998</c:v>
                </c:pt>
                <c:pt idx="6">
                  <c:v>0.96399999999999997</c:v>
                </c:pt>
                <c:pt idx="7">
                  <c:v>0.96499999999999997</c:v>
                </c:pt>
                <c:pt idx="8">
                  <c:v>0.96099999999999997</c:v>
                </c:pt>
                <c:pt idx="9">
                  <c:v>0.94099999999999995</c:v>
                </c:pt>
                <c:pt idx="10">
                  <c:v>0.91200000000000003</c:v>
                </c:pt>
                <c:pt idx="11">
                  <c:v>0.91600000000000004</c:v>
                </c:pt>
                <c:pt idx="12">
                  <c:v>0.89800000000000002</c:v>
                </c:pt>
                <c:pt idx="13">
                  <c:v>0.89200000000000002</c:v>
                </c:pt>
                <c:pt idx="14">
                  <c:v>0.879</c:v>
                </c:pt>
                <c:pt idx="15">
                  <c:v>0.86</c:v>
                </c:pt>
                <c:pt idx="16">
                  <c:v>0.84299999999999997</c:v>
                </c:pt>
                <c:pt idx="17">
                  <c:v>0.80800000000000005</c:v>
                </c:pt>
                <c:pt idx="18">
                  <c:v>0.78300000000000003</c:v>
                </c:pt>
                <c:pt idx="19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motifs'!$AH$36:$AH$57</c15:sqref>
                  </c15:fullRef>
                </c:ext>
              </c:extLst>
              <c:f>'Len motifs'!$AH$36:$AH$55</c:f>
              <c:numCache>
                <c:formatCode>General</c:formatCode>
                <c:ptCount val="20"/>
                <c:pt idx="0">
                  <c:v>0.5</c:v>
                </c:pt>
                <c:pt idx="1">
                  <c:v>0.83854166666666596</c:v>
                </c:pt>
                <c:pt idx="2">
                  <c:v>0.92613636363636298</c:v>
                </c:pt>
                <c:pt idx="3">
                  <c:v>0.96543560606060597</c:v>
                </c:pt>
                <c:pt idx="4">
                  <c:v>0.97111742424242398</c:v>
                </c:pt>
                <c:pt idx="5">
                  <c:v>0.96448863636363602</c:v>
                </c:pt>
                <c:pt idx="6">
                  <c:v>0.95217803030303005</c:v>
                </c:pt>
                <c:pt idx="7">
                  <c:v>0.93797348484848397</c:v>
                </c:pt>
                <c:pt idx="8">
                  <c:v>0.93229166666666596</c:v>
                </c:pt>
                <c:pt idx="9">
                  <c:v>0.91950757575757502</c:v>
                </c:pt>
                <c:pt idx="10">
                  <c:v>0.91714015151515105</c:v>
                </c:pt>
                <c:pt idx="11">
                  <c:v>0.91193181818181801</c:v>
                </c:pt>
                <c:pt idx="12">
                  <c:v>0.89772727272727204</c:v>
                </c:pt>
                <c:pt idx="13">
                  <c:v>0.87878787878787801</c:v>
                </c:pt>
                <c:pt idx="14">
                  <c:v>0.86221590909090895</c:v>
                </c:pt>
                <c:pt idx="15">
                  <c:v>0.845643939393939</c:v>
                </c:pt>
                <c:pt idx="16">
                  <c:v>0.82481060606060597</c:v>
                </c:pt>
                <c:pt idx="17">
                  <c:v>0.79356060606060597</c:v>
                </c:pt>
                <c:pt idx="18">
                  <c:v>0.76373106060606</c:v>
                </c:pt>
                <c:pt idx="19">
                  <c:v>0.73011363636363602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25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motifs'!$AS$36:$AS$55</c15:sqref>
                  </c15:fullRef>
                </c:ext>
              </c:extLst>
              <c:f>'Len motifs'!$AS$36:$AS$55</c:f>
              <c:numCache>
                <c:formatCode>General</c:formatCode>
                <c:ptCount val="20"/>
                <c:pt idx="0">
                  <c:v>0.5</c:v>
                </c:pt>
                <c:pt idx="1">
                  <c:v>0.83447332421340603</c:v>
                </c:pt>
                <c:pt idx="2">
                  <c:v>0.92852257181942499</c:v>
                </c:pt>
                <c:pt idx="3">
                  <c:v>0.96272229822161404</c:v>
                </c:pt>
                <c:pt idx="4">
                  <c:v>0.97093023255813904</c:v>
                </c:pt>
                <c:pt idx="5">
                  <c:v>0.95964432284541701</c:v>
                </c:pt>
                <c:pt idx="6">
                  <c:v>0.92065663474692205</c:v>
                </c:pt>
                <c:pt idx="7">
                  <c:v>0.91586867305061503</c:v>
                </c:pt>
                <c:pt idx="8">
                  <c:v>0.91176470588235203</c:v>
                </c:pt>
                <c:pt idx="9">
                  <c:v>0.90287277701778301</c:v>
                </c:pt>
                <c:pt idx="10">
                  <c:v>0.88987688098495199</c:v>
                </c:pt>
                <c:pt idx="11">
                  <c:v>0.89842681258549895</c:v>
                </c:pt>
                <c:pt idx="12">
                  <c:v>0.88406292749658</c:v>
                </c:pt>
                <c:pt idx="13">
                  <c:v>0.86320109439124404</c:v>
                </c:pt>
                <c:pt idx="14">
                  <c:v>0.84233926128590897</c:v>
                </c:pt>
                <c:pt idx="15">
                  <c:v>0.82079343365252999</c:v>
                </c:pt>
                <c:pt idx="16">
                  <c:v>0.79958960328317297</c:v>
                </c:pt>
                <c:pt idx="17">
                  <c:v>0.77530779753761903</c:v>
                </c:pt>
                <c:pt idx="18">
                  <c:v>0.73974008207934305</c:v>
                </c:pt>
                <c:pt idx="19">
                  <c:v>0.70998632010943896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 Fixed'!$L$30:$L$49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0.86757990867579904</c:v>
                </c:pt>
                <c:pt idx="2">
                  <c:v>0.931506849315068</c:v>
                </c:pt>
                <c:pt idx="3">
                  <c:v>0.965753424657534</c:v>
                </c:pt>
                <c:pt idx="4">
                  <c:v>0.97260273972602695</c:v>
                </c:pt>
                <c:pt idx="5">
                  <c:v>0.97945205479452002</c:v>
                </c:pt>
                <c:pt idx="6">
                  <c:v>0.99086757990867502</c:v>
                </c:pt>
                <c:pt idx="7">
                  <c:v>0.99086757990867502</c:v>
                </c:pt>
                <c:pt idx="8">
                  <c:v>0.988584474885844</c:v>
                </c:pt>
                <c:pt idx="9">
                  <c:v>0.988584474885844</c:v>
                </c:pt>
                <c:pt idx="10">
                  <c:v>0.97945205479452002</c:v>
                </c:pt>
                <c:pt idx="11">
                  <c:v>0.95890410958904104</c:v>
                </c:pt>
                <c:pt idx="12">
                  <c:v>0.90639269406392697</c:v>
                </c:pt>
                <c:pt idx="13">
                  <c:v>0.90410958904109495</c:v>
                </c:pt>
                <c:pt idx="14">
                  <c:v>0.88127853881278495</c:v>
                </c:pt>
                <c:pt idx="15">
                  <c:v>0.85159817351598099</c:v>
                </c:pt>
                <c:pt idx="16">
                  <c:v>0.83333333333333304</c:v>
                </c:pt>
                <c:pt idx="17">
                  <c:v>0.79908675799086704</c:v>
                </c:pt>
                <c:pt idx="18">
                  <c:v>0.74885844748858399</c:v>
                </c:pt>
                <c:pt idx="19">
                  <c:v>0.73059360730593603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 Fixed'!$W$30:$W$49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0.77039999999999997</c:v>
                </c:pt>
                <c:pt idx="2">
                  <c:v>0.89600000000000002</c:v>
                </c:pt>
                <c:pt idx="3">
                  <c:v>0.95679999999999998</c:v>
                </c:pt>
                <c:pt idx="4">
                  <c:v>0.97440000000000004</c:v>
                </c:pt>
                <c:pt idx="5">
                  <c:v>0.98240000000000005</c:v>
                </c:pt>
                <c:pt idx="6">
                  <c:v>0.98399999999999999</c:v>
                </c:pt>
                <c:pt idx="7">
                  <c:v>0.98240000000000005</c:v>
                </c:pt>
                <c:pt idx="8">
                  <c:v>0.98480000000000001</c:v>
                </c:pt>
                <c:pt idx="9">
                  <c:v>0.97919999999999996</c:v>
                </c:pt>
                <c:pt idx="10">
                  <c:v>0.97040000000000004</c:v>
                </c:pt>
                <c:pt idx="11">
                  <c:v>0.92400000000000004</c:v>
                </c:pt>
                <c:pt idx="12">
                  <c:v>0.876</c:v>
                </c:pt>
                <c:pt idx="13">
                  <c:v>0.87360000000000004</c:v>
                </c:pt>
                <c:pt idx="14">
                  <c:v>0.84960000000000002</c:v>
                </c:pt>
                <c:pt idx="15">
                  <c:v>0.83440000000000003</c:v>
                </c:pt>
                <c:pt idx="16">
                  <c:v>0.80640000000000001</c:v>
                </c:pt>
                <c:pt idx="17">
                  <c:v>0.77600000000000002</c:v>
                </c:pt>
                <c:pt idx="18">
                  <c:v>0.74319999999999997</c:v>
                </c:pt>
                <c:pt idx="19">
                  <c:v>0.71279999999999999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'Len Motifs Fixed'!$AH$30:$AH$49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0.75331439393939303</c:v>
                </c:pt>
                <c:pt idx="2">
                  <c:v>0.90056818181818099</c:v>
                </c:pt>
                <c:pt idx="3">
                  <c:v>0.94791666666666596</c:v>
                </c:pt>
                <c:pt idx="4">
                  <c:v>0.96164772727272696</c:v>
                </c:pt>
                <c:pt idx="5">
                  <c:v>0.97821969696969702</c:v>
                </c:pt>
                <c:pt idx="6">
                  <c:v>0.98248106060606</c:v>
                </c:pt>
                <c:pt idx="7">
                  <c:v>0.98058712121212099</c:v>
                </c:pt>
                <c:pt idx="8">
                  <c:v>0.97964015151515105</c:v>
                </c:pt>
                <c:pt idx="9">
                  <c:v>0.97869318181818099</c:v>
                </c:pt>
                <c:pt idx="10">
                  <c:v>0.96401515151515105</c:v>
                </c:pt>
                <c:pt idx="11">
                  <c:v>0.89962121212121204</c:v>
                </c:pt>
                <c:pt idx="12">
                  <c:v>0.85416666666666596</c:v>
                </c:pt>
                <c:pt idx="13">
                  <c:v>0.84232954545454497</c:v>
                </c:pt>
                <c:pt idx="14">
                  <c:v>0.82007575757575701</c:v>
                </c:pt>
                <c:pt idx="15">
                  <c:v>0.80303030303030298</c:v>
                </c:pt>
                <c:pt idx="16">
                  <c:v>0.78693181818181801</c:v>
                </c:pt>
                <c:pt idx="17">
                  <c:v>0.75473484848484795</c:v>
                </c:pt>
                <c:pt idx="18">
                  <c:v>0.72490530303030298</c:v>
                </c:pt>
                <c:pt idx="19">
                  <c:v>0.69176136363636298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'Len Motifs Fixed'!$AS$30:$AS$49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0.73700410396716798</c:v>
                </c:pt>
                <c:pt idx="2">
                  <c:v>0.88611491108071105</c:v>
                </c:pt>
                <c:pt idx="3">
                  <c:v>0.93536251709986296</c:v>
                </c:pt>
                <c:pt idx="4">
                  <c:v>0.95861833105335104</c:v>
                </c:pt>
                <c:pt idx="5">
                  <c:v>0.96887824897400798</c:v>
                </c:pt>
                <c:pt idx="6">
                  <c:v>0.979480164158686</c:v>
                </c:pt>
                <c:pt idx="7">
                  <c:v>0.97811217510259896</c:v>
                </c:pt>
                <c:pt idx="8">
                  <c:v>0.97571819425444595</c:v>
                </c:pt>
                <c:pt idx="9">
                  <c:v>0.97503419972640204</c:v>
                </c:pt>
                <c:pt idx="10">
                  <c:v>0.96580027359781095</c:v>
                </c:pt>
                <c:pt idx="11">
                  <c:v>0.85738714090287205</c:v>
                </c:pt>
                <c:pt idx="12">
                  <c:v>0.82352941176470495</c:v>
                </c:pt>
                <c:pt idx="13">
                  <c:v>0.81019151846785198</c:v>
                </c:pt>
                <c:pt idx="14">
                  <c:v>0.79001367989056004</c:v>
                </c:pt>
                <c:pt idx="15">
                  <c:v>0.76675786593707196</c:v>
                </c:pt>
                <c:pt idx="16">
                  <c:v>0.74487004103967103</c:v>
                </c:pt>
                <c:pt idx="17">
                  <c:v>0.72229822161422697</c:v>
                </c:pt>
                <c:pt idx="18">
                  <c:v>0.69151846785225701</c:v>
                </c:pt>
                <c:pt idx="19">
                  <c:v>0.66381668946648398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motifs'!$N$36:$N$55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4075</c:v>
                </c:pt>
                <c:pt idx="6">
                  <c:v>12657</c:v>
                </c:pt>
                <c:pt idx="7">
                  <c:v>18610</c:v>
                </c:pt>
                <c:pt idx="8">
                  <c:v>18253</c:v>
                </c:pt>
                <c:pt idx="9">
                  <c:v>16990</c:v>
                </c:pt>
                <c:pt idx="10">
                  <c:v>16295</c:v>
                </c:pt>
                <c:pt idx="11">
                  <c:v>15849</c:v>
                </c:pt>
                <c:pt idx="12">
                  <c:v>15501</c:v>
                </c:pt>
                <c:pt idx="13">
                  <c:v>15210</c:v>
                </c:pt>
                <c:pt idx="14">
                  <c:v>14898</c:v>
                </c:pt>
                <c:pt idx="15">
                  <c:v>14595</c:v>
                </c:pt>
                <c:pt idx="16">
                  <c:v>14303</c:v>
                </c:pt>
                <c:pt idx="17">
                  <c:v>13999</c:v>
                </c:pt>
                <c:pt idx="18">
                  <c:v>13697</c:v>
                </c:pt>
                <c:pt idx="19">
                  <c:v>13409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motifs'!$Y$36:$Y$55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15800</c:v>
                </c:pt>
                <c:pt idx="7">
                  <c:v>39698</c:v>
                </c:pt>
                <c:pt idx="8">
                  <c:v>49798</c:v>
                </c:pt>
                <c:pt idx="9">
                  <c:v>46007</c:v>
                </c:pt>
                <c:pt idx="10">
                  <c:v>42173</c:v>
                </c:pt>
                <c:pt idx="11">
                  <c:v>39941</c:v>
                </c:pt>
                <c:pt idx="12">
                  <c:v>38511</c:v>
                </c:pt>
                <c:pt idx="13">
                  <c:v>37408</c:v>
                </c:pt>
                <c:pt idx="14">
                  <c:v>36413</c:v>
                </c:pt>
                <c:pt idx="15">
                  <c:v>35419</c:v>
                </c:pt>
                <c:pt idx="16">
                  <c:v>34444</c:v>
                </c:pt>
                <c:pt idx="17">
                  <c:v>33480</c:v>
                </c:pt>
                <c:pt idx="18">
                  <c:v>32500</c:v>
                </c:pt>
                <c:pt idx="19">
                  <c:v>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'Len motifs'!$AJ$36:$AJ$55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16308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  <c:pt idx="10">
                  <c:v>71153</c:v>
                </c:pt>
                <c:pt idx="11">
                  <c:v>66002</c:v>
                </c:pt>
                <c:pt idx="12">
                  <c:v>63014</c:v>
                </c:pt>
                <c:pt idx="13">
                  <c:v>60839</c:v>
                </c:pt>
                <c:pt idx="14">
                  <c:v>58952</c:v>
                </c:pt>
                <c:pt idx="15">
                  <c:v>57124</c:v>
                </c:pt>
                <c:pt idx="16">
                  <c:v>55330</c:v>
                </c:pt>
                <c:pt idx="17">
                  <c:v>53577</c:v>
                </c:pt>
                <c:pt idx="18">
                  <c:v>51814</c:v>
                </c:pt>
                <c:pt idx="19">
                  <c:v>50114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'Len motifs'!$AU$36:$AU$55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16373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  <c:pt idx="10">
                  <c:v>108190</c:v>
                </c:pt>
                <c:pt idx="11">
                  <c:v>98106</c:v>
                </c:pt>
                <c:pt idx="12">
                  <c:v>92743</c:v>
                </c:pt>
                <c:pt idx="13">
                  <c:v>89227</c:v>
                </c:pt>
                <c:pt idx="14">
                  <c:v>86345</c:v>
                </c:pt>
                <c:pt idx="15">
                  <c:v>83596</c:v>
                </c:pt>
                <c:pt idx="16">
                  <c:v>80930</c:v>
                </c:pt>
                <c:pt idx="17">
                  <c:v>78319</c:v>
                </c:pt>
                <c:pt idx="18">
                  <c:v>75698</c:v>
                </c:pt>
                <c:pt idx="19">
                  <c:v>73163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('Len motifs'!$Q$36:$Q$45,'Len motifs'!$Q$56:$Q$57)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motifs'!$N$36:$N$55</c15:sqref>
                  </c15:fullRef>
                </c:ext>
              </c:extLst>
              <c:f>'Len motifs'!$N$36:$N$45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4075</c:v>
                </c:pt>
                <c:pt idx="6">
                  <c:v>12657</c:v>
                </c:pt>
                <c:pt idx="7">
                  <c:v>18610</c:v>
                </c:pt>
                <c:pt idx="8">
                  <c:v>18253</c:v>
                </c:pt>
                <c:pt idx="9">
                  <c:v>16990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6-4639-B13F-50A22C5855D6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('Len motifs'!$Q$36:$Q$45,'Len motifs'!$Q$56:$Q$57)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motifs'!$Y$36:$Y$55</c15:sqref>
                  </c15:fullRef>
                </c:ext>
              </c:extLst>
              <c:f>'Len motifs'!$Y$36:$Y$45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15800</c:v>
                </c:pt>
                <c:pt idx="7">
                  <c:v>39698</c:v>
                </c:pt>
                <c:pt idx="8">
                  <c:v>49798</c:v>
                </c:pt>
                <c:pt idx="9">
                  <c:v>46007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6-4639-B13F-50A22C5855D6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motifs'!$AJ$36:$AJ$55</c15:sqref>
                  </c15:fullRef>
                </c:ext>
              </c:extLst>
              <c:f>'Len motifs'!$AJ$36:$AJ$45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16308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6-4639-B13F-50A22C5855D6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motifs'!$AU$36:$AU$55</c15:sqref>
                  </c15:fullRef>
                </c:ext>
              </c:extLst>
              <c:f>'Len motifs'!$AU$36:$AU$45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16373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6-4639-B13F-50A22C58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Fixed motif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Number of motifs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0.83276333789329604</c:v>
                </c:pt>
                <c:pt idx="1">
                  <c:v>0.92783857729138097</c:v>
                </c:pt>
                <c:pt idx="2">
                  <c:v>0.96101231190150405</c:v>
                </c:pt>
                <c:pt idx="3">
                  <c:v>0.97400820793433596</c:v>
                </c:pt>
                <c:pt idx="4">
                  <c:v>0.973666210670314</c:v>
                </c:pt>
                <c:pt idx="5">
                  <c:v>0.95280437756497904</c:v>
                </c:pt>
                <c:pt idx="6">
                  <c:v>0.94083447332421299</c:v>
                </c:pt>
                <c:pt idx="7">
                  <c:v>0.944938440492476</c:v>
                </c:pt>
                <c:pt idx="8">
                  <c:v>0.95212038303693503</c:v>
                </c:pt>
                <c:pt idx="9">
                  <c:v>0.95143638850889101</c:v>
                </c:pt>
                <c:pt idx="10">
                  <c:v>0.95075239398084799</c:v>
                </c:pt>
                <c:pt idx="11">
                  <c:v>0.95212038303693503</c:v>
                </c:pt>
                <c:pt idx="12">
                  <c:v>0.95348837209302295</c:v>
                </c:pt>
                <c:pt idx="13">
                  <c:v>0.94972640218878202</c:v>
                </c:pt>
                <c:pt idx="14">
                  <c:v>0.95109439124487005</c:v>
                </c:pt>
                <c:pt idx="15">
                  <c:v>0.95041039671682603</c:v>
                </c:pt>
                <c:pt idx="16">
                  <c:v>0.95041039671682603</c:v>
                </c:pt>
                <c:pt idx="17">
                  <c:v>0.953146374829001</c:v>
                </c:pt>
                <c:pt idx="18">
                  <c:v>0.95006839945280397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0.74863201094391196</c:v>
                </c:pt>
                <c:pt idx="1">
                  <c:v>0.87517099863201098</c:v>
                </c:pt>
                <c:pt idx="2">
                  <c:v>0.91621067031463699</c:v>
                </c:pt>
                <c:pt idx="3">
                  <c:v>0.94391244870041002</c:v>
                </c:pt>
                <c:pt idx="4">
                  <c:v>0.95964432284541701</c:v>
                </c:pt>
                <c:pt idx="5">
                  <c:v>0.97058823529411697</c:v>
                </c:pt>
                <c:pt idx="6">
                  <c:v>0.97229822161422697</c:v>
                </c:pt>
                <c:pt idx="7">
                  <c:v>0.97400820793433596</c:v>
                </c:pt>
                <c:pt idx="8">
                  <c:v>0.96477428180574498</c:v>
                </c:pt>
                <c:pt idx="9">
                  <c:v>0.965458276333789</c:v>
                </c:pt>
                <c:pt idx="10">
                  <c:v>0.96477428180574498</c:v>
                </c:pt>
                <c:pt idx="11">
                  <c:v>0.94870041039671604</c:v>
                </c:pt>
                <c:pt idx="12">
                  <c:v>0.944938440492476</c:v>
                </c:pt>
                <c:pt idx="13">
                  <c:v>0.94938440492475995</c:v>
                </c:pt>
                <c:pt idx="14">
                  <c:v>0.94528043775649795</c:v>
                </c:pt>
                <c:pt idx="15">
                  <c:v>0.94049247606019104</c:v>
                </c:pt>
                <c:pt idx="16">
                  <c:v>0.93946648426812496</c:v>
                </c:pt>
                <c:pt idx="17">
                  <c:v>0.94767441860465096</c:v>
                </c:pt>
                <c:pt idx="18">
                  <c:v>0.94015047879616898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  <c:pt idx="9">
                  <c:v>154.45771784575766</c:v>
                </c:pt>
                <c:pt idx="10">
                  <c:v>165.19154534562418</c:v>
                </c:pt>
                <c:pt idx="11">
                  <c:v>169.89852907498667</c:v>
                </c:pt>
                <c:pt idx="12">
                  <c:v>243.077857314585</c:v>
                </c:pt>
                <c:pt idx="13">
                  <c:v>284.79191751479999</c:v>
                </c:pt>
                <c:pt idx="14">
                  <c:v>237.29423035160667</c:v>
                </c:pt>
                <c:pt idx="15">
                  <c:v>352.04859447415663</c:v>
                </c:pt>
                <c:pt idx="16">
                  <c:v>373.01070877361167</c:v>
                </c:pt>
                <c:pt idx="17">
                  <c:v>292.77231969229337</c:v>
                </c:pt>
                <c:pt idx="18">
                  <c:v>327.53571653334166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  <c:pt idx="9">
                  <c:v>286.11040398867834</c:v>
                </c:pt>
                <c:pt idx="10">
                  <c:v>325.43941710217666</c:v>
                </c:pt>
                <c:pt idx="11">
                  <c:v>362.87888370990669</c:v>
                </c:pt>
                <c:pt idx="12">
                  <c:v>425.07945707146166</c:v>
                </c:pt>
                <c:pt idx="13">
                  <c:v>577.16019598642833</c:v>
                </c:pt>
                <c:pt idx="14">
                  <c:v>617.83098931884672</c:v>
                </c:pt>
                <c:pt idx="15">
                  <c:v>594.21725636259669</c:v>
                </c:pt>
                <c:pt idx="16">
                  <c:v>598.71156686194661</c:v>
                </c:pt>
                <c:pt idx="17">
                  <c:v>607.2749765415183</c:v>
                </c:pt>
                <c:pt idx="18">
                  <c:v>519.90645190842838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  <c:pt idx="7">
                  <c:v>2398.19</c:v>
                </c:pt>
                <c:pt idx="8">
                  <c:v>3892.05</c:v>
                </c:pt>
                <c:pt idx="9">
                  <c:v>5202.12</c:v>
                </c:pt>
                <c:pt idx="10">
                  <c:v>6389.87</c:v>
                </c:pt>
                <c:pt idx="11">
                  <c:v>7512.6</c:v>
                </c:pt>
                <c:pt idx="12">
                  <c:v>8592.7999999999993</c:v>
                </c:pt>
                <c:pt idx="13">
                  <c:v>9638.09</c:v>
                </c:pt>
                <c:pt idx="14">
                  <c:v>10650.15</c:v>
                </c:pt>
                <c:pt idx="15">
                  <c:v>11630.01</c:v>
                </c:pt>
                <c:pt idx="16">
                  <c:v>12578.28</c:v>
                </c:pt>
                <c:pt idx="17">
                  <c:v>13494.86</c:v>
                </c:pt>
                <c:pt idx="18">
                  <c:v>14380.79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21829</c:v>
                </c:pt>
                <c:pt idx="6">
                  <c:v>80794</c:v>
                </c:pt>
                <c:pt idx="7">
                  <c:v>198261</c:v>
                </c:pt>
                <c:pt idx="8">
                  <c:v>321748</c:v>
                </c:pt>
                <c:pt idx="9">
                  <c:v>430033</c:v>
                </c:pt>
                <c:pt idx="10">
                  <c:v>528200</c:v>
                </c:pt>
                <c:pt idx="11">
                  <c:v>620986</c:v>
                </c:pt>
                <c:pt idx="12">
                  <c:v>710250</c:v>
                </c:pt>
                <c:pt idx="13">
                  <c:v>796623</c:v>
                </c:pt>
                <c:pt idx="14">
                  <c:v>880243</c:v>
                </c:pt>
                <c:pt idx="15">
                  <c:v>961196</c:v>
                </c:pt>
                <c:pt idx="16">
                  <c:v>1039533</c:v>
                </c:pt>
                <c:pt idx="17">
                  <c:v>1115246</c:v>
                </c:pt>
                <c:pt idx="18">
                  <c:v>1188422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5" Type="http://schemas.openxmlformats.org/officeDocument/2006/relationships/chart" Target="../charts/chart87.xml"/><Relationship Id="rId4" Type="http://schemas.openxmlformats.org/officeDocument/2006/relationships/chart" Target="../charts/chart8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5" Type="http://schemas.openxmlformats.org/officeDocument/2006/relationships/chart" Target="../charts/chart98.xml"/><Relationship Id="rId4" Type="http://schemas.openxmlformats.org/officeDocument/2006/relationships/chart" Target="../charts/chart97.xml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5.xml"/><Relationship Id="rId13" Type="http://schemas.openxmlformats.org/officeDocument/2006/relationships/chart" Target="../charts/chart120.xml"/><Relationship Id="rId18" Type="http://schemas.openxmlformats.org/officeDocument/2006/relationships/chart" Target="../charts/chart125.xml"/><Relationship Id="rId26" Type="http://schemas.openxmlformats.org/officeDocument/2006/relationships/chart" Target="../charts/chart133.xml"/><Relationship Id="rId3" Type="http://schemas.openxmlformats.org/officeDocument/2006/relationships/chart" Target="../charts/chart110.xml"/><Relationship Id="rId21" Type="http://schemas.openxmlformats.org/officeDocument/2006/relationships/chart" Target="../charts/chart128.xml"/><Relationship Id="rId7" Type="http://schemas.openxmlformats.org/officeDocument/2006/relationships/chart" Target="../charts/chart114.xml"/><Relationship Id="rId12" Type="http://schemas.openxmlformats.org/officeDocument/2006/relationships/chart" Target="../charts/chart119.xml"/><Relationship Id="rId17" Type="http://schemas.openxmlformats.org/officeDocument/2006/relationships/chart" Target="../charts/chart124.xml"/><Relationship Id="rId25" Type="http://schemas.openxmlformats.org/officeDocument/2006/relationships/chart" Target="../charts/chart132.xml"/><Relationship Id="rId2" Type="http://schemas.openxmlformats.org/officeDocument/2006/relationships/chart" Target="../charts/chart109.xml"/><Relationship Id="rId16" Type="http://schemas.openxmlformats.org/officeDocument/2006/relationships/chart" Target="../charts/chart123.xml"/><Relationship Id="rId20" Type="http://schemas.openxmlformats.org/officeDocument/2006/relationships/chart" Target="../charts/chart127.xml"/><Relationship Id="rId29" Type="http://schemas.openxmlformats.org/officeDocument/2006/relationships/chart" Target="../charts/chart136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11" Type="http://schemas.openxmlformats.org/officeDocument/2006/relationships/chart" Target="../charts/chart118.xml"/><Relationship Id="rId24" Type="http://schemas.openxmlformats.org/officeDocument/2006/relationships/chart" Target="../charts/chart131.xml"/><Relationship Id="rId32" Type="http://schemas.openxmlformats.org/officeDocument/2006/relationships/chart" Target="../charts/chart139.xml"/><Relationship Id="rId5" Type="http://schemas.openxmlformats.org/officeDocument/2006/relationships/chart" Target="../charts/chart112.xml"/><Relationship Id="rId15" Type="http://schemas.openxmlformats.org/officeDocument/2006/relationships/chart" Target="../charts/chart122.xml"/><Relationship Id="rId23" Type="http://schemas.openxmlformats.org/officeDocument/2006/relationships/chart" Target="../charts/chart130.xml"/><Relationship Id="rId28" Type="http://schemas.openxmlformats.org/officeDocument/2006/relationships/chart" Target="../charts/chart135.xml"/><Relationship Id="rId10" Type="http://schemas.openxmlformats.org/officeDocument/2006/relationships/chart" Target="../charts/chart117.xml"/><Relationship Id="rId19" Type="http://schemas.openxmlformats.org/officeDocument/2006/relationships/chart" Target="../charts/chart126.xml"/><Relationship Id="rId31" Type="http://schemas.openxmlformats.org/officeDocument/2006/relationships/chart" Target="../charts/chart138.xml"/><Relationship Id="rId4" Type="http://schemas.openxmlformats.org/officeDocument/2006/relationships/chart" Target="../charts/chart111.xml"/><Relationship Id="rId9" Type="http://schemas.openxmlformats.org/officeDocument/2006/relationships/chart" Target="../charts/chart116.xml"/><Relationship Id="rId14" Type="http://schemas.openxmlformats.org/officeDocument/2006/relationships/chart" Target="../charts/chart121.xml"/><Relationship Id="rId22" Type="http://schemas.openxmlformats.org/officeDocument/2006/relationships/chart" Target="../charts/chart129.xml"/><Relationship Id="rId27" Type="http://schemas.openxmlformats.org/officeDocument/2006/relationships/chart" Target="../charts/chart134.xml"/><Relationship Id="rId30" Type="http://schemas.openxmlformats.org/officeDocument/2006/relationships/chart" Target="../charts/chart137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7.xml"/><Relationship Id="rId3" Type="http://schemas.openxmlformats.org/officeDocument/2006/relationships/chart" Target="../charts/chart142.xml"/><Relationship Id="rId7" Type="http://schemas.openxmlformats.org/officeDocument/2006/relationships/chart" Target="../charts/chart146.xml"/><Relationship Id="rId2" Type="http://schemas.openxmlformats.org/officeDocument/2006/relationships/chart" Target="../charts/chart141.xml"/><Relationship Id="rId1" Type="http://schemas.openxmlformats.org/officeDocument/2006/relationships/chart" Target="../charts/chart140.xml"/><Relationship Id="rId6" Type="http://schemas.openxmlformats.org/officeDocument/2006/relationships/chart" Target="../charts/chart145.xml"/><Relationship Id="rId5" Type="http://schemas.openxmlformats.org/officeDocument/2006/relationships/chart" Target="../charts/chart144.xml"/><Relationship Id="rId4" Type="http://schemas.openxmlformats.org/officeDocument/2006/relationships/chart" Target="../charts/chart14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14</xdr:row>
      <xdr:rowOff>66675</xdr:rowOff>
    </xdr:from>
    <xdr:to>
      <xdr:col>13</xdr:col>
      <xdr:colOff>31749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41</xdr:row>
      <xdr:rowOff>3174</xdr:rowOff>
    </xdr:from>
    <xdr:to>
      <xdr:col>13</xdr:col>
      <xdr:colOff>60324</xdr:colOff>
      <xdr:row>66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67</xdr:row>
      <xdr:rowOff>111125</xdr:rowOff>
    </xdr:from>
    <xdr:to>
      <xdr:col>13</xdr:col>
      <xdr:colOff>244475</xdr:colOff>
      <xdr:row>92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37</xdr:row>
      <xdr:rowOff>79374</xdr:rowOff>
    </xdr:from>
    <xdr:to>
      <xdr:col>35</xdr:col>
      <xdr:colOff>577850</xdr:colOff>
      <xdr:row>62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3E4CE-618F-4CB4-980F-65B6ACE5F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66</xdr:row>
      <xdr:rowOff>19050</xdr:rowOff>
    </xdr:from>
    <xdr:to>
      <xdr:col>51</xdr:col>
      <xdr:colOff>276225</xdr:colOff>
      <xdr:row>93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0E018-759C-40E9-9339-0BD485A7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309561</xdr:colOff>
      <xdr:row>126</xdr:row>
      <xdr:rowOff>9525</xdr:rowOff>
    </xdr:from>
    <xdr:to>
      <xdr:col>21</xdr:col>
      <xdr:colOff>571500</xdr:colOff>
      <xdr:row>143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33BB9-589F-4E3E-B066-CA7312255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357187</xdr:colOff>
      <xdr:row>144</xdr:row>
      <xdr:rowOff>95250</xdr:rowOff>
    </xdr:from>
    <xdr:to>
      <xdr:col>22</xdr:col>
      <xdr:colOff>19050</xdr:colOff>
      <xdr:row>161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8782C-DD1A-49CA-9493-74ACCBC71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514355</xdr:colOff>
      <xdr:row>164</xdr:row>
      <xdr:rowOff>133351</xdr:rowOff>
    </xdr:from>
    <xdr:to>
      <xdr:col>21</xdr:col>
      <xdr:colOff>533399</xdr:colOff>
      <xdr:row>184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7179A8-EDBA-4F9F-A58D-9845F1DF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83344</xdr:colOff>
      <xdr:row>146</xdr:row>
      <xdr:rowOff>190499</xdr:rowOff>
    </xdr:from>
    <xdr:to>
      <xdr:col>35</xdr:col>
      <xdr:colOff>183356</xdr:colOff>
      <xdr:row>169</xdr:row>
      <xdr:rowOff>126682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E571C3-5BC6-4AE9-B906-4C040E94D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59531</xdr:colOff>
      <xdr:row>123</xdr:row>
      <xdr:rowOff>153457</xdr:rowOff>
    </xdr:from>
    <xdr:to>
      <xdr:col>35</xdr:col>
      <xdr:colOff>159543</xdr:colOff>
      <xdr:row>146</xdr:row>
      <xdr:rowOff>18202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6DD87-5605-4D8A-A01A-55221C87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178595</xdr:colOff>
      <xdr:row>172</xdr:row>
      <xdr:rowOff>130969</xdr:rowOff>
    </xdr:from>
    <xdr:to>
      <xdr:col>35</xdr:col>
      <xdr:colOff>278607</xdr:colOff>
      <xdr:row>195</xdr:row>
      <xdr:rowOff>138589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A276E7-4240-4F33-934B-63FAA235C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495298</xdr:colOff>
      <xdr:row>123</xdr:row>
      <xdr:rowOff>150019</xdr:rowOff>
    </xdr:from>
    <xdr:to>
      <xdr:col>48</xdr:col>
      <xdr:colOff>35717</xdr:colOff>
      <xdr:row>146</xdr:row>
      <xdr:rowOff>14764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81D81493-29D4-466B-9828-826E328A4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66</xdr:row>
      <xdr:rowOff>0</xdr:rowOff>
    </xdr:from>
    <xdr:to>
      <xdr:col>35</xdr:col>
      <xdr:colOff>571500</xdr:colOff>
      <xdr:row>92</xdr:row>
      <xdr:rowOff>189443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1AE29F86-5D95-45D2-B529-845F9CB9F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0</xdr:colOff>
      <xdr:row>66</xdr:row>
      <xdr:rowOff>0</xdr:rowOff>
    </xdr:from>
    <xdr:to>
      <xdr:col>67</xdr:col>
      <xdr:colOff>504825</xdr:colOff>
      <xdr:row>92</xdr:row>
      <xdr:rowOff>171450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A8A814F2-732F-4288-84A6-9FC33DDB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57156</xdr:colOff>
      <xdr:row>29</xdr:row>
      <xdr:rowOff>71437</xdr:rowOff>
    </xdr:from>
    <xdr:to>
      <xdr:col>18</xdr:col>
      <xdr:colOff>87636</xdr:colOff>
      <xdr:row>50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98DA65-15D9-8FDA-F586-7066FDF9C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29</xdr:row>
      <xdr:rowOff>57149</xdr:rowOff>
    </xdr:from>
    <xdr:to>
      <xdr:col>26</xdr:col>
      <xdr:colOff>600075</xdr:colOff>
      <xdr:row>51</xdr:row>
      <xdr:rowOff>85724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AFCD7F-385C-49D6-9A51-EA843DF52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761999</xdr:colOff>
      <xdr:row>84</xdr:row>
      <xdr:rowOff>190499</xdr:rowOff>
    </xdr:from>
    <xdr:to>
      <xdr:col>21</xdr:col>
      <xdr:colOff>9524</xdr:colOff>
      <xdr:row>109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43AC799-D880-43BD-A522-CF9201834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219068</xdr:colOff>
      <xdr:row>82</xdr:row>
      <xdr:rowOff>176212</xdr:rowOff>
    </xdr:from>
    <xdr:to>
      <xdr:col>31</xdr:col>
      <xdr:colOff>38099</xdr:colOff>
      <xdr:row>105</xdr:row>
      <xdr:rowOff>19049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0A902A9-1F8B-47D3-B1D8-EF98A5A5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21</xdr:col>
      <xdr:colOff>9525</xdr:colOff>
      <xdr:row>139</xdr:row>
      <xdr:rowOff>123825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FADE273-C0CA-4206-9C63-26B7FE58A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115</xdr:row>
      <xdr:rowOff>0</xdr:rowOff>
    </xdr:from>
    <xdr:to>
      <xdr:col>31</xdr:col>
      <xdr:colOff>9525</xdr:colOff>
      <xdr:row>139</xdr:row>
      <xdr:rowOff>123825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480EE39-03E3-4563-B188-131039B9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57156</xdr:colOff>
      <xdr:row>29</xdr:row>
      <xdr:rowOff>71437</xdr:rowOff>
    </xdr:from>
    <xdr:to>
      <xdr:col>18</xdr:col>
      <xdr:colOff>87636</xdr:colOff>
      <xdr:row>50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2A185F-5A73-456E-91D1-F6AEBD19B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29</xdr:row>
      <xdr:rowOff>57149</xdr:rowOff>
    </xdr:from>
    <xdr:to>
      <xdr:col>26</xdr:col>
      <xdr:colOff>600075</xdr:colOff>
      <xdr:row>51</xdr:row>
      <xdr:rowOff>85724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EB3C3B-0340-45DC-951C-C331B7C83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761999</xdr:colOff>
      <xdr:row>84</xdr:row>
      <xdr:rowOff>190499</xdr:rowOff>
    </xdr:from>
    <xdr:to>
      <xdr:col>21</xdr:col>
      <xdr:colOff>9524</xdr:colOff>
      <xdr:row>109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4B4D1D2-B9B4-438B-BF25-4FCFE0B7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219068</xdr:colOff>
      <xdr:row>82</xdr:row>
      <xdr:rowOff>176212</xdr:rowOff>
    </xdr:from>
    <xdr:to>
      <xdr:col>31</xdr:col>
      <xdr:colOff>38099</xdr:colOff>
      <xdr:row>105</xdr:row>
      <xdr:rowOff>19049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D57A333-5A4A-4709-83C1-61D843912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21</xdr:col>
      <xdr:colOff>9525</xdr:colOff>
      <xdr:row>139</xdr:row>
      <xdr:rowOff>123825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C857431-00CE-419A-AE35-A4573350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57156</xdr:colOff>
      <xdr:row>29</xdr:row>
      <xdr:rowOff>71437</xdr:rowOff>
    </xdr:from>
    <xdr:to>
      <xdr:col>18</xdr:col>
      <xdr:colOff>87636</xdr:colOff>
      <xdr:row>50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59BBD5-403C-489C-9143-17CC53DAB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761999</xdr:colOff>
      <xdr:row>84</xdr:row>
      <xdr:rowOff>190499</xdr:rowOff>
    </xdr:from>
    <xdr:to>
      <xdr:col>21</xdr:col>
      <xdr:colOff>9524</xdr:colOff>
      <xdr:row>109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408C2EF-F2ED-4BEB-AB4B-260157085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219068</xdr:colOff>
      <xdr:row>82</xdr:row>
      <xdr:rowOff>176212</xdr:rowOff>
    </xdr:from>
    <xdr:to>
      <xdr:col>31</xdr:col>
      <xdr:colOff>38099</xdr:colOff>
      <xdr:row>105</xdr:row>
      <xdr:rowOff>19049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AA95E4E-7A18-4226-AD54-EEFFAC1A9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21</xdr:col>
      <xdr:colOff>9525</xdr:colOff>
      <xdr:row>139</xdr:row>
      <xdr:rowOff>123825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DCD2EED-6E02-4D13-A832-A50CC1E1F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27</xdr:col>
      <xdr:colOff>30480</xdr:colOff>
      <xdr:row>50</xdr:row>
      <xdr:rowOff>95250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9861F6E-D1F6-457B-B475-F4891FC92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115</xdr:row>
      <xdr:rowOff>0</xdr:rowOff>
    </xdr:from>
    <xdr:to>
      <xdr:col>31</xdr:col>
      <xdr:colOff>9525</xdr:colOff>
      <xdr:row>139</xdr:row>
      <xdr:rowOff>123825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16613CD-005B-4847-81CA-7D1245807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89900" y="6734908"/>
          <a:ext cx="1297354" cy="24447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817958" y="6715858"/>
          <a:ext cx="1297354" cy="24447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44404" y="6715858"/>
          <a:ext cx="1297354" cy="24447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202083" y="11309240"/>
          <a:ext cx="1168238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53387" y="11278547"/>
          <a:ext cx="117141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96224" y="11274506"/>
          <a:ext cx="1171414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226785</xdr:colOff>
      <xdr:row>1</xdr:row>
      <xdr:rowOff>45810</xdr:rowOff>
    </xdr:from>
    <xdr:to>
      <xdr:col>24</xdr:col>
      <xdr:colOff>457539</xdr:colOff>
      <xdr:row>19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BB0DE-544B-4EAC-946C-676381206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F5CD4-6205-4DAC-A46D-8CB46FD56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34924</xdr:colOff>
      <xdr:row>35</xdr:row>
      <xdr:rowOff>28574</xdr:rowOff>
    </xdr:from>
    <xdr:to>
      <xdr:col>60</xdr:col>
      <xdr:colOff>63500</xdr:colOff>
      <xdr:row>60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721B4-B0DE-4C9C-B2B7-39B20F69C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4</xdr:row>
      <xdr:rowOff>0</xdr:rowOff>
    </xdr:from>
    <xdr:to>
      <xdr:col>60</xdr:col>
      <xdr:colOff>56285</xdr:colOff>
      <xdr:row>29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32</xdr:row>
      <xdr:rowOff>0</xdr:rowOff>
    </xdr:from>
    <xdr:to>
      <xdr:col>61</xdr:col>
      <xdr:colOff>56285</xdr:colOff>
      <xdr:row>57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4</xdr:row>
      <xdr:rowOff>0</xdr:rowOff>
    </xdr:from>
    <xdr:to>
      <xdr:col>73</xdr:col>
      <xdr:colOff>56285</xdr:colOff>
      <xdr:row>29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0</xdr:colOff>
      <xdr:row>4</xdr:row>
      <xdr:rowOff>0</xdr:rowOff>
    </xdr:from>
    <xdr:to>
      <xdr:col>86</xdr:col>
      <xdr:colOff>56285</xdr:colOff>
      <xdr:row>29</xdr:row>
      <xdr:rowOff>68407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34B795-2567-4529-870B-A9E118E7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238124</xdr:colOff>
      <xdr:row>1</xdr:row>
      <xdr:rowOff>12700</xdr:rowOff>
    </xdr:from>
    <xdr:to>
      <xdr:col>37</xdr:col>
      <xdr:colOff>577850</xdr:colOff>
      <xdr:row>19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B38DD-CAB8-4BA8-8984-F5A097E6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323850</xdr:colOff>
      <xdr:row>21</xdr:row>
      <xdr:rowOff>0</xdr:rowOff>
    </xdr:from>
    <xdr:to>
      <xdr:col>38</xdr:col>
      <xdr:colOff>53976</xdr:colOff>
      <xdr:row>39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34863C-EE74-44EC-A163-C692CA5D5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</xdr:row>
      <xdr:rowOff>0</xdr:rowOff>
    </xdr:from>
    <xdr:to>
      <xdr:col>49</xdr:col>
      <xdr:colOff>339726</xdr:colOff>
      <xdr:row>19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7E4F8B-39AC-436D-A97F-E6231F5E1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49</xdr:col>
      <xdr:colOff>339726</xdr:colOff>
      <xdr:row>39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61DC5C-083F-49F6-ACA5-3A78D8BD9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</xdr:colOff>
      <xdr:row>59</xdr:row>
      <xdr:rowOff>171450</xdr:rowOff>
    </xdr:from>
    <xdr:to>
      <xdr:col>8</xdr:col>
      <xdr:colOff>133349</xdr:colOff>
      <xdr:row>80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1C7EF7-2062-44B2-B6DA-C520CB6F1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273050</xdr:colOff>
      <xdr:row>60</xdr:row>
      <xdr:rowOff>3174</xdr:rowOff>
    </xdr:from>
    <xdr:to>
      <xdr:col>18</xdr:col>
      <xdr:colOff>273050</xdr:colOff>
      <xdr:row>80</xdr:row>
      <xdr:rowOff>38099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BF3B09-97B5-4B00-839C-01E5C5BB7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83</xdr:row>
      <xdr:rowOff>142875</xdr:rowOff>
    </xdr:from>
    <xdr:to>
      <xdr:col>9</xdr:col>
      <xdr:colOff>466726</xdr:colOff>
      <xdr:row>104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6442C2-0449-4AA7-BECA-D6BEBB673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409575</xdr:colOff>
      <xdr:row>83</xdr:row>
      <xdr:rowOff>146049</xdr:rowOff>
    </xdr:from>
    <xdr:to>
      <xdr:col>21</xdr:col>
      <xdr:colOff>139701</xdr:colOff>
      <xdr:row>104</xdr:row>
      <xdr:rowOff>3174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9178473-455F-4357-A729-157A314D0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231775</xdr:colOff>
      <xdr:row>7</xdr:row>
      <xdr:rowOff>174625</xdr:rowOff>
    </xdr:from>
    <xdr:to>
      <xdr:col>35</xdr:col>
      <xdr:colOff>536575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B680F-04A3-4F8B-A2DF-51A2771D5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234950</xdr:colOff>
      <xdr:row>7</xdr:row>
      <xdr:rowOff>184150</xdr:rowOff>
    </xdr:from>
    <xdr:to>
      <xdr:col>43</xdr:col>
      <xdr:colOff>539750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1DAD0-9120-46C5-8A3A-C5CA051BC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8</xdr:row>
      <xdr:rowOff>0</xdr:rowOff>
    </xdr:from>
    <xdr:to>
      <xdr:col>52</xdr:col>
      <xdr:colOff>304800</xdr:colOff>
      <xdr:row>22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E9DD01-F68B-4100-B7F0-1A110224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0</xdr:colOff>
      <xdr:row>8</xdr:row>
      <xdr:rowOff>0</xdr:rowOff>
    </xdr:from>
    <xdr:to>
      <xdr:col>60</xdr:col>
      <xdr:colOff>304800</xdr:colOff>
      <xdr:row>22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0E790F-6436-4511-BDC0-B36BE9D7A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8</xdr:row>
      <xdr:rowOff>0</xdr:rowOff>
    </xdr:from>
    <xdr:to>
      <xdr:col>68</xdr:col>
      <xdr:colOff>304800</xdr:colOff>
      <xdr:row>22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D4C13C-3737-4552-B04E-A9FCD3AD3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469900</xdr:colOff>
      <xdr:row>24</xdr:row>
      <xdr:rowOff>0</xdr:rowOff>
    </xdr:from>
    <xdr:to>
      <xdr:col>36</xdr:col>
      <xdr:colOff>165100</xdr:colOff>
      <xdr:row>38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5230C7-DFFB-40BA-9DCA-6CD67CDBD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473075</xdr:colOff>
      <xdr:row>24</xdr:row>
      <xdr:rowOff>9525</xdr:rowOff>
    </xdr:from>
    <xdr:to>
      <xdr:col>44</xdr:col>
      <xdr:colOff>168275</xdr:colOff>
      <xdr:row>38</xdr:row>
      <xdr:rowOff>168275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F88081-14C4-470E-9718-BCCFCC9CD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238125</xdr:colOff>
      <xdr:row>24</xdr:row>
      <xdr:rowOff>15875</xdr:rowOff>
    </xdr:from>
    <xdr:to>
      <xdr:col>52</xdr:col>
      <xdr:colOff>542925</xdr:colOff>
      <xdr:row>38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D4D6CF-1E6F-4CEE-B32E-0E1E35598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238125</xdr:colOff>
      <xdr:row>24</xdr:row>
      <xdr:rowOff>15875</xdr:rowOff>
    </xdr:from>
    <xdr:to>
      <xdr:col>60</xdr:col>
      <xdr:colOff>542925</xdr:colOff>
      <xdr:row>38</xdr:row>
      <xdr:rowOff>174625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6D4E24-CB68-435D-8441-16D7E9D09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238125</xdr:colOff>
      <xdr:row>24</xdr:row>
      <xdr:rowOff>15875</xdr:rowOff>
    </xdr:from>
    <xdr:to>
      <xdr:col>68</xdr:col>
      <xdr:colOff>542925</xdr:colOff>
      <xdr:row>38</xdr:row>
      <xdr:rowOff>174625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0462CC-A335-4D6B-B608-37C5331CB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37</xdr:col>
      <xdr:colOff>304800</xdr:colOff>
      <xdr:row>55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62F247-8CEC-4985-A112-31B889E48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3175</xdr:colOff>
      <xdr:row>41</xdr:row>
      <xdr:rowOff>9525</xdr:rowOff>
    </xdr:from>
    <xdr:to>
      <xdr:col>45</xdr:col>
      <xdr:colOff>307975</xdr:colOff>
      <xdr:row>55</xdr:row>
      <xdr:rowOff>174625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0C1E4B-7897-491D-BC68-741E4897C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377825</xdr:colOff>
      <xdr:row>41</xdr:row>
      <xdr:rowOff>15875</xdr:rowOff>
    </xdr:from>
    <xdr:to>
      <xdr:col>54</xdr:col>
      <xdr:colOff>73025</xdr:colOff>
      <xdr:row>55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710B46-E6FA-46CF-BFF6-073CFDCAD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377825</xdr:colOff>
      <xdr:row>41</xdr:row>
      <xdr:rowOff>15875</xdr:rowOff>
    </xdr:from>
    <xdr:to>
      <xdr:col>62</xdr:col>
      <xdr:colOff>73025</xdr:colOff>
      <xdr:row>55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B4B973-EABB-4CE7-9ECC-FF184E344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377825</xdr:colOff>
      <xdr:row>41</xdr:row>
      <xdr:rowOff>15875</xdr:rowOff>
    </xdr:from>
    <xdr:to>
      <xdr:col>70</xdr:col>
      <xdr:colOff>73025</xdr:colOff>
      <xdr:row>55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C76E01-9D67-4CE6-B576-A576294A5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606425</xdr:colOff>
      <xdr:row>6</xdr:row>
      <xdr:rowOff>165100</xdr:rowOff>
    </xdr:from>
    <xdr:to>
      <xdr:col>28</xdr:col>
      <xdr:colOff>301625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52AA-0EF9-40F0-995E-9BE37AA5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7</xdr:row>
      <xdr:rowOff>0</xdr:rowOff>
    </xdr:from>
    <xdr:to>
      <xdr:col>36</xdr:col>
      <xdr:colOff>304800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4C88C-AAB8-48FD-9092-1A06789A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45</xdr:col>
      <xdr:colOff>304800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36BC7-6733-42E1-9F3D-CB37B430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28</xdr:col>
      <xdr:colOff>304800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B94B9-F14E-4B7A-9D77-B1F9442F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607218</xdr:colOff>
      <xdr:row>44</xdr:row>
      <xdr:rowOff>202405</xdr:rowOff>
    </xdr:from>
    <xdr:to>
      <xdr:col>30</xdr:col>
      <xdr:colOff>21430</xdr:colOff>
      <xdr:row>64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241299</xdr:colOff>
      <xdr:row>45</xdr:row>
      <xdr:rowOff>25399</xdr:rowOff>
    </xdr:from>
    <xdr:to>
      <xdr:col>39</xdr:col>
      <xdr:colOff>262731</xdr:colOff>
      <xdr:row>64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65</xdr:row>
      <xdr:rowOff>127000</xdr:rowOff>
    </xdr:from>
    <xdr:to>
      <xdr:col>29</xdr:col>
      <xdr:colOff>592931</xdr:colOff>
      <xdr:row>85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577453</xdr:colOff>
      <xdr:row>65</xdr:row>
      <xdr:rowOff>154385</xdr:rowOff>
    </xdr:from>
    <xdr:to>
      <xdr:col>39</xdr:col>
      <xdr:colOff>598884</xdr:colOff>
      <xdr:row>84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66675</xdr:rowOff>
    </xdr:from>
    <xdr:to>
      <xdr:col>24</xdr:col>
      <xdr:colOff>180975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1195C-F225-4FFF-9E92-C0250D163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37</xdr:row>
      <xdr:rowOff>79374</xdr:rowOff>
    </xdr:from>
    <xdr:to>
      <xdr:col>35</xdr:col>
      <xdr:colOff>577850</xdr:colOff>
      <xdr:row>62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CC11F-2A03-446A-BD8C-54229B0EE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37</xdr:row>
      <xdr:rowOff>82550</xdr:rowOff>
    </xdr:from>
    <xdr:to>
      <xdr:col>50</xdr:col>
      <xdr:colOff>596900</xdr:colOff>
      <xdr:row>62</xdr:row>
      <xdr:rowOff>155576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D4FBB-91D9-49CC-BEB4-30BA8783F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37</xdr:row>
      <xdr:rowOff>79374</xdr:rowOff>
    </xdr:from>
    <xdr:to>
      <xdr:col>35</xdr:col>
      <xdr:colOff>577850</xdr:colOff>
      <xdr:row>62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C8CEB-F0FA-4DEC-A502-0ABAA418B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abSelected="1" topLeftCell="I16" workbookViewId="0">
      <selection activeCell="O34" sqref="O34"/>
    </sheetView>
  </sheetViews>
  <sheetFormatPr baseColWidth="10" defaultRowHeight="15"/>
  <cols>
    <col min="7" max="7" width="13.42578125" customWidth="1"/>
  </cols>
  <sheetData>
    <row r="4" spans="5:21">
      <c r="R4" t="s">
        <v>554</v>
      </c>
      <c r="U4" t="s">
        <v>563</v>
      </c>
    </row>
    <row r="5" spans="5:21">
      <c r="R5" s="5" t="s">
        <v>555</v>
      </c>
      <c r="U5" t="s">
        <v>564</v>
      </c>
    </row>
    <row r="6" spans="5:21">
      <c r="R6" t="s">
        <v>556</v>
      </c>
      <c r="U6" t="s">
        <v>565</v>
      </c>
    </row>
    <row r="7" spans="5:21" ht="15.75" thickBot="1">
      <c r="R7" t="s">
        <v>557</v>
      </c>
      <c r="U7" t="s">
        <v>566</v>
      </c>
    </row>
    <row r="8" spans="5:21" ht="15.75" thickBot="1">
      <c r="H8" s="2" t="s">
        <v>0</v>
      </c>
      <c r="I8" s="7" t="s">
        <v>1</v>
      </c>
      <c r="J8" s="10" t="s">
        <v>149</v>
      </c>
      <c r="K8" s="3" t="s">
        <v>24</v>
      </c>
      <c r="L8" s="3" t="s">
        <v>150</v>
      </c>
      <c r="M8" s="3" t="s">
        <v>156</v>
      </c>
      <c r="O8" t="s">
        <v>553</v>
      </c>
      <c r="R8" s="5" t="s">
        <v>562</v>
      </c>
      <c r="U8" t="s">
        <v>567</v>
      </c>
    </row>
    <row r="9" spans="5:21">
      <c r="E9" t="s">
        <v>554</v>
      </c>
      <c r="F9" t="s">
        <v>560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558</v>
      </c>
      <c r="U9" t="s">
        <v>568</v>
      </c>
    </row>
    <row r="10" spans="5:21">
      <c r="E10" s="5" t="s">
        <v>555</v>
      </c>
      <c r="H10">
        <v>200</v>
      </c>
      <c r="J10">
        <v>5485</v>
      </c>
      <c r="K10">
        <v>879580</v>
      </c>
      <c r="L10" s="6">
        <v>879.85</v>
      </c>
      <c r="M10">
        <v>9</v>
      </c>
      <c r="O10">
        <v>31.1</v>
      </c>
      <c r="R10" t="s">
        <v>559</v>
      </c>
      <c r="U10" t="s">
        <v>569</v>
      </c>
    </row>
    <row r="11" spans="5:21">
      <c r="E11" t="s">
        <v>556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557</v>
      </c>
      <c r="F12" t="s">
        <v>561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5" t="s">
        <v>562</v>
      </c>
      <c r="H13">
        <v>200</v>
      </c>
      <c r="J13">
        <v>5485</v>
      </c>
      <c r="K13">
        <v>879580</v>
      </c>
      <c r="L13" s="6">
        <v>479.19</v>
      </c>
      <c r="M13">
        <v>9</v>
      </c>
      <c r="O13">
        <v>31</v>
      </c>
    </row>
    <row r="14" spans="5:21">
      <c r="E14" t="s">
        <v>558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559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5" t="s">
        <v>555</v>
      </c>
      <c r="P22" s="5" t="s">
        <v>562</v>
      </c>
    </row>
    <row r="23" spans="5:23" ht="15.75" thickBot="1"/>
    <row r="24" spans="5:23" ht="15.75" thickBot="1">
      <c r="E24" s="2" t="s">
        <v>0</v>
      </c>
      <c r="F24" s="7" t="s">
        <v>1</v>
      </c>
      <c r="G24" s="10" t="s">
        <v>149</v>
      </c>
      <c r="H24" s="3" t="s">
        <v>24</v>
      </c>
      <c r="I24" s="3" t="s">
        <v>150</v>
      </c>
      <c r="J24" s="3" t="s">
        <v>156</v>
      </c>
      <c r="L24" t="s">
        <v>553</v>
      </c>
      <c r="P24" s="2" t="s">
        <v>0</v>
      </c>
      <c r="Q24" s="7" t="s">
        <v>1</v>
      </c>
      <c r="R24" s="10" t="s">
        <v>149</v>
      </c>
      <c r="S24" s="3" t="s">
        <v>24</v>
      </c>
      <c r="T24" s="3" t="s">
        <v>150</v>
      </c>
      <c r="U24" s="3" t="s">
        <v>156</v>
      </c>
      <c r="W24" t="s">
        <v>553</v>
      </c>
    </row>
    <row r="25" spans="5:23">
      <c r="E25">
        <v>100</v>
      </c>
      <c r="F25" t="s">
        <v>551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551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5">
        <v>200</v>
      </c>
      <c r="F26" s="5"/>
      <c r="G26" s="5">
        <v>5485</v>
      </c>
      <c r="H26" s="5">
        <v>879580</v>
      </c>
      <c r="I26" s="5">
        <v>7110.77</v>
      </c>
      <c r="J26" s="5">
        <v>9</v>
      </c>
      <c r="K26" s="5"/>
      <c r="L26" s="5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1E3D-DD2D-49D5-A00F-E6F8EC7671F6}">
  <sheetPr codeName="Sheet23"/>
  <dimension ref="A2:AR35"/>
  <sheetViews>
    <sheetView zoomScale="30" zoomScaleNormal="30" workbookViewId="0">
      <selection activeCell="AI67" sqref="AI67"/>
    </sheetView>
  </sheetViews>
  <sheetFormatPr baseColWidth="10" defaultColWidth="8.7109375" defaultRowHeight="15"/>
  <cols>
    <col min="1" max="1" width="8.7109375" style="81"/>
    <col min="2" max="3" width="8.85546875" style="81" bestFit="1" customWidth="1"/>
    <col min="4" max="4" width="8.7109375" style="81"/>
    <col min="5" max="7" width="8.85546875" style="81" bestFit="1" customWidth="1"/>
    <col min="8" max="8" width="8.7109375" style="81"/>
    <col min="9" max="9" width="10.85546875" style="81" bestFit="1" customWidth="1"/>
    <col min="10" max="10" width="8.7109375" style="81"/>
    <col min="11" max="11" width="9.85546875" style="81" bestFit="1" customWidth="1"/>
    <col min="12" max="13" width="8.85546875" style="81" bestFit="1" customWidth="1"/>
    <col min="14" max="14" width="8.7109375" style="81"/>
    <col min="15" max="15" width="8.85546875" style="81" bestFit="1" customWidth="1"/>
    <col min="16" max="17" width="8.7109375" style="81"/>
    <col min="18" max="18" width="10.5703125" style="81" customWidth="1"/>
    <col min="19" max="25" width="8.85546875" style="81" bestFit="1" customWidth="1"/>
    <col min="26" max="27" width="8.7109375" style="81"/>
    <col min="28" max="35" width="8.85546875" style="81" bestFit="1" customWidth="1"/>
    <col min="36" max="36" width="8.7109375" style="81"/>
    <col min="37" max="37" width="10.28515625" style="81" customWidth="1"/>
    <col min="38" max="44" width="8.85546875" style="81" bestFit="1" customWidth="1"/>
    <col min="45" max="16384" width="8.7109375" style="81"/>
  </cols>
  <sheetData>
    <row r="2" spans="1:44">
      <c r="G2" s="82"/>
    </row>
    <row r="3" spans="1:44">
      <c r="G3" s="83"/>
      <c r="H3" s="83"/>
      <c r="I3" s="83"/>
      <c r="J3" s="83"/>
    </row>
    <row r="4" spans="1:44">
      <c r="G4" s="83"/>
      <c r="H4" s="83"/>
      <c r="I4" s="83"/>
      <c r="J4" s="83"/>
    </row>
    <row r="5" spans="1:44">
      <c r="H5" s="82" t="s">
        <v>148</v>
      </c>
      <c r="R5" s="83" t="s">
        <v>161</v>
      </c>
      <c r="AB5" s="83" t="s">
        <v>162</v>
      </c>
      <c r="AK5" s="83" t="s">
        <v>189</v>
      </c>
    </row>
    <row r="6" spans="1:44" ht="15.75" thickBot="1">
      <c r="V6" s="84" t="s">
        <v>183</v>
      </c>
      <c r="AF6" s="84" t="s">
        <v>183</v>
      </c>
      <c r="AO6" s="84" t="s">
        <v>183</v>
      </c>
    </row>
    <row r="7" spans="1:44" ht="15.75" thickBot="1">
      <c r="A7" s="82" t="s">
        <v>299</v>
      </c>
      <c r="B7" s="81" t="s">
        <v>181</v>
      </c>
      <c r="C7" s="81" t="s">
        <v>16</v>
      </c>
      <c r="D7" s="81" t="s">
        <v>176</v>
      </c>
      <c r="E7" s="81" t="s">
        <v>73</v>
      </c>
      <c r="F7" s="81" t="s">
        <v>74</v>
      </c>
      <c r="G7" s="85" t="s">
        <v>0</v>
      </c>
      <c r="H7" s="86" t="s">
        <v>1</v>
      </c>
      <c r="I7" s="87" t="s">
        <v>3</v>
      </c>
      <c r="J7" s="88" t="s">
        <v>2</v>
      </c>
      <c r="K7" s="88" t="s">
        <v>24</v>
      </c>
      <c r="L7" s="88" t="s">
        <v>150</v>
      </c>
      <c r="M7" s="88" t="s">
        <v>156</v>
      </c>
      <c r="N7" s="89"/>
      <c r="O7" s="81" t="s">
        <v>177</v>
      </c>
      <c r="Q7" s="81" t="s">
        <v>190</v>
      </c>
      <c r="R7" s="85" t="s">
        <v>8</v>
      </c>
      <c r="S7" s="88" t="s">
        <v>10</v>
      </c>
      <c r="T7" s="88" t="s">
        <v>11</v>
      </c>
      <c r="U7" s="90" t="s">
        <v>9</v>
      </c>
      <c r="V7" s="90" t="s">
        <v>12</v>
      </c>
      <c r="W7" s="84" t="s">
        <v>184</v>
      </c>
      <c r="X7" s="84" t="s">
        <v>185</v>
      </c>
      <c r="Y7" s="84" t="s">
        <v>188</v>
      </c>
      <c r="Z7" s="89"/>
      <c r="AB7" s="85" t="s">
        <v>8</v>
      </c>
      <c r="AC7" s="88" t="s">
        <v>10</v>
      </c>
      <c r="AD7" s="88" t="s">
        <v>11</v>
      </c>
      <c r="AE7" s="90" t="s">
        <v>9</v>
      </c>
      <c r="AF7" s="90" t="s">
        <v>12</v>
      </c>
      <c r="AG7" s="84" t="s">
        <v>184</v>
      </c>
      <c r="AH7" s="84" t="s">
        <v>185</v>
      </c>
      <c r="AI7" s="84" t="s">
        <v>188</v>
      </c>
      <c r="AK7" s="85" t="s">
        <v>8</v>
      </c>
      <c r="AL7" s="88" t="s">
        <v>10</v>
      </c>
      <c r="AM7" s="88" t="s">
        <v>11</v>
      </c>
      <c r="AN7" s="90" t="s">
        <v>9</v>
      </c>
      <c r="AO7" s="90" t="s">
        <v>12</v>
      </c>
      <c r="AP7" s="84" t="s">
        <v>184</v>
      </c>
      <c r="AQ7" s="84" t="s">
        <v>185</v>
      </c>
      <c r="AR7" s="84" t="s">
        <v>188</v>
      </c>
    </row>
    <row r="8" spans="1:44">
      <c r="A8" s="91">
        <v>0</v>
      </c>
      <c r="B8" s="91">
        <v>2</v>
      </c>
      <c r="C8" s="91">
        <v>40</v>
      </c>
      <c r="D8" s="91"/>
      <c r="E8" s="91">
        <v>6</v>
      </c>
      <c r="F8" s="91">
        <v>7</v>
      </c>
      <c r="G8" s="91">
        <v>88</v>
      </c>
      <c r="H8" s="91"/>
      <c r="I8" s="91">
        <v>105864</v>
      </c>
      <c r="J8" s="91"/>
      <c r="K8" s="91">
        <v>16</v>
      </c>
      <c r="L8" s="81">
        <v>29.42</v>
      </c>
      <c r="M8" s="81" t="s">
        <v>291</v>
      </c>
      <c r="O8" s="81">
        <v>28.65</v>
      </c>
      <c r="R8" s="81">
        <v>71.789196491241398</v>
      </c>
      <c r="S8" s="81">
        <v>0.111048137232675</v>
      </c>
      <c r="T8" s="81">
        <v>0.111048137232675</v>
      </c>
      <c r="U8" s="81">
        <v>30.955499172210601</v>
      </c>
      <c r="V8" s="94">
        <v>2.66356246547233E-2</v>
      </c>
      <c r="W8" s="81">
        <v>9.0408938113004197E-2</v>
      </c>
      <c r="X8" s="81">
        <v>9.0132363551275102E-2</v>
      </c>
      <c r="Y8" s="94">
        <v>6.0378472931325998E-2</v>
      </c>
      <c r="AB8" s="81">
        <v>769.49286198616005</v>
      </c>
      <c r="AC8" s="81">
        <v>0.11018854379203501</v>
      </c>
      <c r="AD8" s="81">
        <v>0.11018854379203501</v>
      </c>
      <c r="AE8" s="81">
        <v>0.68798089027404696</v>
      </c>
      <c r="AF8" s="94">
        <v>2.67145450240707E-2</v>
      </c>
      <c r="AG8" s="81">
        <v>0.11577303770024901</v>
      </c>
      <c r="AH8" s="81">
        <v>9.1059488923024803E-2</v>
      </c>
      <c r="AI8" s="94">
        <v>6.1600961899731403E-2</v>
      </c>
      <c r="AK8" s="81">
        <v>2104.16746520996</v>
      </c>
      <c r="AL8" s="81">
        <v>0.11103869115091</v>
      </c>
      <c r="AM8" s="81">
        <v>0.11103869115091</v>
      </c>
      <c r="AN8" s="81">
        <v>15.4766016006469</v>
      </c>
      <c r="AO8" s="94">
        <v>2.67540052087443E-2</v>
      </c>
      <c r="AP8" s="81">
        <v>9.6754921473703695E-2</v>
      </c>
      <c r="AQ8" s="81">
        <v>9.0405809169109203E-2</v>
      </c>
      <c r="AR8" s="94">
        <v>6.2726520134726405E-2</v>
      </c>
    </row>
    <row r="9" spans="1:44">
      <c r="A9" s="91">
        <v>0</v>
      </c>
      <c r="B9" s="91">
        <v>2</v>
      </c>
      <c r="C9" s="91">
        <v>40</v>
      </c>
      <c r="D9" s="91"/>
      <c r="E9" s="91">
        <v>1</v>
      </c>
      <c r="F9" s="91">
        <v>7</v>
      </c>
      <c r="G9" s="91">
        <v>88</v>
      </c>
      <c r="H9" s="91"/>
      <c r="I9" s="91">
        <v>105864</v>
      </c>
      <c r="J9" s="91"/>
      <c r="K9" s="91">
        <v>1291</v>
      </c>
      <c r="L9" s="81">
        <v>151.91</v>
      </c>
      <c r="M9" s="81" t="s">
        <v>292</v>
      </c>
      <c r="O9" s="81">
        <v>98.38</v>
      </c>
      <c r="R9" s="81">
        <v>2293.3016619682298</v>
      </c>
      <c r="S9" s="81">
        <v>1</v>
      </c>
      <c r="T9" s="81">
        <v>1</v>
      </c>
      <c r="U9" s="81">
        <v>44.699458599090498</v>
      </c>
      <c r="V9" s="95">
        <v>0.95110883118932998</v>
      </c>
      <c r="W9" s="81">
        <v>0.83968935941513501</v>
      </c>
      <c r="X9" s="81">
        <v>0.93058168642793304</v>
      </c>
      <c r="Y9" s="95">
        <v>0.84189568245922597</v>
      </c>
      <c r="AB9" s="81">
        <v>483.87187051772997</v>
      </c>
      <c r="AC9" s="81">
        <v>0.99646716541978297</v>
      </c>
      <c r="AD9" s="81">
        <v>0.99646716541978297</v>
      </c>
      <c r="AE9" s="81">
        <v>13.809332847595201</v>
      </c>
      <c r="AF9" s="95">
        <v>0.93635072212137904</v>
      </c>
      <c r="AG9" s="81">
        <v>0.80442612144101699</v>
      </c>
      <c r="AH9" s="81">
        <v>0.93113961299415704</v>
      </c>
      <c r="AI9" s="95">
        <v>0.83107936522650605</v>
      </c>
      <c r="AK9" s="81">
        <v>2298.60862731933</v>
      </c>
      <c r="AL9" s="81">
        <v>1</v>
      </c>
      <c r="AM9" s="81">
        <v>1</v>
      </c>
      <c r="AN9" s="81">
        <v>53.338590383529599</v>
      </c>
      <c r="AO9" s="95">
        <v>0.95462078762528602</v>
      </c>
      <c r="AP9" s="81">
        <v>0.81804823132608395</v>
      </c>
      <c r="AQ9" s="81">
        <v>0.94176442861997101</v>
      </c>
      <c r="AR9" s="95">
        <v>0.84811673041019497</v>
      </c>
    </row>
    <row r="10" spans="1:44">
      <c r="A10" s="91">
        <v>0</v>
      </c>
      <c r="B10" s="91">
        <v>1</v>
      </c>
      <c r="C10" s="91">
        <v>40</v>
      </c>
      <c r="D10" s="91"/>
      <c r="E10" s="91">
        <v>6</v>
      </c>
      <c r="F10" s="91">
        <v>7</v>
      </c>
      <c r="G10" s="91">
        <v>88</v>
      </c>
      <c r="H10" s="91"/>
      <c r="I10" s="91">
        <v>105864</v>
      </c>
      <c r="J10" s="91"/>
      <c r="K10" s="91">
        <v>9345</v>
      </c>
      <c r="L10" s="81">
        <v>420.53</v>
      </c>
      <c r="M10" s="81">
        <v>1.9</v>
      </c>
      <c r="O10" s="81">
        <v>34.11</v>
      </c>
      <c r="R10" s="81">
        <v>7019.8272383212998</v>
      </c>
      <c r="S10" s="81">
        <v>1</v>
      </c>
      <c r="T10" s="81">
        <v>1</v>
      </c>
      <c r="U10" s="81">
        <v>71.966615915298405</v>
      </c>
      <c r="V10" s="95">
        <v>0.94515034330360603</v>
      </c>
      <c r="W10" s="81">
        <v>0.77832605314824599</v>
      </c>
      <c r="X10" s="81">
        <v>0.92519214115383697</v>
      </c>
      <c r="Y10" s="95">
        <v>0.80309014822144298</v>
      </c>
      <c r="AB10" s="81">
        <v>2142.3966159820502</v>
      </c>
      <c r="AC10" s="81">
        <v>1</v>
      </c>
      <c r="AD10" s="81">
        <v>1</v>
      </c>
      <c r="AE10" s="81">
        <v>29.575836420059201</v>
      </c>
      <c r="AF10" s="95">
        <v>0.98472890853129103</v>
      </c>
      <c r="AG10" s="81">
        <v>0.89824221489663103</v>
      </c>
      <c r="AH10" s="81">
        <v>0.97701300688842896</v>
      </c>
      <c r="AI10" s="95">
        <v>0.91960923169264197</v>
      </c>
      <c r="AK10" s="81">
        <v>8501.0644598007202</v>
      </c>
      <c r="AL10" s="81">
        <v>1</v>
      </c>
      <c r="AM10" s="81">
        <v>1</v>
      </c>
      <c r="AN10" s="81">
        <v>120.453521251678</v>
      </c>
      <c r="AO10" s="95">
        <v>0.98184831505011405</v>
      </c>
      <c r="AP10" s="81">
        <v>0.87272842183349597</v>
      </c>
      <c r="AQ10" s="81">
        <v>0.97397861016917897</v>
      </c>
      <c r="AR10" s="95">
        <v>0.89819129373259499</v>
      </c>
    </row>
    <row r="11" spans="1:44">
      <c r="A11" s="91">
        <v>0</v>
      </c>
      <c r="B11" s="91">
        <v>1</v>
      </c>
      <c r="C11" s="91">
        <v>40</v>
      </c>
      <c r="D11" s="91"/>
      <c r="E11" s="91">
        <v>1</v>
      </c>
      <c r="F11" s="91">
        <v>7</v>
      </c>
      <c r="G11" s="91">
        <v>88</v>
      </c>
      <c r="H11" s="91"/>
      <c r="I11" s="91">
        <v>105864</v>
      </c>
      <c r="J11" s="91"/>
      <c r="K11" s="91">
        <v>14801</v>
      </c>
      <c r="L11" s="81">
        <v>721.26</v>
      </c>
      <c r="M11" s="81">
        <v>3</v>
      </c>
      <c r="O11" s="81">
        <v>106.72</v>
      </c>
      <c r="R11" s="81">
        <v>5908.2685382366099</v>
      </c>
      <c r="S11" s="81">
        <v>1</v>
      </c>
      <c r="T11" s="81">
        <v>1</v>
      </c>
      <c r="U11" s="81">
        <v>99.406148672103797</v>
      </c>
      <c r="V11" s="95">
        <v>0.96464367453239597</v>
      </c>
      <c r="W11" s="81">
        <v>0.84636087613205602</v>
      </c>
      <c r="X11" s="81">
        <v>0.94653129612492304</v>
      </c>
      <c r="Y11" s="95">
        <v>0.85965619940522497</v>
      </c>
      <c r="AB11" s="81">
        <v>3137.0505607128098</v>
      </c>
      <c r="AC11" s="81">
        <v>0.98972266303937095</v>
      </c>
      <c r="AD11" s="81">
        <v>0.98972266303937095</v>
      </c>
      <c r="AE11" s="81">
        <v>47.040603637695298</v>
      </c>
      <c r="AF11" s="95">
        <v>0.93670586378344201</v>
      </c>
      <c r="AG11" s="81">
        <v>0.81579065086032898</v>
      </c>
      <c r="AH11" s="81">
        <v>0.92844733360773701</v>
      </c>
      <c r="AI11" s="95">
        <v>0.83159940155828405</v>
      </c>
      <c r="AK11" s="81">
        <v>8158.4538958072599</v>
      </c>
      <c r="AL11" s="81">
        <v>1</v>
      </c>
      <c r="AM11" s="81">
        <v>1</v>
      </c>
      <c r="AN11" s="81">
        <v>156.20100641250599</v>
      </c>
      <c r="AO11" s="95">
        <v>0.97711309288927395</v>
      </c>
      <c r="AP11" s="81">
        <v>0.89219010507758401</v>
      </c>
      <c r="AQ11" s="81">
        <v>0.96871779334532604</v>
      </c>
      <c r="AR11" s="95">
        <v>0.90749125631508898</v>
      </c>
    </row>
    <row r="12" spans="1:44" s="93" customFormat="1">
      <c r="A12" s="92">
        <v>25</v>
      </c>
      <c r="B12" s="92">
        <v>2</v>
      </c>
      <c r="C12" s="92">
        <v>40</v>
      </c>
      <c r="D12" s="92"/>
      <c r="E12" s="92">
        <v>1</v>
      </c>
      <c r="F12" s="92">
        <v>7</v>
      </c>
      <c r="G12" s="92">
        <v>88</v>
      </c>
      <c r="H12" s="92"/>
      <c r="I12" s="92"/>
      <c r="J12" s="92"/>
      <c r="K12" s="92"/>
      <c r="R12" s="93">
        <v>1455.4888002872401</v>
      </c>
      <c r="S12" s="93">
        <v>1</v>
      </c>
      <c r="T12" s="93">
        <v>1</v>
      </c>
      <c r="U12" s="93">
        <v>85.798838615417395</v>
      </c>
      <c r="V12" s="96">
        <v>0.93252308420803398</v>
      </c>
      <c r="W12" s="93">
        <v>0.81228789948467295</v>
      </c>
      <c r="X12" s="93">
        <v>0.91992940941400503</v>
      </c>
      <c r="Y12" s="96">
        <v>0.826876920963593</v>
      </c>
      <c r="AB12" s="93">
        <v>428.533378124237</v>
      </c>
      <c r="AC12" s="93">
        <v>0.99974495579233702</v>
      </c>
      <c r="AD12" s="93">
        <v>0.99974495579233702</v>
      </c>
      <c r="AE12" s="93">
        <v>7.1824591159820503</v>
      </c>
      <c r="AF12" s="96">
        <v>0.93777128876963101</v>
      </c>
      <c r="AG12" s="93">
        <v>0.77847530321774605</v>
      </c>
      <c r="AH12" s="93">
        <v>0.92454525748614103</v>
      </c>
      <c r="AI12" s="96">
        <v>0.81068600157806803</v>
      </c>
      <c r="AK12" s="93">
        <v>2540.5970644950798</v>
      </c>
      <c r="AL12" s="93">
        <v>1</v>
      </c>
      <c r="AM12" s="93">
        <v>1</v>
      </c>
      <c r="AN12" s="93">
        <v>46.276638507843003</v>
      </c>
      <c r="AO12" s="96">
        <v>0.94878068029358298</v>
      </c>
      <c r="AP12" s="93">
        <v>0.80726214116042805</v>
      </c>
      <c r="AQ12" s="93">
        <v>0.92833314410453505</v>
      </c>
      <c r="AR12" s="96">
        <v>0.83354736988734601</v>
      </c>
    </row>
    <row r="13" spans="1:44" s="93" customFormat="1">
      <c r="A13" s="92">
        <v>25</v>
      </c>
      <c r="B13" s="92">
        <v>1</v>
      </c>
      <c r="C13" s="92">
        <v>40</v>
      </c>
      <c r="D13" s="92"/>
      <c r="E13" s="92">
        <v>6</v>
      </c>
      <c r="F13" s="92">
        <v>7</v>
      </c>
      <c r="G13" s="92">
        <v>88</v>
      </c>
      <c r="H13" s="92"/>
      <c r="I13" s="92"/>
      <c r="J13" s="92"/>
      <c r="K13" s="92"/>
      <c r="R13" s="93">
        <v>6579.5443143844604</v>
      </c>
      <c r="S13" s="93">
        <v>1</v>
      </c>
      <c r="T13" s="93">
        <v>1</v>
      </c>
      <c r="U13" s="93">
        <v>71.323821306228595</v>
      </c>
      <c r="V13" s="96">
        <v>0.94009943966537701</v>
      </c>
      <c r="W13" s="93">
        <v>0.76829495107276202</v>
      </c>
      <c r="X13" s="93">
        <v>0.92170090587805398</v>
      </c>
      <c r="Y13" s="96">
        <v>0.79380485854799698</v>
      </c>
      <c r="AB13" s="93">
        <v>2265.8301248550401</v>
      </c>
      <c r="AC13" s="93">
        <v>1</v>
      </c>
      <c r="AD13" s="93">
        <v>1</v>
      </c>
      <c r="AE13" s="93">
        <v>29.214869737625101</v>
      </c>
      <c r="AF13" s="96">
        <v>0.98105911135664103</v>
      </c>
      <c r="AG13" s="93">
        <v>0.88326309985412399</v>
      </c>
      <c r="AH13" s="93">
        <v>0.97283183222625502</v>
      </c>
      <c r="AI13" s="96">
        <v>0.90488186888940303</v>
      </c>
      <c r="AK13" s="93">
        <v>8889.0634348392396</v>
      </c>
      <c r="AL13" s="93">
        <v>1</v>
      </c>
      <c r="AM13" s="93">
        <v>1</v>
      </c>
      <c r="AN13" s="93">
        <v>118.071812391281</v>
      </c>
      <c r="AO13" s="96">
        <v>0.97940178360034702</v>
      </c>
      <c r="AP13" s="93">
        <v>0.86724882416376403</v>
      </c>
      <c r="AQ13" s="93">
        <v>0.96880600667994499</v>
      </c>
      <c r="AR13" s="96">
        <v>0.89098493826588998</v>
      </c>
    </row>
    <row r="14" spans="1:44" s="93" customFormat="1">
      <c r="A14" s="92">
        <v>25</v>
      </c>
      <c r="B14" s="92">
        <v>1</v>
      </c>
      <c r="C14" s="92">
        <v>40</v>
      </c>
      <c r="D14" s="92"/>
      <c r="E14" s="92">
        <v>1</v>
      </c>
      <c r="F14" s="92">
        <v>7</v>
      </c>
      <c r="G14" s="92">
        <v>88</v>
      </c>
      <c r="H14" s="92"/>
      <c r="I14" s="92"/>
      <c r="J14" s="92"/>
      <c r="K14" s="92"/>
      <c r="R14" s="93">
        <v>5734.3689019679996</v>
      </c>
      <c r="S14" s="93">
        <v>1</v>
      </c>
      <c r="T14" s="93">
        <v>1</v>
      </c>
      <c r="U14" s="93">
        <v>81.821130514144897</v>
      </c>
      <c r="V14" s="96">
        <v>0.96065819588035595</v>
      </c>
      <c r="W14" s="93">
        <v>0.83354019852172201</v>
      </c>
      <c r="X14" s="93">
        <v>0.95008014320813206</v>
      </c>
      <c r="Y14" s="96">
        <v>0.85969972436644104</v>
      </c>
      <c r="AB14" s="93">
        <v>3426.1926014423302</v>
      </c>
      <c r="AC14" s="93">
        <v>1</v>
      </c>
      <c r="AD14" s="93">
        <v>1</v>
      </c>
      <c r="AE14" s="93">
        <v>49.0807075500488</v>
      </c>
      <c r="AF14" s="96">
        <v>0.97549522531765398</v>
      </c>
      <c r="AG14" s="93">
        <v>0.87100876946393602</v>
      </c>
      <c r="AH14" s="93">
        <v>0.96386194059633601</v>
      </c>
      <c r="AI14" s="96">
        <v>0.89257700345377</v>
      </c>
      <c r="AK14" s="93">
        <v>8026.6790218353199</v>
      </c>
      <c r="AL14" s="93">
        <v>1</v>
      </c>
      <c r="AM14" s="93">
        <v>1</v>
      </c>
      <c r="AN14" s="93">
        <v>158.296430110931</v>
      </c>
      <c r="AO14" s="96">
        <v>0.97786283639807403</v>
      </c>
      <c r="AP14" s="93">
        <v>0.87597523072901595</v>
      </c>
      <c r="AQ14" s="93">
        <v>0.96870979630701903</v>
      </c>
      <c r="AR14" s="96">
        <v>0.90130679048476003</v>
      </c>
    </row>
    <row r="15" spans="1:44">
      <c r="A15" s="91">
        <v>50</v>
      </c>
      <c r="B15" s="91">
        <v>2</v>
      </c>
      <c r="C15" s="91">
        <v>40</v>
      </c>
      <c r="D15" s="91"/>
      <c r="E15" s="91">
        <v>1</v>
      </c>
      <c r="F15" s="91">
        <v>7</v>
      </c>
      <c r="G15" s="91">
        <v>88</v>
      </c>
      <c r="H15" s="91"/>
      <c r="I15" s="91"/>
      <c r="J15" s="91"/>
      <c r="K15" s="91"/>
      <c r="R15" s="81">
        <v>1455.4888002872401</v>
      </c>
      <c r="S15" s="81">
        <v>1</v>
      </c>
      <c r="T15" s="81">
        <v>1</v>
      </c>
      <c r="U15" s="81">
        <v>90.475737094879094</v>
      </c>
      <c r="V15" s="95">
        <v>0.88505248204561504</v>
      </c>
      <c r="W15" s="81">
        <v>0.777834716924236</v>
      </c>
      <c r="X15" s="81">
        <v>0.87439739809925399</v>
      </c>
      <c r="Y15" s="95">
        <v>0.78744306468281</v>
      </c>
      <c r="AB15" s="81">
        <v>428.533378124237</v>
      </c>
      <c r="AC15" s="81">
        <v>0.99974495579233702</v>
      </c>
      <c r="AD15" s="81">
        <v>0.99974495579233702</v>
      </c>
      <c r="AE15" s="81">
        <v>6.6490395069122297</v>
      </c>
      <c r="AF15" s="95">
        <v>0.90494041512114198</v>
      </c>
      <c r="AG15" s="81">
        <v>0.73760293198052496</v>
      </c>
      <c r="AH15" s="81">
        <v>0.88574320971849096</v>
      </c>
      <c r="AI15" s="95">
        <v>0.76179256976836995</v>
      </c>
      <c r="AK15" s="81">
        <v>2540.5970644950798</v>
      </c>
      <c r="AL15" s="81">
        <v>1</v>
      </c>
      <c r="AM15" s="81">
        <v>1</v>
      </c>
      <c r="AN15" s="81">
        <v>46.495458126068101</v>
      </c>
      <c r="AO15" s="95">
        <v>0.92352616210243799</v>
      </c>
      <c r="AP15" s="81">
        <v>0.76630594907678795</v>
      </c>
      <c r="AQ15" s="81">
        <v>0.89401083215579802</v>
      </c>
      <c r="AR15" s="95">
        <v>0.78750111018582203</v>
      </c>
    </row>
    <row r="16" spans="1:44">
      <c r="A16" s="91">
        <v>50</v>
      </c>
      <c r="B16" s="91">
        <v>1</v>
      </c>
      <c r="C16" s="91">
        <v>40</v>
      </c>
      <c r="D16" s="91"/>
      <c r="E16" s="91">
        <v>6</v>
      </c>
      <c r="F16" s="91">
        <v>7</v>
      </c>
      <c r="G16" s="91">
        <v>88</v>
      </c>
      <c r="H16" s="91"/>
      <c r="I16" s="91"/>
      <c r="J16" s="91"/>
      <c r="K16" s="91"/>
      <c r="R16" s="81">
        <v>6579.5443143844604</v>
      </c>
      <c r="S16" s="81">
        <v>1</v>
      </c>
      <c r="T16" s="81">
        <v>1</v>
      </c>
      <c r="U16" s="81">
        <v>63.701915025711003</v>
      </c>
      <c r="V16" s="95">
        <v>0.93441717307236904</v>
      </c>
      <c r="W16" s="81">
        <v>0.75295543605374304</v>
      </c>
      <c r="X16" s="81">
        <v>0.91806188294109803</v>
      </c>
      <c r="Y16" s="95">
        <v>0.78086422649102805</v>
      </c>
      <c r="AB16" s="81">
        <v>2265.8301248550401</v>
      </c>
      <c r="AC16" s="81">
        <v>1</v>
      </c>
      <c r="AD16" s="81">
        <v>1</v>
      </c>
      <c r="AE16" s="81">
        <v>29.852110624313301</v>
      </c>
      <c r="AF16" s="95">
        <v>0.97612658827243304</v>
      </c>
      <c r="AG16" s="81">
        <v>0.87336386190287896</v>
      </c>
      <c r="AH16" s="81">
        <v>0.967649997705605</v>
      </c>
      <c r="AI16" s="95">
        <v>0.895705271262769</v>
      </c>
      <c r="AK16" s="81">
        <v>8889.0634348392396</v>
      </c>
      <c r="AL16" s="81">
        <v>1</v>
      </c>
      <c r="AM16" s="81">
        <v>1</v>
      </c>
      <c r="AN16" s="81">
        <v>111.342862129211</v>
      </c>
      <c r="AO16" s="95">
        <v>0.97395627811538099</v>
      </c>
      <c r="AP16" s="81">
        <v>0.86630493370000505</v>
      </c>
      <c r="AQ16" s="81">
        <v>0.96211516836802902</v>
      </c>
      <c r="AR16" s="95">
        <v>0.88659076945999205</v>
      </c>
    </row>
    <row r="17" spans="1:44">
      <c r="A17" s="91">
        <v>50</v>
      </c>
      <c r="B17" s="91">
        <v>1</v>
      </c>
      <c r="C17" s="91">
        <v>40</v>
      </c>
      <c r="D17" s="91"/>
      <c r="E17" s="91">
        <v>1</v>
      </c>
      <c r="F17" s="91">
        <v>7</v>
      </c>
      <c r="G17" s="91">
        <v>88</v>
      </c>
      <c r="H17" s="91"/>
      <c r="I17" s="91"/>
      <c r="J17" s="91"/>
      <c r="K17" s="91"/>
      <c r="R17" s="81">
        <v>5734.3689019679996</v>
      </c>
      <c r="S17" s="81">
        <v>1</v>
      </c>
      <c r="T17" s="81">
        <v>1</v>
      </c>
      <c r="U17" s="81">
        <v>82.545480251312199</v>
      </c>
      <c r="V17" s="95">
        <v>0.94803093678478401</v>
      </c>
      <c r="W17" s="81">
        <v>0.81947232140730597</v>
      </c>
      <c r="X17" s="81">
        <v>0.93697729279229702</v>
      </c>
      <c r="Y17" s="95">
        <v>0.84894014725332301</v>
      </c>
      <c r="AB17" s="81">
        <v>3426.1926014423302</v>
      </c>
      <c r="AC17" s="81">
        <v>1</v>
      </c>
      <c r="AD17" s="81">
        <v>1</v>
      </c>
      <c r="AE17" s="81">
        <v>49.150504112243603</v>
      </c>
      <c r="AF17" s="95">
        <v>0.96570909951858497</v>
      </c>
      <c r="AG17" s="81">
        <v>0.83559476835671898</v>
      </c>
      <c r="AH17" s="81">
        <v>0.95487220136106099</v>
      </c>
      <c r="AI17" s="95">
        <v>0.86435929706755699</v>
      </c>
      <c r="AK17" s="81">
        <v>8026.6790218353199</v>
      </c>
      <c r="AL17" s="81">
        <v>1</v>
      </c>
      <c r="AM17" s="81">
        <v>1</v>
      </c>
      <c r="AN17" s="81">
        <v>151.13093519210801</v>
      </c>
      <c r="AO17" s="95">
        <v>0.96894483466182602</v>
      </c>
      <c r="AP17" s="81">
        <v>0.84734067760737097</v>
      </c>
      <c r="AQ17" s="81">
        <v>0.96070267901681905</v>
      </c>
      <c r="AR17" s="95">
        <v>0.87999103918715404</v>
      </c>
    </row>
    <row r="18" spans="1:44" s="93" customFormat="1">
      <c r="A18" s="92">
        <v>75</v>
      </c>
      <c r="B18" s="92">
        <v>2</v>
      </c>
      <c r="C18" s="92">
        <v>40</v>
      </c>
      <c r="D18" s="92"/>
      <c r="E18" s="92">
        <v>1</v>
      </c>
      <c r="F18" s="92">
        <v>7</v>
      </c>
      <c r="G18" s="92">
        <v>88</v>
      </c>
      <c r="R18" s="93">
        <v>1455.4888002872401</v>
      </c>
      <c r="S18" s="93">
        <v>1</v>
      </c>
      <c r="T18" s="93">
        <v>1</v>
      </c>
      <c r="U18" s="93">
        <v>95.393098115921006</v>
      </c>
      <c r="V18" s="96">
        <v>0.81047273301238998</v>
      </c>
      <c r="W18" s="93">
        <v>0.75270787161647801</v>
      </c>
      <c r="X18" s="93">
        <v>0.80847615277416196</v>
      </c>
      <c r="Y18" s="96">
        <v>0.74052302416468896</v>
      </c>
      <c r="AB18" s="93">
        <v>428.533378124237</v>
      </c>
      <c r="AC18" s="93">
        <v>0.99974495579233702</v>
      </c>
      <c r="AD18" s="93">
        <v>0.99974495579233702</v>
      </c>
      <c r="AE18" s="93">
        <v>7.9431252479553196</v>
      </c>
      <c r="AF18" s="96">
        <v>0.86551969063215195</v>
      </c>
      <c r="AG18" s="93">
        <v>0.69503575033992004</v>
      </c>
      <c r="AH18" s="93">
        <v>0.83885542102467903</v>
      </c>
      <c r="AI18" s="96">
        <v>0.70835802478536303</v>
      </c>
      <c r="AK18" s="93">
        <v>2540.5970644950798</v>
      </c>
      <c r="AL18" s="93">
        <v>1</v>
      </c>
      <c r="AM18" s="93">
        <v>1</v>
      </c>
      <c r="AN18" s="93">
        <v>44.824823379516602</v>
      </c>
      <c r="AO18" s="96">
        <v>0.89369426248914796</v>
      </c>
      <c r="AP18" s="93">
        <v>0.71859782211553902</v>
      </c>
      <c r="AQ18" s="93">
        <v>0.84119435309983104</v>
      </c>
      <c r="AR18" s="96">
        <v>0.73079619450375699</v>
      </c>
    </row>
    <row r="19" spans="1:44" s="93" customFormat="1">
      <c r="A19" s="92">
        <v>75</v>
      </c>
      <c r="B19" s="92">
        <v>1</v>
      </c>
      <c r="C19" s="92">
        <v>40</v>
      </c>
      <c r="D19" s="92"/>
      <c r="E19" s="92">
        <v>6</v>
      </c>
      <c r="F19" s="92">
        <v>7</v>
      </c>
      <c r="G19" s="92">
        <v>88</v>
      </c>
      <c r="R19" s="93">
        <v>6579.5443143844604</v>
      </c>
      <c r="S19" s="93">
        <v>1</v>
      </c>
      <c r="T19" s="93">
        <v>1</v>
      </c>
      <c r="U19" s="93">
        <v>62.746287107467602</v>
      </c>
      <c r="V19" s="96">
        <v>0.92865598611001499</v>
      </c>
      <c r="W19" s="93">
        <v>0.73936959096510202</v>
      </c>
      <c r="X19" s="93">
        <v>0.90585417364373499</v>
      </c>
      <c r="Y19" s="96">
        <v>0.76846665286250604</v>
      </c>
      <c r="AB19" s="93">
        <v>2265.8301248550401</v>
      </c>
      <c r="AC19" s="93">
        <v>1</v>
      </c>
      <c r="AD19" s="93">
        <v>1</v>
      </c>
      <c r="AE19" s="93">
        <v>26.429018735885599</v>
      </c>
      <c r="AF19" s="96">
        <v>0.97044432167942496</v>
      </c>
      <c r="AG19" s="93">
        <v>0.86102522978681295</v>
      </c>
      <c r="AH19" s="93">
        <v>0.96012137499873995</v>
      </c>
      <c r="AI19" s="96">
        <v>0.88382078107951101</v>
      </c>
      <c r="AK19" s="93">
        <v>8889.0634348392396</v>
      </c>
      <c r="AL19" s="93">
        <v>1</v>
      </c>
      <c r="AM19" s="93">
        <v>1</v>
      </c>
      <c r="AN19" s="93">
        <v>110.583093881607</v>
      </c>
      <c r="AO19" s="96">
        <v>0.97056270223344598</v>
      </c>
      <c r="AP19" s="93">
        <v>0.85114378779729905</v>
      </c>
      <c r="AQ19" s="93">
        <v>0.96067652563231498</v>
      </c>
      <c r="AR19" s="96">
        <v>0.87615188223020402</v>
      </c>
    </row>
    <row r="20" spans="1:44" s="93" customFormat="1">
      <c r="A20" s="92">
        <v>75</v>
      </c>
      <c r="B20" s="92">
        <v>1</v>
      </c>
      <c r="C20" s="92">
        <v>40</v>
      </c>
      <c r="D20" s="92"/>
      <c r="E20" s="92">
        <v>1</v>
      </c>
      <c r="F20" s="92">
        <v>7</v>
      </c>
      <c r="G20" s="92">
        <v>88</v>
      </c>
      <c r="R20" s="93">
        <v>5734.3689019679996</v>
      </c>
      <c r="S20" s="93">
        <v>1</v>
      </c>
      <c r="T20" s="93">
        <v>1</v>
      </c>
      <c r="U20" s="93">
        <v>82.632250547409001</v>
      </c>
      <c r="V20" s="96">
        <v>0.93212848236129697</v>
      </c>
      <c r="W20" s="93">
        <v>0.81410298236863698</v>
      </c>
      <c r="X20" s="93">
        <v>0.922367712155581</v>
      </c>
      <c r="Y20" s="96">
        <v>0.84297811071462003</v>
      </c>
      <c r="AB20" s="93">
        <v>3426.1926014423302</v>
      </c>
      <c r="AC20" s="93">
        <v>1</v>
      </c>
      <c r="AD20" s="93">
        <v>1</v>
      </c>
      <c r="AE20" s="93">
        <v>45.196361780166598</v>
      </c>
      <c r="AF20" s="96">
        <v>0.95493646910267505</v>
      </c>
      <c r="AG20" s="93">
        <v>0.82281864963860296</v>
      </c>
      <c r="AH20" s="93">
        <v>0.93702105901139998</v>
      </c>
      <c r="AI20" s="96">
        <v>0.84794033631216903</v>
      </c>
      <c r="AK20" s="93">
        <v>8026.6790218353199</v>
      </c>
      <c r="AL20" s="93">
        <v>1</v>
      </c>
      <c r="AM20" s="93">
        <v>1</v>
      </c>
      <c r="AN20" s="93">
        <v>149.030330896377</v>
      </c>
      <c r="AO20" s="96">
        <v>0.95667271722831604</v>
      </c>
      <c r="AP20" s="93">
        <v>0.82141116465546804</v>
      </c>
      <c r="AQ20" s="93">
        <v>0.94320057557581705</v>
      </c>
      <c r="AR20" s="96">
        <v>0.85554297924731404</v>
      </c>
    </row>
    <row r="21" spans="1:44">
      <c r="A21" s="91">
        <v>100</v>
      </c>
      <c r="B21" s="91">
        <v>2</v>
      </c>
      <c r="C21" s="91">
        <v>40</v>
      </c>
      <c r="D21" s="91"/>
      <c r="E21" s="91">
        <v>1</v>
      </c>
      <c r="F21" s="91">
        <v>7</v>
      </c>
      <c r="G21" s="91">
        <v>88</v>
      </c>
      <c r="R21" s="81">
        <v>1455.4888002872401</v>
      </c>
      <c r="S21" s="81">
        <v>1</v>
      </c>
      <c r="T21" s="81">
        <v>1</v>
      </c>
      <c r="U21" s="81">
        <v>51.389467477798398</v>
      </c>
      <c r="V21" s="95">
        <v>0.71647857311972196</v>
      </c>
      <c r="W21" s="81">
        <v>0.71548750532933003</v>
      </c>
      <c r="X21" s="81">
        <v>0.73570699768104797</v>
      </c>
      <c r="Y21" s="95">
        <v>0.67422057372954902</v>
      </c>
      <c r="AB21" s="81">
        <v>428.533378124237</v>
      </c>
      <c r="AC21" s="81">
        <v>0.99974495579233702</v>
      </c>
      <c r="AD21" s="81">
        <v>0.99974495579233702</v>
      </c>
      <c r="AE21" s="81">
        <v>8.1141355037689191</v>
      </c>
      <c r="AF21" s="95">
        <v>0.83032120590324299</v>
      </c>
      <c r="AG21" s="81">
        <v>0.66172521249146798</v>
      </c>
      <c r="AH21" s="81">
        <v>0.79602370099381003</v>
      </c>
      <c r="AI21" s="95">
        <v>0.67149769922978697</v>
      </c>
      <c r="AK21" s="81">
        <v>2540.5970644950798</v>
      </c>
      <c r="AL21" s="81">
        <v>1</v>
      </c>
      <c r="AM21" s="81">
        <v>1</v>
      </c>
      <c r="AN21" s="81">
        <v>44.788918256759601</v>
      </c>
      <c r="AO21" s="95">
        <v>0.85920606108436504</v>
      </c>
      <c r="AP21" s="81">
        <v>0.68404479309410504</v>
      </c>
      <c r="AQ21" s="81">
        <v>0.80250601843644798</v>
      </c>
      <c r="AR21" s="95">
        <v>0.68716204481231302</v>
      </c>
    </row>
    <row r="22" spans="1:44">
      <c r="A22" s="91">
        <v>100</v>
      </c>
      <c r="B22" s="91">
        <v>1</v>
      </c>
      <c r="C22" s="91">
        <v>40</v>
      </c>
      <c r="D22" s="91"/>
      <c r="E22" s="91">
        <v>6</v>
      </c>
      <c r="F22" s="91">
        <v>7</v>
      </c>
      <c r="G22" s="91">
        <v>88</v>
      </c>
      <c r="R22" s="81">
        <v>6579.5443143844604</v>
      </c>
      <c r="S22" s="81">
        <v>1</v>
      </c>
      <c r="T22" s="81">
        <v>1</v>
      </c>
      <c r="U22" s="81">
        <v>63.773415565490701</v>
      </c>
      <c r="V22" s="95">
        <v>0.92115855102201805</v>
      </c>
      <c r="W22" s="81">
        <v>0.725092455624474</v>
      </c>
      <c r="X22" s="81">
        <v>0.90116441897993504</v>
      </c>
      <c r="Y22" s="95">
        <v>0.75457722562580798</v>
      </c>
      <c r="AB22" s="81">
        <v>2265.8301248550401</v>
      </c>
      <c r="AC22" s="81">
        <v>1</v>
      </c>
      <c r="AD22" s="81">
        <v>1</v>
      </c>
      <c r="AE22" s="81">
        <v>29.198757410049399</v>
      </c>
      <c r="AF22" s="95">
        <v>0.96464367453239597</v>
      </c>
      <c r="AG22" s="81">
        <v>0.86926150651970902</v>
      </c>
      <c r="AH22" s="81">
        <v>0.95419074365294199</v>
      </c>
      <c r="AI22" s="95">
        <v>0.88511207412278603</v>
      </c>
      <c r="AK22" s="81">
        <v>8889.0634348392396</v>
      </c>
      <c r="AL22" s="81">
        <v>1</v>
      </c>
      <c r="AM22" s="81">
        <v>1</v>
      </c>
      <c r="AN22" s="81">
        <v>110.76277923583901</v>
      </c>
      <c r="AO22" s="95">
        <v>0.96673506432010103</v>
      </c>
      <c r="AP22" s="81">
        <v>0.85068491249068801</v>
      </c>
      <c r="AQ22" s="81">
        <v>0.95801335880152205</v>
      </c>
      <c r="AR22" s="95">
        <v>0.87501983529312699</v>
      </c>
    </row>
    <row r="23" spans="1:44">
      <c r="A23" s="91">
        <v>100</v>
      </c>
      <c r="B23" s="91">
        <v>1</v>
      </c>
      <c r="C23" s="91">
        <v>40</v>
      </c>
      <c r="D23" s="91"/>
      <c r="E23" s="91">
        <v>1</v>
      </c>
      <c r="F23" s="91">
        <v>7</v>
      </c>
      <c r="G23" s="91">
        <v>88</v>
      </c>
      <c r="R23" s="81">
        <v>5734.3689019679996</v>
      </c>
      <c r="S23" s="81">
        <v>1</v>
      </c>
      <c r="T23" s="81">
        <v>1</v>
      </c>
      <c r="U23" s="81">
        <v>82.8422882556915</v>
      </c>
      <c r="V23" s="95">
        <v>0.90904427432720303</v>
      </c>
      <c r="W23" s="81">
        <v>0.77761440876849897</v>
      </c>
      <c r="X23" s="81">
        <v>0.90310442609665997</v>
      </c>
      <c r="Y23" s="95">
        <v>0.80800092885773001</v>
      </c>
      <c r="AB23" s="81">
        <v>3426.1926014423302</v>
      </c>
      <c r="AC23" s="81">
        <v>1</v>
      </c>
      <c r="AD23" s="81">
        <v>1</v>
      </c>
      <c r="AE23" s="81">
        <v>46.394144296646097</v>
      </c>
      <c r="AF23" s="95">
        <v>0.93883671375582001</v>
      </c>
      <c r="AG23" s="81">
        <v>0.78076372177348996</v>
      </c>
      <c r="AH23" s="81">
        <v>0.90910621339966602</v>
      </c>
      <c r="AI23" s="95">
        <v>0.80967871270982905</v>
      </c>
      <c r="AK23" s="81">
        <v>8026.6790218353199</v>
      </c>
      <c r="AL23" s="81">
        <v>1</v>
      </c>
      <c r="AM23" s="81">
        <v>1</v>
      </c>
      <c r="AN23" s="81">
        <v>148.52665448188699</v>
      </c>
      <c r="AO23" s="95">
        <v>0.94108594428221903</v>
      </c>
      <c r="AP23" s="81">
        <v>0.80997871330619198</v>
      </c>
      <c r="AQ23" s="81">
        <v>0.93647941120116995</v>
      </c>
      <c r="AR23" s="95">
        <v>0.84133614354957797</v>
      </c>
    </row>
    <row r="24" spans="1:44" s="93" customFormat="1">
      <c r="A24" s="92">
        <v>125</v>
      </c>
      <c r="B24" s="92">
        <v>2</v>
      </c>
      <c r="C24" s="92">
        <v>40</v>
      </c>
      <c r="D24" s="92"/>
      <c r="E24" s="92">
        <v>1</v>
      </c>
      <c r="F24" s="92">
        <v>7</v>
      </c>
      <c r="G24" s="92">
        <v>88</v>
      </c>
      <c r="R24" s="93">
        <v>1455.4888002872401</v>
      </c>
      <c r="S24" s="93">
        <v>1</v>
      </c>
      <c r="T24" s="93">
        <v>1</v>
      </c>
      <c r="U24" s="93">
        <v>44.732675790786701</v>
      </c>
      <c r="V24" s="96">
        <v>0.61206692447320599</v>
      </c>
      <c r="W24" s="93">
        <v>0.68258468131498795</v>
      </c>
      <c r="X24" s="93">
        <v>0.65053292802732199</v>
      </c>
      <c r="Y24" s="96">
        <v>0.60513910588344899</v>
      </c>
      <c r="AB24" s="93">
        <v>428.533378124237</v>
      </c>
      <c r="AC24" s="93">
        <v>0.99974495579233702</v>
      </c>
      <c r="AD24" s="93">
        <v>0.99974495579233702</v>
      </c>
      <c r="AE24" s="93">
        <v>8.3336489200592005</v>
      </c>
      <c r="AF24" s="96">
        <v>0.795201641543682</v>
      </c>
      <c r="AG24" s="93">
        <v>0.64377560806405798</v>
      </c>
      <c r="AH24" s="93">
        <v>0.76432803916353598</v>
      </c>
      <c r="AI24" s="96">
        <v>0.641324240683251</v>
      </c>
      <c r="AK24" s="93">
        <v>2540.5970644950798</v>
      </c>
      <c r="AL24" s="93">
        <v>1</v>
      </c>
      <c r="AM24" s="93">
        <v>1</v>
      </c>
      <c r="AN24" s="93">
        <v>42.4682936668396</v>
      </c>
      <c r="AO24" s="96">
        <v>0.82953200220976997</v>
      </c>
      <c r="AP24" s="93">
        <v>0.66560965135792505</v>
      </c>
      <c r="AQ24" s="93">
        <v>0.77764330816731597</v>
      </c>
      <c r="AR24" s="96">
        <v>0.66114229936538904</v>
      </c>
    </row>
    <row r="25" spans="1:44" s="93" customFormat="1">
      <c r="A25" s="92">
        <v>125</v>
      </c>
      <c r="B25" s="92">
        <v>1</v>
      </c>
      <c r="C25" s="92">
        <v>40</v>
      </c>
      <c r="D25" s="92"/>
      <c r="E25" s="92">
        <v>6</v>
      </c>
      <c r="F25" s="92">
        <v>7</v>
      </c>
      <c r="G25" s="92">
        <v>88</v>
      </c>
      <c r="R25" s="93">
        <v>6579.5443143844604</v>
      </c>
      <c r="S25" s="93">
        <v>1</v>
      </c>
      <c r="T25" s="93">
        <v>1</v>
      </c>
      <c r="U25" s="93">
        <v>86.368760108947697</v>
      </c>
      <c r="V25" s="96">
        <v>0.91922500197300905</v>
      </c>
      <c r="W25" s="93">
        <v>0.71278392187522099</v>
      </c>
      <c r="X25" s="93">
        <v>0.89773719773566996</v>
      </c>
      <c r="Y25" s="96">
        <v>0.74512890915623897</v>
      </c>
      <c r="AB25" s="93">
        <v>2265.8301248550401</v>
      </c>
      <c r="AC25" s="93">
        <v>1</v>
      </c>
      <c r="AD25" s="93">
        <v>1</v>
      </c>
      <c r="AE25" s="93">
        <v>28.871608972549399</v>
      </c>
      <c r="AF25" s="96">
        <v>0.95781706258385202</v>
      </c>
      <c r="AG25" s="93">
        <v>0.84133481000034804</v>
      </c>
      <c r="AH25" s="93">
        <v>0.94847728993995395</v>
      </c>
      <c r="AI25" s="96">
        <v>0.863462755417712</v>
      </c>
      <c r="AK25" s="93">
        <v>8889.0634348392396</v>
      </c>
      <c r="AL25" s="93">
        <v>1</v>
      </c>
      <c r="AM25" s="93">
        <v>1</v>
      </c>
      <c r="AN25" s="93">
        <v>108.408442020416</v>
      </c>
      <c r="AO25" s="96">
        <v>0.95990845237155698</v>
      </c>
      <c r="AP25" s="93">
        <v>0.82203611259047704</v>
      </c>
      <c r="AQ25" s="93">
        <v>0.94451444561138997</v>
      </c>
      <c r="AR25" s="96">
        <v>0.84918390988541503</v>
      </c>
    </row>
    <row r="26" spans="1:44" s="93" customFormat="1">
      <c r="A26" s="92">
        <v>125</v>
      </c>
      <c r="B26" s="92">
        <v>1</v>
      </c>
      <c r="C26" s="92">
        <v>40</v>
      </c>
      <c r="D26" s="92"/>
      <c r="E26" s="92">
        <v>1</v>
      </c>
      <c r="F26" s="92">
        <v>7</v>
      </c>
      <c r="G26" s="92">
        <v>88</v>
      </c>
      <c r="R26" s="93">
        <v>5734.3689019679996</v>
      </c>
      <c r="S26" s="93">
        <v>1</v>
      </c>
      <c r="T26" s="93">
        <v>1</v>
      </c>
      <c r="U26" s="93">
        <v>82.636706590652395</v>
      </c>
      <c r="V26" s="96">
        <v>0.88986662457580301</v>
      </c>
      <c r="W26" s="93">
        <v>0.77980206655125694</v>
      </c>
      <c r="X26" s="93">
        <v>0.89137581873057203</v>
      </c>
      <c r="Y26" s="96">
        <v>0.80273745582388001</v>
      </c>
      <c r="AB26" s="93">
        <v>3426.1926014423302</v>
      </c>
      <c r="AC26" s="93">
        <v>1</v>
      </c>
      <c r="AD26" s="93">
        <v>1</v>
      </c>
      <c r="AE26" s="93">
        <v>46.331834793090799</v>
      </c>
      <c r="AF26" s="96">
        <v>0.92636729539894203</v>
      </c>
      <c r="AG26" s="93">
        <v>0.77009181892509204</v>
      </c>
      <c r="AH26" s="93">
        <v>0.91851134182557304</v>
      </c>
      <c r="AI26" s="96">
        <v>0.80010677362838301</v>
      </c>
      <c r="AK26" s="93">
        <v>8026.6790218353199</v>
      </c>
      <c r="AL26" s="93">
        <v>1</v>
      </c>
      <c r="AM26" s="93">
        <v>1</v>
      </c>
      <c r="AN26" s="93">
        <v>151.23772478103601</v>
      </c>
      <c r="AO26" s="96">
        <v>0.92581485281351095</v>
      </c>
      <c r="AP26" s="93">
        <v>0.78085527470599403</v>
      </c>
      <c r="AQ26" s="93">
        <v>0.91889100196820295</v>
      </c>
      <c r="AR26" s="96">
        <v>0.80936836756547104</v>
      </c>
    </row>
    <row r="27" spans="1:44">
      <c r="A27" s="91">
        <v>150</v>
      </c>
      <c r="B27" s="91">
        <v>2</v>
      </c>
      <c r="C27" s="91">
        <v>40</v>
      </c>
      <c r="D27" s="91"/>
      <c r="E27" s="91">
        <v>1</v>
      </c>
      <c r="F27" s="91">
        <v>7</v>
      </c>
      <c r="G27" s="91">
        <v>88</v>
      </c>
      <c r="R27" s="81">
        <v>1455.4888002872401</v>
      </c>
      <c r="S27" s="81">
        <v>1</v>
      </c>
      <c r="T27" s="81">
        <v>1</v>
      </c>
      <c r="U27" s="81">
        <v>48.4380557537078</v>
      </c>
      <c r="V27" s="95">
        <v>0.52103227843106303</v>
      </c>
      <c r="W27" s="81">
        <v>0.63821007366214899</v>
      </c>
      <c r="X27" s="81">
        <v>0.55333858443551598</v>
      </c>
      <c r="Y27" s="95">
        <v>0.51691845334289999</v>
      </c>
      <c r="AB27" s="81">
        <v>428.533378124237</v>
      </c>
      <c r="AC27" s="81">
        <v>0.99974495579233702</v>
      </c>
      <c r="AD27" s="81">
        <v>0.99974495579233702</v>
      </c>
      <c r="AE27" s="81">
        <v>9.0716209411621094</v>
      </c>
      <c r="AF27" s="95">
        <v>0.75913503275195304</v>
      </c>
      <c r="AG27" s="81">
        <v>0.63079136996030805</v>
      </c>
      <c r="AH27" s="81">
        <v>0.73509539924554401</v>
      </c>
      <c r="AI27" s="95">
        <v>0.60891882565396904</v>
      </c>
      <c r="AK27" s="81">
        <v>2540.5970644950798</v>
      </c>
      <c r="AL27" s="81">
        <v>1</v>
      </c>
      <c r="AM27" s="81">
        <v>1</v>
      </c>
      <c r="AN27" s="81">
        <v>69.990020751953097</v>
      </c>
      <c r="AO27" s="95">
        <v>0.79216320732380996</v>
      </c>
      <c r="AP27" s="81">
        <v>0.634245465872881</v>
      </c>
      <c r="AQ27" s="81">
        <v>0.730861752473283</v>
      </c>
      <c r="AR27" s="95">
        <v>0.61466932698499999</v>
      </c>
    </row>
    <row r="28" spans="1:44">
      <c r="A28" s="91">
        <v>150</v>
      </c>
      <c r="B28" s="91">
        <v>1</v>
      </c>
      <c r="C28" s="91">
        <v>40</v>
      </c>
      <c r="D28" s="91"/>
      <c r="E28" s="91">
        <v>6</v>
      </c>
      <c r="F28" s="91">
        <v>7</v>
      </c>
      <c r="G28" s="91">
        <v>88</v>
      </c>
      <c r="R28" s="81">
        <v>6579.5443143844604</v>
      </c>
      <c r="S28" s="81">
        <v>1</v>
      </c>
      <c r="T28" s="81">
        <v>1</v>
      </c>
      <c r="U28" s="81">
        <v>114.09678006172101</v>
      </c>
      <c r="V28" s="95">
        <v>0.91362165574934895</v>
      </c>
      <c r="W28" s="81">
        <v>0.70132903903423804</v>
      </c>
      <c r="X28" s="81">
        <v>0.89228762233473902</v>
      </c>
      <c r="Y28" s="95">
        <v>0.73172427350248004</v>
      </c>
      <c r="AB28" s="81">
        <v>2265.8301248550401</v>
      </c>
      <c r="AC28" s="81">
        <v>1</v>
      </c>
      <c r="AD28" s="81">
        <v>1</v>
      </c>
      <c r="AE28" s="81">
        <v>29.339417219161898</v>
      </c>
      <c r="AF28" s="95">
        <v>0.95166127377476095</v>
      </c>
      <c r="AG28" s="81">
        <v>0.84281070482056497</v>
      </c>
      <c r="AH28" s="81">
        <v>0.94247119364894505</v>
      </c>
      <c r="AI28" s="95">
        <v>0.85903327038280697</v>
      </c>
      <c r="AK28" s="81">
        <v>8889.0634348392396</v>
      </c>
      <c r="AL28" s="81">
        <v>1</v>
      </c>
      <c r="AM28" s="81">
        <v>1</v>
      </c>
      <c r="AN28" s="81">
        <v>107.141948223114</v>
      </c>
      <c r="AO28" s="95">
        <v>0.95466024780995895</v>
      </c>
      <c r="AP28" s="81">
        <v>0.81953932771798699</v>
      </c>
      <c r="AQ28" s="81">
        <v>0.94502525879640897</v>
      </c>
      <c r="AR28" s="95">
        <v>0.84720444148519902</v>
      </c>
    </row>
    <row r="29" spans="1:44">
      <c r="A29" s="91">
        <v>150</v>
      </c>
      <c r="B29" s="91">
        <v>1</v>
      </c>
      <c r="C29" s="91">
        <v>40</v>
      </c>
      <c r="D29" s="91"/>
      <c r="E29" s="91">
        <v>1</v>
      </c>
      <c r="F29" s="91">
        <v>7</v>
      </c>
      <c r="G29" s="91">
        <v>88</v>
      </c>
      <c r="R29" s="81">
        <v>5734.3689019679996</v>
      </c>
      <c r="S29" s="81">
        <v>1</v>
      </c>
      <c r="T29" s="81">
        <v>1</v>
      </c>
      <c r="U29" s="81">
        <v>80.624740123748694</v>
      </c>
      <c r="V29" s="95">
        <v>0.86808460263594001</v>
      </c>
      <c r="W29" s="81">
        <v>0.76804454912826303</v>
      </c>
      <c r="X29" s="81">
        <v>0.86958731564633196</v>
      </c>
      <c r="Y29" s="95">
        <v>0.78247120753384103</v>
      </c>
      <c r="AB29" s="81">
        <v>3426.1926014423302</v>
      </c>
      <c r="AC29" s="81">
        <v>1</v>
      </c>
      <c r="AD29" s="81">
        <v>1</v>
      </c>
      <c r="AE29" s="81">
        <v>47.336863040924001</v>
      </c>
      <c r="AF29" s="95">
        <v>0.91346381501065399</v>
      </c>
      <c r="AG29" s="81">
        <v>0.74709086227433696</v>
      </c>
      <c r="AH29" s="81">
        <v>0.89126717361267305</v>
      </c>
      <c r="AI29" s="95">
        <v>0.77288437406863297</v>
      </c>
      <c r="AK29" s="81">
        <v>8026.6790218353199</v>
      </c>
      <c r="AL29" s="81">
        <v>1</v>
      </c>
      <c r="AM29" s="81">
        <v>1</v>
      </c>
      <c r="AN29" s="81">
        <v>149.71873426437301</v>
      </c>
      <c r="AO29" s="95">
        <v>0.91263515113250704</v>
      </c>
      <c r="AP29" s="81">
        <v>0.76514732504537397</v>
      </c>
      <c r="AQ29" s="81">
        <v>0.90249824856475602</v>
      </c>
      <c r="AR29" s="95">
        <v>0.78917978727770099</v>
      </c>
    </row>
    <row r="30" spans="1:44" s="93" customFormat="1">
      <c r="A30" s="92">
        <v>175</v>
      </c>
      <c r="B30" s="92">
        <v>2</v>
      </c>
      <c r="C30" s="92">
        <v>40</v>
      </c>
      <c r="D30" s="92"/>
      <c r="E30" s="92">
        <v>1</v>
      </c>
      <c r="F30" s="92">
        <v>7</v>
      </c>
      <c r="G30" s="92">
        <v>88</v>
      </c>
      <c r="R30" s="93">
        <v>1455.4888002872401</v>
      </c>
      <c r="S30" s="93">
        <v>1</v>
      </c>
      <c r="T30" s="93">
        <v>1</v>
      </c>
      <c r="U30" s="93">
        <v>48.940034151077199</v>
      </c>
      <c r="V30" s="96">
        <v>0.45371320337779097</v>
      </c>
      <c r="W30" s="93">
        <v>0.59244117415862996</v>
      </c>
      <c r="X30" s="93">
        <v>0.47610484435009398</v>
      </c>
      <c r="Y30" s="96">
        <v>0.44274484696949301</v>
      </c>
      <c r="AB30" s="93">
        <v>428.533378124237</v>
      </c>
      <c r="AC30" s="93">
        <v>0.99974495579233702</v>
      </c>
      <c r="AD30" s="93">
        <v>0.99974495579233702</v>
      </c>
      <c r="AE30" s="93">
        <v>9.5262861251831001</v>
      </c>
      <c r="AF30" s="96">
        <v>0.72006944992502497</v>
      </c>
      <c r="AG30" s="93">
        <v>0.58724323933437605</v>
      </c>
      <c r="AH30" s="93">
        <v>0.64573561970295701</v>
      </c>
      <c r="AI30" s="96">
        <v>0.55149268542618701</v>
      </c>
      <c r="AK30" s="93">
        <v>2540.5970644950798</v>
      </c>
      <c r="AL30" s="93">
        <v>1</v>
      </c>
      <c r="AM30" s="93">
        <v>1</v>
      </c>
      <c r="AN30" s="93">
        <v>49.896981716155999</v>
      </c>
      <c r="AO30" s="96">
        <v>0.75937179385999498</v>
      </c>
      <c r="AP30" s="93">
        <v>0.60781762663642402</v>
      </c>
      <c r="AQ30" s="93">
        <v>0.66459012975717002</v>
      </c>
      <c r="AR30" s="96">
        <v>0.57832104558980701</v>
      </c>
    </row>
    <row r="31" spans="1:44" s="93" customFormat="1">
      <c r="A31" s="92">
        <v>175</v>
      </c>
      <c r="B31" s="92">
        <v>1</v>
      </c>
      <c r="C31" s="92">
        <v>40</v>
      </c>
      <c r="D31" s="92"/>
      <c r="E31" s="92">
        <v>6</v>
      </c>
      <c r="F31" s="92">
        <v>7</v>
      </c>
      <c r="G31" s="92">
        <v>88</v>
      </c>
      <c r="R31" s="93">
        <v>6579.5443143844604</v>
      </c>
      <c r="S31" s="93">
        <v>1</v>
      </c>
      <c r="T31" s="93">
        <v>1</v>
      </c>
      <c r="U31" s="93">
        <v>141.84281635284401</v>
      </c>
      <c r="V31" s="96">
        <v>0.90541393733722597</v>
      </c>
      <c r="W31" s="93">
        <v>0.69006143453385504</v>
      </c>
      <c r="X31" s="93">
        <v>0.87856180503818104</v>
      </c>
      <c r="Y31" s="96">
        <v>0.72581987728631203</v>
      </c>
      <c r="AB31" s="93">
        <v>2265.8301248550401</v>
      </c>
      <c r="AC31" s="93">
        <v>1</v>
      </c>
      <c r="AD31" s="93">
        <v>1</v>
      </c>
      <c r="AE31" s="93">
        <v>29.185232162475501</v>
      </c>
      <c r="AF31" s="96">
        <v>0.94345355536263897</v>
      </c>
      <c r="AG31" s="93">
        <v>0.83448139556101697</v>
      </c>
      <c r="AH31" s="93">
        <v>0.91866667297064197</v>
      </c>
      <c r="AI31" s="96">
        <v>0.84996341277540099</v>
      </c>
      <c r="AK31" s="93">
        <v>8889.0634348392396</v>
      </c>
      <c r="AL31" s="93">
        <v>1</v>
      </c>
      <c r="AM31" s="93">
        <v>1</v>
      </c>
      <c r="AN31" s="93">
        <v>107.32245612144401</v>
      </c>
      <c r="AO31" s="96">
        <v>0.94842553863152002</v>
      </c>
      <c r="AP31" s="93">
        <v>0.81201203939762301</v>
      </c>
      <c r="AQ31" s="93">
        <v>0.93588851382709703</v>
      </c>
      <c r="AR31" s="96">
        <v>0.83853060416606595</v>
      </c>
    </row>
    <row r="32" spans="1:44" s="93" customFormat="1">
      <c r="A32" s="92">
        <v>175</v>
      </c>
      <c r="B32" s="92">
        <v>1</v>
      </c>
      <c r="C32" s="92">
        <v>40</v>
      </c>
      <c r="D32" s="92"/>
      <c r="E32" s="92">
        <v>1</v>
      </c>
      <c r="F32" s="92">
        <v>7</v>
      </c>
      <c r="G32" s="92">
        <v>88</v>
      </c>
      <c r="R32" s="93">
        <v>5734.3689019679996</v>
      </c>
      <c r="S32" s="93">
        <v>1</v>
      </c>
      <c r="T32" s="93">
        <v>1</v>
      </c>
      <c r="U32" s="93">
        <v>79.457705974578801</v>
      </c>
      <c r="V32" s="96">
        <v>0.84354036776892105</v>
      </c>
      <c r="W32" s="93">
        <v>0.75736947548348699</v>
      </c>
      <c r="X32" s="93">
        <v>0.83845230461409703</v>
      </c>
      <c r="Y32" s="96">
        <v>0.75968233409641495</v>
      </c>
      <c r="AB32" s="93">
        <v>3426.1926014423302</v>
      </c>
      <c r="AC32" s="93">
        <v>1</v>
      </c>
      <c r="AD32" s="93">
        <v>1</v>
      </c>
      <c r="AE32" s="93">
        <v>48.0837819576263</v>
      </c>
      <c r="AF32" s="96">
        <v>0.89254991713361198</v>
      </c>
      <c r="AG32" s="93">
        <v>0.72627657761644704</v>
      </c>
      <c r="AH32" s="93">
        <v>0.86379269513317303</v>
      </c>
      <c r="AI32" s="96">
        <v>0.74542269399944305</v>
      </c>
      <c r="AK32" s="93">
        <v>8026.6790218353199</v>
      </c>
      <c r="AL32" s="93">
        <v>1</v>
      </c>
      <c r="AM32" s="93">
        <v>1</v>
      </c>
      <c r="AN32" s="93">
        <v>150.14639592170701</v>
      </c>
      <c r="AO32" s="96">
        <v>0.89345750138110602</v>
      </c>
      <c r="AP32" s="93">
        <v>0.74336340215093999</v>
      </c>
      <c r="AQ32" s="93">
        <v>0.87897052734910897</v>
      </c>
      <c r="AR32" s="96">
        <v>0.767612394270763</v>
      </c>
    </row>
    <row r="33" spans="1:44">
      <c r="A33" s="91">
        <v>200</v>
      </c>
      <c r="B33" s="91">
        <v>2</v>
      </c>
      <c r="C33" s="91">
        <v>40</v>
      </c>
      <c r="D33" s="91"/>
      <c r="E33" s="91">
        <v>1</v>
      </c>
      <c r="F33" s="91">
        <v>7</v>
      </c>
      <c r="G33" s="91">
        <v>88</v>
      </c>
      <c r="R33" s="81">
        <v>1455.4888002872401</v>
      </c>
      <c r="S33" s="81">
        <v>1</v>
      </c>
      <c r="T33" s="81">
        <v>1</v>
      </c>
      <c r="U33" s="81">
        <v>43.150488853454497</v>
      </c>
      <c r="V33" s="95">
        <v>0.40107331702312299</v>
      </c>
      <c r="W33" s="81">
        <v>0.540336454220809</v>
      </c>
      <c r="X33" s="81">
        <v>0.40921541232429098</v>
      </c>
      <c r="Y33" s="95">
        <v>0.36428414993185299</v>
      </c>
      <c r="AB33" s="81">
        <v>428.533378124237</v>
      </c>
      <c r="AC33" s="81">
        <v>0.99974495579233702</v>
      </c>
      <c r="AD33" s="81">
        <v>0.99974495579233702</v>
      </c>
      <c r="AE33" s="81">
        <v>10.1624224185943</v>
      </c>
      <c r="AF33" s="95">
        <v>0.68139846894483402</v>
      </c>
      <c r="AG33" s="81">
        <v>0.58941666858291197</v>
      </c>
      <c r="AH33" s="81">
        <v>0.63456813426293002</v>
      </c>
      <c r="AI33" s="95">
        <v>0.53353638730278097</v>
      </c>
      <c r="AK33" s="81">
        <v>2540.5970644950798</v>
      </c>
      <c r="AL33" s="81">
        <v>1</v>
      </c>
      <c r="AM33" s="81">
        <v>1</v>
      </c>
      <c r="AN33" s="81">
        <v>54.741051912307697</v>
      </c>
      <c r="AO33" s="95">
        <v>0.72081919343382495</v>
      </c>
      <c r="AP33" s="81">
        <v>0.59218517018871097</v>
      </c>
      <c r="AQ33" s="81">
        <v>0.644797581999486</v>
      </c>
      <c r="AR33" s="95">
        <v>0.54550124161949498</v>
      </c>
    </row>
    <row r="34" spans="1:44">
      <c r="A34" s="91">
        <v>200</v>
      </c>
      <c r="B34" s="91">
        <v>1</v>
      </c>
      <c r="C34" s="91">
        <v>40</v>
      </c>
      <c r="D34" s="91"/>
      <c r="E34" s="91">
        <v>6</v>
      </c>
      <c r="F34" s="91">
        <v>7</v>
      </c>
      <c r="G34" s="91">
        <v>88</v>
      </c>
      <c r="R34" s="81">
        <v>6579.5443143844604</v>
      </c>
      <c r="S34" s="81">
        <v>1</v>
      </c>
      <c r="T34" s="81">
        <v>1</v>
      </c>
      <c r="U34" s="81">
        <v>126.077658891677</v>
      </c>
      <c r="V34" s="95">
        <v>0.90154683923920698</v>
      </c>
      <c r="W34" s="81">
        <v>0.67997842678738996</v>
      </c>
      <c r="X34" s="81">
        <v>0.872849770277911</v>
      </c>
      <c r="Y34" s="95">
        <v>0.715275211035725</v>
      </c>
      <c r="AB34" s="81">
        <v>2265.8301248550401</v>
      </c>
      <c r="AC34" s="81">
        <v>1</v>
      </c>
      <c r="AD34" s="81">
        <v>1</v>
      </c>
      <c r="AE34" s="81">
        <v>27.091101884841901</v>
      </c>
      <c r="AF34" s="95">
        <v>0.93556151842790602</v>
      </c>
      <c r="AG34" s="81">
        <v>0.81580173453640803</v>
      </c>
      <c r="AH34" s="81">
        <v>0.91472546001091803</v>
      </c>
      <c r="AI34" s="95">
        <v>0.83336654678675703</v>
      </c>
      <c r="AK34" s="81">
        <v>8889.0634348392396</v>
      </c>
      <c r="AL34" s="81">
        <v>1</v>
      </c>
      <c r="AM34" s="81">
        <v>1</v>
      </c>
      <c r="AN34" s="81">
        <v>107.853768348693</v>
      </c>
      <c r="AO34" s="95">
        <v>0.94148054612895504</v>
      </c>
      <c r="AP34" s="81">
        <v>0.80952313220900396</v>
      </c>
      <c r="AQ34" s="81">
        <v>0.92185000611191803</v>
      </c>
      <c r="AR34" s="95">
        <v>0.83418000091804101</v>
      </c>
    </row>
    <row r="35" spans="1:44" ht="15.75" thickBot="1">
      <c r="A35" s="91">
        <v>200</v>
      </c>
      <c r="B35" s="91">
        <v>1</v>
      </c>
      <c r="C35" s="91">
        <v>40</v>
      </c>
      <c r="D35" s="91"/>
      <c r="E35" s="91">
        <v>1</v>
      </c>
      <c r="F35" s="91">
        <v>7</v>
      </c>
      <c r="G35" s="91">
        <v>88</v>
      </c>
      <c r="R35" s="81">
        <v>5734.3689019679996</v>
      </c>
      <c r="S35" s="81">
        <v>1</v>
      </c>
      <c r="T35" s="81">
        <v>1</v>
      </c>
      <c r="U35" s="81">
        <v>80.072188138961707</v>
      </c>
      <c r="V35" s="97">
        <v>0.82337621340067801</v>
      </c>
      <c r="W35" s="81">
        <v>0.73435946845589195</v>
      </c>
      <c r="X35" s="81">
        <v>0.81617634674414796</v>
      </c>
      <c r="Y35" s="97">
        <v>0.72992363377278202</v>
      </c>
      <c r="AB35" s="81">
        <v>3426.1926014423302</v>
      </c>
      <c r="AC35" s="81">
        <v>1</v>
      </c>
      <c r="AD35" s="81">
        <v>1</v>
      </c>
      <c r="AE35" s="81">
        <v>47.737358331680298</v>
      </c>
      <c r="AF35" s="97">
        <v>0.87321442664351601</v>
      </c>
      <c r="AG35" s="81">
        <v>0.71691773841079498</v>
      </c>
      <c r="AH35" s="81">
        <v>0.83264602296085499</v>
      </c>
      <c r="AI35" s="97">
        <v>0.72555346133526499</v>
      </c>
      <c r="AK35" s="81">
        <v>8026.6790218353199</v>
      </c>
      <c r="AL35" s="81">
        <v>1</v>
      </c>
      <c r="AM35" s="81">
        <v>1</v>
      </c>
      <c r="AN35" s="81">
        <v>151.907079219818</v>
      </c>
      <c r="AO35" s="97">
        <v>0.87372740904427404</v>
      </c>
      <c r="AP35" s="81">
        <v>0.73352577750300696</v>
      </c>
      <c r="AQ35" s="81">
        <v>0.850118394704517</v>
      </c>
      <c r="AR35" s="97">
        <v>0.74747892162405505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D094-C6EC-41C5-B551-16180026D063}">
  <dimension ref="A2:AR35"/>
  <sheetViews>
    <sheetView zoomScale="110" zoomScaleNormal="11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A9" sqref="A9"/>
    </sheetView>
  </sheetViews>
  <sheetFormatPr baseColWidth="10" defaultColWidth="8.7109375" defaultRowHeight="15"/>
  <cols>
    <col min="1" max="1" width="8.7109375" style="81"/>
    <col min="2" max="3" width="8.85546875" style="81" bestFit="1" customWidth="1"/>
    <col min="4" max="4" width="8.7109375" style="81"/>
    <col min="5" max="7" width="8.85546875" style="81" bestFit="1" customWidth="1"/>
    <col min="8" max="8" width="8.7109375" style="81"/>
    <col min="9" max="9" width="10.85546875" style="81" bestFit="1" customWidth="1"/>
    <col min="10" max="10" width="8.7109375" style="81"/>
    <col min="11" max="11" width="9.85546875" style="81" bestFit="1" customWidth="1"/>
    <col min="12" max="13" width="8.85546875" style="81" bestFit="1" customWidth="1"/>
    <col min="14" max="14" width="8.7109375" style="81"/>
    <col min="15" max="15" width="8.85546875" style="81" bestFit="1" customWidth="1"/>
    <col min="16" max="17" width="8.7109375" style="81"/>
    <col min="18" max="18" width="10.5703125" style="81" customWidth="1"/>
    <col min="19" max="25" width="8.85546875" style="81" bestFit="1" customWidth="1"/>
    <col min="26" max="27" width="8.7109375" style="81"/>
    <col min="28" max="35" width="8.85546875" style="81" bestFit="1" customWidth="1"/>
    <col min="36" max="36" width="8.7109375" style="81"/>
    <col min="37" max="37" width="10.28515625" style="81" customWidth="1"/>
    <col min="38" max="44" width="8.85546875" style="81" bestFit="1" customWidth="1"/>
    <col min="45" max="16384" width="8.7109375" style="81"/>
  </cols>
  <sheetData>
    <row r="2" spans="1:44">
      <c r="G2" s="82"/>
    </row>
    <row r="3" spans="1:44">
      <c r="G3" s="83"/>
      <c r="H3" s="83"/>
      <c r="I3" s="83"/>
      <c r="J3" s="83"/>
    </row>
    <row r="4" spans="1:44">
      <c r="G4" s="83"/>
      <c r="H4" s="83"/>
      <c r="I4" s="83"/>
      <c r="J4" s="83"/>
    </row>
    <row r="5" spans="1:44">
      <c r="H5" s="82" t="s">
        <v>148</v>
      </c>
      <c r="R5" s="83" t="s">
        <v>161</v>
      </c>
      <c r="AB5" s="83" t="s">
        <v>162</v>
      </c>
      <c r="AK5" s="83" t="s">
        <v>189</v>
      </c>
    </row>
    <row r="6" spans="1:44" ht="15.75" thickBot="1">
      <c r="V6" s="84" t="s">
        <v>183</v>
      </c>
      <c r="AF6" s="84" t="s">
        <v>183</v>
      </c>
      <c r="AO6" s="84" t="s">
        <v>183</v>
      </c>
    </row>
    <row r="7" spans="1:44" ht="15.75" thickBot="1">
      <c r="A7" s="82" t="s">
        <v>299</v>
      </c>
      <c r="B7" s="81" t="s">
        <v>181</v>
      </c>
      <c r="C7" s="81" t="s">
        <v>16</v>
      </c>
      <c r="D7" s="81" t="s">
        <v>176</v>
      </c>
      <c r="E7" s="81" t="s">
        <v>73</v>
      </c>
      <c r="F7" s="81" t="s">
        <v>74</v>
      </c>
      <c r="G7" s="85" t="s">
        <v>0</v>
      </c>
      <c r="H7" s="86" t="s">
        <v>1</v>
      </c>
      <c r="I7" s="87" t="s">
        <v>3</v>
      </c>
      <c r="J7" s="88" t="s">
        <v>2</v>
      </c>
      <c r="K7" s="88" t="s">
        <v>24</v>
      </c>
      <c r="L7" s="88" t="s">
        <v>150</v>
      </c>
      <c r="M7" s="88" t="s">
        <v>156</v>
      </c>
      <c r="N7" s="89"/>
      <c r="O7" s="81" t="s">
        <v>177</v>
      </c>
      <c r="Q7" s="81" t="s">
        <v>190</v>
      </c>
      <c r="R7" s="85" t="s">
        <v>8</v>
      </c>
      <c r="S7" s="88" t="s">
        <v>10</v>
      </c>
      <c r="T7" s="88" t="s">
        <v>11</v>
      </c>
      <c r="U7" s="90" t="s">
        <v>9</v>
      </c>
      <c r="V7" s="90" t="s">
        <v>12</v>
      </c>
      <c r="W7" s="84" t="s">
        <v>184</v>
      </c>
      <c r="X7" s="84" t="s">
        <v>185</v>
      </c>
      <c r="Y7" s="84" t="s">
        <v>188</v>
      </c>
      <c r="Z7" s="89"/>
      <c r="AB7" s="85" t="s">
        <v>8</v>
      </c>
      <c r="AC7" s="88" t="s">
        <v>10</v>
      </c>
      <c r="AD7" s="88" t="s">
        <v>11</v>
      </c>
      <c r="AE7" s="90" t="s">
        <v>9</v>
      </c>
      <c r="AF7" s="90" t="s">
        <v>12</v>
      </c>
      <c r="AG7" s="84" t="s">
        <v>184</v>
      </c>
      <c r="AH7" s="84" t="s">
        <v>185</v>
      </c>
      <c r="AI7" s="84" t="s">
        <v>188</v>
      </c>
      <c r="AK7" s="85" t="s">
        <v>8</v>
      </c>
      <c r="AL7" s="88" t="s">
        <v>10</v>
      </c>
      <c r="AM7" s="88" t="s">
        <v>11</v>
      </c>
      <c r="AN7" s="90" t="s">
        <v>9</v>
      </c>
      <c r="AO7" s="90" t="s">
        <v>12</v>
      </c>
      <c r="AP7" s="84" t="s">
        <v>184</v>
      </c>
      <c r="AQ7" s="84" t="s">
        <v>185</v>
      </c>
      <c r="AR7" s="84" t="s">
        <v>188</v>
      </c>
    </row>
    <row r="8" spans="1:44">
      <c r="A8" s="91">
        <v>0</v>
      </c>
      <c r="B8" s="91">
        <v>2</v>
      </c>
      <c r="C8" s="91">
        <v>40</v>
      </c>
      <c r="D8" s="91"/>
      <c r="E8" s="91">
        <v>6</v>
      </c>
      <c r="F8" s="91">
        <v>7</v>
      </c>
      <c r="G8" s="91">
        <v>88</v>
      </c>
      <c r="H8" s="91"/>
      <c r="I8" s="91">
        <v>105864</v>
      </c>
      <c r="J8" s="91"/>
      <c r="K8" s="91">
        <v>16</v>
      </c>
      <c r="L8" s="81">
        <v>29.42</v>
      </c>
      <c r="M8" s="81" t="s">
        <v>291</v>
      </c>
      <c r="O8" s="81">
        <v>28.65</v>
      </c>
      <c r="R8" s="81">
        <v>71.789196491241398</v>
      </c>
      <c r="S8" s="81">
        <v>0.111048137232675</v>
      </c>
      <c r="T8" s="81">
        <v>0.111048137232675</v>
      </c>
      <c r="U8" s="81">
        <v>30.955499172210601</v>
      </c>
      <c r="V8" s="94">
        <v>2.66356246547233E-2</v>
      </c>
      <c r="W8" s="81">
        <v>9.0408938113004197E-2</v>
      </c>
      <c r="X8" s="81">
        <v>9.0132363551275102E-2</v>
      </c>
      <c r="Y8" s="94">
        <v>6.0378472931325998E-2</v>
      </c>
      <c r="AB8" s="81">
        <v>769.49286198616005</v>
      </c>
      <c r="AC8" s="81">
        <v>0.11018854379203501</v>
      </c>
      <c r="AD8" s="81">
        <v>0.11018854379203501</v>
      </c>
      <c r="AE8" s="81">
        <v>0.68798089027404696</v>
      </c>
      <c r="AF8" s="94">
        <v>2.67145450240707E-2</v>
      </c>
      <c r="AG8" s="81">
        <v>0.11577303770024901</v>
      </c>
      <c r="AH8" s="81">
        <v>9.1059488923024803E-2</v>
      </c>
      <c r="AI8" s="94">
        <v>6.1600961899731403E-2</v>
      </c>
      <c r="AK8" s="81">
        <v>2104.16746520996</v>
      </c>
      <c r="AL8" s="81">
        <v>0.11103869115091</v>
      </c>
      <c r="AM8" s="81">
        <v>0.11103869115091</v>
      </c>
      <c r="AN8" s="81">
        <v>15.4766016006469</v>
      </c>
      <c r="AO8" s="94">
        <v>2.67540052087443E-2</v>
      </c>
      <c r="AP8" s="81">
        <v>9.6754921473703695E-2</v>
      </c>
      <c r="AQ8" s="81">
        <v>9.0405809169109203E-2</v>
      </c>
      <c r="AR8" s="94">
        <v>6.2726520134726405E-2</v>
      </c>
    </row>
    <row r="9" spans="1:44">
      <c r="A9" s="91">
        <v>0</v>
      </c>
      <c r="B9" s="91">
        <v>2</v>
      </c>
      <c r="C9" s="91">
        <v>40</v>
      </c>
      <c r="D9" s="91"/>
      <c r="E9" s="91">
        <v>1</v>
      </c>
      <c r="F9" s="91">
        <v>7</v>
      </c>
      <c r="G9" s="91">
        <v>88</v>
      </c>
      <c r="H9" s="91"/>
      <c r="I9" s="91">
        <v>105864</v>
      </c>
      <c r="J9" s="91"/>
      <c r="K9" s="91">
        <v>1291</v>
      </c>
      <c r="L9" s="81">
        <v>151.91</v>
      </c>
      <c r="M9" s="81" t="s">
        <v>292</v>
      </c>
      <c r="O9" s="81">
        <v>98.38</v>
      </c>
      <c r="R9" s="81">
        <v>2293.3016619682298</v>
      </c>
      <c r="S9" s="81">
        <v>1</v>
      </c>
      <c r="T9" s="81">
        <v>1</v>
      </c>
      <c r="U9" s="81">
        <v>44.699458599090498</v>
      </c>
      <c r="V9" s="95">
        <v>0.95110883118932998</v>
      </c>
      <c r="W9" s="81">
        <v>0.83968935941513501</v>
      </c>
      <c r="X9" s="81">
        <v>0.93058168642793304</v>
      </c>
      <c r="Y9" s="95">
        <v>0.84189568245922597</v>
      </c>
      <c r="AB9" s="81">
        <v>483.87187051772997</v>
      </c>
      <c r="AC9" s="81">
        <v>0.99646716541978297</v>
      </c>
      <c r="AD9" s="81">
        <v>0.99646716541978297</v>
      </c>
      <c r="AE9" s="81">
        <v>13.809332847595201</v>
      </c>
      <c r="AF9" s="95">
        <v>0.93635072212137904</v>
      </c>
      <c r="AG9" s="81">
        <v>0.80442612144101699</v>
      </c>
      <c r="AH9" s="81">
        <v>0.93113961299415704</v>
      </c>
      <c r="AI9" s="95">
        <v>0.83107936522650605</v>
      </c>
      <c r="AK9" s="81">
        <v>2298.60862731933</v>
      </c>
      <c r="AL9" s="81">
        <v>1</v>
      </c>
      <c r="AM9" s="81">
        <v>1</v>
      </c>
      <c r="AN9" s="81">
        <v>53.338590383529599</v>
      </c>
      <c r="AO9" s="95">
        <v>0.95462078762528602</v>
      </c>
      <c r="AP9" s="81">
        <v>0.81804823132608395</v>
      </c>
      <c r="AQ9" s="81">
        <v>0.94176442861997101</v>
      </c>
      <c r="AR9" s="95">
        <v>0.84811673041019497</v>
      </c>
    </row>
    <row r="10" spans="1:44">
      <c r="A10" s="91">
        <v>0</v>
      </c>
      <c r="B10" s="91">
        <v>1</v>
      </c>
      <c r="C10" s="91">
        <v>40</v>
      </c>
      <c r="D10" s="91"/>
      <c r="E10" s="91">
        <v>6</v>
      </c>
      <c r="F10" s="91">
        <v>7</v>
      </c>
      <c r="G10" s="91">
        <v>88</v>
      </c>
      <c r="H10" s="91"/>
      <c r="I10" s="91">
        <v>105864</v>
      </c>
      <c r="J10" s="91"/>
      <c r="K10" s="91">
        <v>9345</v>
      </c>
      <c r="L10" s="81">
        <v>420.53</v>
      </c>
      <c r="M10" s="81">
        <v>1.9</v>
      </c>
      <c r="O10" s="81">
        <v>34.11</v>
      </c>
      <c r="R10" s="81">
        <v>7019.8272383212998</v>
      </c>
      <c r="S10" s="81">
        <v>1</v>
      </c>
      <c r="T10" s="81">
        <v>1</v>
      </c>
      <c r="U10" s="81">
        <v>71.966615915298405</v>
      </c>
      <c r="V10" s="95">
        <v>0.94515034330360603</v>
      </c>
      <c r="W10" s="81">
        <v>0.77832605314824599</v>
      </c>
      <c r="X10" s="81">
        <v>0.92519214115383697</v>
      </c>
      <c r="Y10" s="95">
        <v>0.80309014822144298</v>
      </c>
      <c r="AB10" s="81">
        <v>2142.3966159820502</v>
      </c>
      <c r="AC10" s="81">
        <v>1</v>
      </c>
      <c r="AD10" s="81">
        <v>1</v>
      </c>
      <c r="AE10" s="81">
        <v>29.575836420059201</v>
      </c>
      <c r="AF10" s="95">
        <v>0.98472890853129103</v>
      </c>
      <c r="AG10" s="81">
        <v>0.89824221489663103</v>
      </c>
      <c r="AH10" s="81">
        <v>0.97701300688842896</v>
      </c>
      <c r="AI10" s="95">
        <v>0.91960923169264197</v>
      </c>
      <c r="AK10" s="81">
        <v>8501.0644598007202</v>
      </c>
      <c r="AL10" s="81">
        <v>1</v>
      </c>
      <c r="AM10" s="81">
        <v>1</v>
      </c>
      <c r="AN10" s="81">
        <v>120.453521251678</v>
      </c>
      <c r="AO10" s="95">
        <v>0.98184831505011405</v>
      </c>
      <c r="AP10" s="81">
        <v>0.87272842183349597</v>
      </c>
      <c r="AQ10" s="81">
        <v>0.97397861016917897</v>
      </c>
      <c r="AR10" s="95">
        <v>0.89819129373259499</v>
      </c>
    </row>
    <row r="11" spans="1:44">
      <c r="A11" s="91">
        <v>0</v>
      </c>
      <c r="B11" s="91">
        <v>1</v>
      </c>
      <c r="C11" s="91">
        <v>40</v>
      </c>
      <c r="D11" s="91"/>
      <c r="E11" s="91">
        <v>1</v>
      </c>
      <c r="F11" s="91">
        <v>7</v>
      </c>
      <c r="G11" s="91">
        <v>88</v>
      </c>
      <c r="H11" s="91"/>
      <c r="I11" s="91">
        <v>105864</v>
      </c>
      <c r="J11" s="91"/>
      <c r="K11" s="91">
        <v>14801</v>
      </c>
      <c r="L11" s="81">
        <v>721.26</v>
      </c>
      <c r="M11" s="81">
        <v>3</v>
      </c>
      <c r="O11" s="81">
        <v>106.72</v>
      </c>
      <c r="R11" s="81">
        <v>5908.2685382366099</v>
      </c>
      <c r="S11" s="81">
        <v>1</v>
      </c>
      <c r="T11" s="81">
        <v>1</v>
      </c>
      <c r="U11" s="81">
        <v>99.406148672103797</v>
      </c>
      <c r="V11" s="95">
        <v>0.96464367453239597</v>
      </c>
      <c r="W11" s="81">
        <v>0.84636087613205602</v>
      </c>
      <c r="X11" s="81">
        <v>0.94653129612492304</v>
      </c>
      <c r="Y11" s="95">
        <v>0.85965619940522497</v>
      </c>
      <c r="AB11" s="81">
        <v>3137.0505607128098</v>
      </c>
      <c r="AC11" s="81">
        <v>0.98972266303937095</v>
      </c>
      <c r="AD11" s="81">
        <v>0.98972266303937095</v>
      </c>
      <c r="AE11" s="81">
        <v>47.040603637695298</v>
      </c>
      <c r="AF11" s="95">
        <v>0.93670586378344201</v>
      </c>
      <c r="AG11" s="81">
        <v>0.81579065086032898</v>
      </c>
      <c r="AH11" s="81">
        <v>0.92844733360773701</v>
      </c>
      <c r="AI11" s="95">
        <v>0.83159940155828405</v>
      </c>
      <c r="AK11" s="81">
        <v>8158.4538958072599</v>
      </c>
      <c r="AL11" s="81">
        <v>1</v>
      </c>
      <c r="AM11" s="81">
        <v>1</v>
      </c>
      <c r="AN11" s="81">
        <v>156.20100641250599</v>
      </c>
      <c r="AO11" s="95">
        <v>0.97711309288927395</v>
      </c>
      <c r="AP11" s="81">
        <v>0.89219010507758401</v>
      </c>
      <c r="AQ11" s="81">
        <v>0.96871779334532604</v>
      </c>
      <c r="AR11" s="95">
        <v>0.90749125631508898</v>
      </c>
    </row>
    <row r="12" spans="1:44" s="93" customFormat="1">
      <c r="A12" s="92">
        <v>25</v>
      </c>
      <c r="B12" s="92">
        <v>2</v>
      </c>
      <c r="C12" s="92">
        <v>40</v>
      </c>
      <c r="D12" s="92"/>
      <c r="E12" s="92">
        <v>1</v>
      </c>
      <c r="F12" s="92">
        <v>7</v>
      </c>
      <c r="G12" s="92">
        <v>88</v>
      </c>
      <c r="H12" s="92"/>
      <c r="I12" s="92"/>
      <c r="J12" s="92"/>
      <c r="K12" s="92"/>
      <c r="R12" s="93">
        <v>2150.4317042827602</v>
      </c>
      <c r="S12" s="93">
        <v>1</v>
      </c>
      <c r="T12" s="93">
        <v>1</v>
      </c>
      <c r="U12" s="93">
        <v>87.500944375991807</v>
      </c>
      <c r="V12" s="96">
        <v>0.92309210007102804</v>
      </c>
      <c r="W12" s="93">
        <v>0.75452541075256097</v>
      </c>
      <c r="X12" s="93">
        <v>0.92167314184075899</v>
      </c>
      <c r="Y12" s="96">
        <v>0.78441290535073205</v>
      </c>
      <c r="AB12" s="93">
        <v>390.11122608184797</v>
      </c>
      <c r="AC12" s="93">
        <v>0.99897982316934897</v>
      </c>
      <c r="AD12" s="93">
        <v>0.99897982316934897</v>
      </c>
      <c r="AE12" s="93">
        <v>7.8861458301544101</v>
      </c>
      <c r="AF12" s="96">
        <v>0.94416383868676501</v>
      </c>
      <c r="AG12" s="93">
        <v>0.78957630276827795</v>
      </c>
      <c r="AH12" s="93">
        <v>0.93731362944871399</v>
      </c>
      <c r="AI12" s="96">
        <v>0.82698701363755101</v>
      </c>
      <c r="AK12" s="93">
        <v>3386.1626029014501</v>
      </c>
      <c r="AL12" s="93">
        <v>1</v>
      </c>
      <c r="AM12" s="93">
        <v>1</v>
      </c>
      <c r="AN12" s="93">
        <v>76.414094924926701</v>
      </c>
      <c r="AO12" s="96">
        <v>0.94337463499329099</v>
      </c>
      <c r="AP12" s="93">
        <v>0.76329547242402995</v>
      </c>
      <c r="AQ12" s="93">
        <v>0.93328759276097895</v>
      </c>
      <c r="AR12" s="96">
        <v>0.802018813369759</v>
      </c>
    </row>
    <row r="13" spans="1:44" s="93" customFormat="1">
      <c r="A13" s="92">
        <v>25</v>
      </c>
      <c r="B13" s="92">
        <v>1</v>
      </c>
      <c r="C13" s="92">
        <v>40</v>
      </c>
      <c r="D13" s="92"/>
      <c r="E13" s="92">
        <v>6</v>
      </c>
      <c r="F13" s="92">
        <v>7</v>
      </c>
      <c r="G13" s="92">
        <v>88</v>
      </c>
      <c r="H13" s="92"/>
      <c r="I13" s="92"/>
      <c r="J13" s="92"/>
      <c r="K13" s="92"/>
      <c r="R13" s="93">
        <v>13107.171520709901</v>
      </c>
      <c r="S13" s="93">
        <v>1</v>
      </c>
      <c r="T13" s="93">
        <v>1</v>
      </c>
      <c r="U13" s="93">
        <v>134.026174545288</v>
      </c>
      <c r="V13" s="96">
        <v>0.94526872385762695</v>
      </c>
      <c r="W13" s="93">
        <v>0.78955967098174495</v>
      </c>
      <c r="X13" s="93">
        <v>0.93105979754595902</v>
      </c>
      <c r="Y13" s="96">
        <v>0.81403065787795503</v>
      </c>
      <c r="AB13" s="93">
        <v>2990.1186456680298</v>
      </c>
      <c r="AC13" s="93">
        <v>1</v>
      </c>
      <c r="AD13" s="93">
        <v>1</v>
      </c>
      <c r="AE13" s="93">
        <v>41.601635456085198</v>
      </c>
      <c r="AF13" s="96">
        <v>0.98334780206771299</v>
      </c>
      <c r="AG13" s="93">
        <v>0.89853856240994101</v>
      </c>
      <c r="AH13" s="93">
        <v>0.97287283384635204</v>
      </c>
      <c r="AI13" s="96">
        <v>0.91920030320306501</v>
      </c>
      <c r="AK13" s="93">
        <v>16202.067406415899</v>
      </c>
      <c r="AL13" s="93">
        <v>1</v>
      </c>
      <c r="AM13" s="93">
        <v>1</v>
      </c>
      <c r="AN13" s="93">
        <v>214.25729441642699</v>
      </c>
      <c r="AO13" s="96">
        <v>0.98496566963933396</v>
      </c>
      <c r="AP13" s="93">
        <v>0.88521310829176003</v>
      </c>
      <c r="AQ13" s="93">
        <v>0.98082068085649599</v>
      </c>
      <c r="AR13" s="96">
        <v>0.91177956330598198</v>
      </c>
    </row>
    <row r="14" spans="1:44" s="93" customFormat="1">
      <c r="A14" s="92">
        <v>25</v>
      </c>
      <c r="B14" s="92">
        <v>1</v>
      </c>
      <c r="C14" s="92">
        <v>40</v>
      </c>
      <c r="D14" s="92"/>
      <c r="E14" s="92">
        <v>1</v>
      </c>
      <c r="F14" s="92">
        <v>7</v>
      </c>
      <c r="G14" s="92">
        <v>88</v>
      </c>
      <c r="H14" s="92"/>
      <c r="I14" s="92"/>
      <c r="J14" s="92"/>
      <c r="K14" s="92"/>
      <c r="R14" s="93">
        <v>6163.2180433273297</v>
      </c>
      <c r="S14" s="93">
        <v>1</v>
      </c>
      <c r="T14" s="93">
        <v>1</v>
      </c>
      <c r="U14" s="93">
        <v>102.276978254318</v>
      </c>
      <c r="V14" s="96">
        <v>0.95639649593560006</v>
      </c>
      <c r="W14" s="93">
        <v>0.81340304790081397</v>
      </c>
      <c r="X14" s="93">
        <v>0.94610381662909204</v>
      </c>
      <c r="Y14" s="96">
        <v>0.83924666615009402</v>
      </c>
      <c r="AB14" s="93">
        <v>4245.7922110557502</v>
      </c>
      <c r="AC14" s="93">
        <v>1</v>
      </c>
      <c r="AD14" s="93">
        <v>1</v>
      </c>
      <c r="AE14" s="93">
        <v>63.8850865364074</v>
      </c>
      <c r="AF14" s="96">
        <v>0.97932286323099904</v>
      </c>
      <c r="AG14" s="93">
        <v>0.87518891267550003</v>
      </c>
      <c r="AH14" s="93">
        <v>0.97153732882108101</v>
      </c>
      <c r="AI14" s="96">
        <v>0.90340559583199398</v>
      </c>
      <c r="AK14" s="93">
        <v>11653.2282297611</v>
      </c>
      <c r="AL14" s="93">
        <v>1</v>
      </c>
      <c r="AM14" s="93">
        <v>1</v>
      </c>
      <c r="AN14" s="93">
        <v>203.131235599517</v>
      </c>
      <c r="AO14" s="96">
        <v>0.98212453634283003</v>
      </c>
      <c r="AP14" s="93">
        <v>0.88277671113234002</v>
      </c>
      <c r="AQ14" s="93">
        <v>0.97658861893780602</v>
      </c>
      <c r="AR14" s="96">
        <v>0.91087710580611403</v>
      </c>
    </row>
    <row r="15" spans="1:44">
      <c r="A15" s="91">
        <v>50</v>
      </c>
      <c r="B15" s="91">
        <v>2</v>
      </c>
      <c r="C15" s="91">
        <v>40</v>
      </c>
      <c r="D15" s="91"/>
      <c r="E15" s="91">
        <v>1</v>
      </c>
      <c r="F15" s="91">
        <v>7</v>
      </c>
      <c r="G15" s="91">
        <v>88</v>
      </c>
      <c r="H15" s="91"/>
      <c r="I15" s="91"/>
      <c r="J15" s="91"/>
      <c r="K15" s="91"/>
      <c r="R15" s="81">
        <v>2466.4306254386902</v>
      </c>
      <c r="S15" s="81">
        <v>1</v>
      </c>
      <c r="T15" s="81">
        <v>1</v>
      </c>
      <c r="U15" s="81">
        <v>72.780069112777696</v>
      </c>
      <c r="V15" s="95">
        <v>0.89637755504695704</v>
      </c>
      <c r="W15" s="81">
        <v>0.69167057777868901</v>
      </c>
      <c r="X15" s="81">
        <v>0.89931492881777897</v>
      </c>
      <c r="Y15" s="95">
        <v>0.72871352873284501</v>
      </c>
      <c r="AB15" s="81">
        <v>653.11752009391705</v>
      </c>
      <c r="AC15" s="81">
        <v>0.99834693569107502</v>
      </c>
      <c r="AD15" s="81">
        <v>0.99834693569107502</v>
      </c>
      <c r="AE15" s="81">
        <v>8.1883387565612793</v>
      </c>
      <c r="AF15" s="95">
        <v>0.93619288138268397</v>
      </c>
      <c r="AG15" s="81">
        <v>0.76826500235457496</v>
      </c>
      <c r="AH15" s="81">
        <v>0.922699283353693</v>
      </c>
      <c r="AI15" s="95">
        <v>0.80440313204037905</v>
      </c>
      <c r="AK15" s="81">
        <v>3635.3068194389298</v>
      </c>
      <c r="AL15" s="81">
        <v>1</v>
      </c>
      <c r="AM15" s="81">
        <v>1</v>
      </c>
      <c r="AN15" s="81">
        <v>86.474971055984497</v>
      </c>
      <c r="AO15" s="95">
        <v>0.92486780838134297</v>
      </c>
      <c r="AP15" s="81">
        <v>0.749982445087788</v>
      </c>
      <c r="AQ15" s="81">
        <v>0.92154050663337095</v>
      </c>
      <c r="AR15" s="95">
        <v>0.78533997844853898</v>
      </c>
    </row>
    <row r="16" spans="1:44">
      <c r="A16" s="91">
        <v>50</v>
      </c>
      <c r="B16" s="91">
        <v>1</v>
      </c>
      <c r="C16" s="91">
        <v>40</v>
      </c>
      <c r="D16" s="91"/>
      <c r="E16" s="91">
        <v>6</v>
      </c>
      <c r="F16" s="91">
        <v>7</v>
      </c>
      <c r="G16" s="91">
        <v>88</v>
      </c>
      <c r="H16" s="91"/>
      <c r="I16" s="91"/>
      <c r="J16" s="91"/>
      <c r="K16" s="91"/>
      <c r="R16" s="81">
        <v>11789.6212007999</v>
      </c>
      <c r="S16" s="81">
        <v>1</v>
      </c>
      <c r="T16" s="81">
        <v>1</v>
      </c>
      <c r="U16" s="81">
        <v>138.65431165695099</v>
      </c>
      <c r="V16" s="95">
        <v>0.93453555362639096</v>
      </c>
      <c r="W16" s="81">
        <v>0.77956534294154001</v>
      </c>
      <c r="X16" s="81">
        <v>0.93356324288874104</v>
      </c>
      <c r="Y16" s="95">
        <v>0.80661348519881504</v>
      </c>
      <c r="AB16" s="81">
        <v>3039.9634270667998</v>
      </c>
      <c r="AC16" s="81">
        <v>1</v>
      </c>
      <c r="AD16" s="81">
        <v>1</v>
      </c>
      <c r="AE16" s="81">
        <v>47.349267244338897</v>
      </c>
      <c r="AF16" s="95">
        <v>0.98133533264935602</v>
      </c>
      <c r="AG16" s="81">
        <v>0.88816283338544599</v>
      </c>
      <c r="AH16" s="81">
        <v>0.97319780170612902</v>
      </c>
      <c r="AI16" s="95">
        <v>0.91137952891178997</v>
      </c>
      <c r="AK16" s="81">
        <v>16224.4757843017</v>
      </c>
      <c r="AL16" s="81">
        <v>1</v>
      </c>
      <c r="AM16" s="81">
        <v>1</v>
      </c>
      <c r="AN16" s="81">
        <v>221.33671474456699</v>
      </c>
      <c r="AO16" s="95">
        <v>0.98101965117196699</v>
      </c>
      <c r="AP16" s="81">
        <v>0.88245406985341002</v>
      </c>
      <c r="AQ16" s="81">
        <v>0.97387330196123301</v>
      </c>
      <c r="AR16" s="95">
        <v>0.905065490595793</v>
      </c>
    </row>
    <row r="17" spans="1:44">
      <c r="A17" s="91">
        <v>50</v>
      </c>
      <c r="B17" s="91">
        <v>1</v>
      </c>
      <c r="C17" s="91">
        <v>40</v>
      </c>
      <c r="D17" s="91"/>
      <c r="E17" s="91">
        <v>1</v>
      </c>
      <c r="F17" s="91">
        <v>7</v>
      </c>
      <c r="G17" s="91">
        <v>88</v>
      </c>
      <c r="H17" s="91"/>
      <c r="I17" s="91"/>
      <c r="J17" s="91"/>
      <c r="K17" s="91"/>
      <c r="R17" s="81">
        <v>8044.3082828521701</v>
      </c>
      <c r="S17" s="81">
        <v>1</v>
      </c>
      <c r="T17" s="81">
        <v>1</v>
      </c>
      <c r="U17" s="81">
        <v>113.357449293136</v>
      </c>
      <c r="V17" s="95">
        <v>0.94566332570436396</v>
      </c>
      <c r="W17" s="81">
        <v>0.78952344686225995</v>
      </c>
      <c r="X17" s="81">
        <v>0.943463150585239</v>
      </c>
      <c r="Y17" s="95">
        <v>0.81969497334011499</v>
      </c>
      <c r="AB17" s="81">
        <v>3993.6687927245998</v>
      </c>
      <c r="AC17" s="81">
        <v>1</v>
      </c>
      <c r="AD17" s="81">
        <v>1</v>
      </c>
      <c r="AE17" s="81">
        <v>66.764516115188599</v>
      </c>
      <c r="AF17" s="95">
        <v>0.97379843737668603</v>
      </c>
      <c r="AG17" s="81">
        <v>0.85371781550720804</v>
      </c>
      <c r="AH17" s="81">
        <v>0.96609695498619197</v>
      </c>
      <c r="AI17" s="95">
        <v>0.88752674089763695</v>
      </c>
      <c r="AK17" s="81">
        <v>12385.6837728023</v>
      </c>
      <c r="AL17" s="81">
        <v>1</v>
      </c>
      <c r="AM17" s="81">
        <v>1</v>
      </c>
      <c r="AN17" s="81">
        <v>220.16432023048401</v>
      </c>
      <c r="AO17" s="95">
        <v>0.94428221924078604</v>
      </c>
      <c r="AP17" s="81">
        <v>0.81687581403531495</v>
      </c>
      <c r="AQ17" s="81">
        <v>0.94091988111027502</v>
      </c>
      <c r="AR17" s="95">
        <v>0.84261203419252495</v>
      </c>
    </row>
    <row r="18" spans="1:44" s="93" customFormat="1">
      <c r="A18" s="92">
        <v>75</v>
      </c>
      <c r="B18" s="92">
        <v>2</v>
      </c>
      <c r="C18" s="92">
        <v>40</v>
      </c>
      <c r="D18" s="92"/>
      <c r="E18" s="92">
        <v>1</v>
      </c>
      <c r="F18" s="92">
        <v>7</v>
      </c>
      <c r="G18" s="92">
        <v>88</v>
      </c>
      <c r="R18" s="93">
        <v>3010.19380021095</v>
      </c>
      <c r="S18" s="93">
        <v>1</v>
      </c>
      <c r="T18" s="93">
        <v>1</v>
      </c>
      <c r="U18" s="93">
        <v>49.595720291137603</v>
      </c>
      <c r="V18" s="96">
        <v>0.87850209138978697</v>
      </c>
      <c r="W18" s="93">
        <v>0.65579867976697503</v>
      </c>
      <c r="X18" s="93">
        <v>0.884747755673714</v>
      </c>
      <c r="Y18" s="96">
        <v>0.69561801499651299</v>
      </c>
      <c r="AB18" s="93">
        <v>853.26641559600796</v>
      </c>
      <c r="AC18" s="93">
        <v>0.99753457265926004</v>
      </c>
      <c r="AD18" s="93">
        <v>0.99753457265926004</v>
      </c>
      <c r="AE18" s="93">
        <v>10.038733720779399</v>
      </c>
      <c r="AF18" s="96">
        <v>0.92514402967405795</v>
      </c>
      <c r="AG18" s="93">
        <v>0.773629898779018</v>
      </c>
      <c r="AH18" s="93">
        <v>0.921763752697629</v>
      </c>
      <c r="AI18" s="96">
        <v>0.80745578410918295</v>
      </c>
      <c r="AK18" s="93">
        <v>3499.3884594440401</v>
      </c>
      <c r="AL18" s="93">
        <v>1</v>
      </c>
      <c r="AM18" s="93">
        <v>1</v>
      </c>
      <c r="AN18" s="93">
        <v>71.054678916931096</v>
      </c>
      <c r="AO18" s="96">
        <v>0.90407229105832199</v>
      </c>
      <c r="AP18" s="93">
        <v>0.72395035304625799</v>
      </c>
      <c r="AQ18" s="93">
        <v>0.917023690223842</v>
      </c>
      <c r="AR18" s="96">
        <v>0.76478313542218501</v>
      </c>
    </row>
    <row r="19" spans="1:44" s="93" customFormat="1">
      <c r="A19" s="92">
        <v>75</v>
      </c>
      <c r="B19" s="92">
        <v>1</v>
      </c>
      <c r="C19" s="92">
        <v>40</v>
      </c>
      <c r="D19" s="92"/>
      <c r="E19" s="92">
        <v>6</v>
      </c>
      <c r="F19" s="92">
        <v>7</v>
      </c>
      <c r="G19" s="92">
        <v>88</v>
      </c>
      <c r="R19" s="93">
        <v>12008.647397279699</v>
      </c>
      <c r="S19" s="93">
        <v>1</v>
      </c>
      <c r="T19" s="93">
        <v>1</v>
      </c>
      <c r="U19" s="93">
        <v>130.751476287841</v>
      </c>
      <c r="V19" s="96">
        <v>0.92593323336753197</v>
      </c>
      <c r="W19" s="93">
        <v>0.75904749321877796</v>
      </c>
      <c r="X19" s="93">
        <v>0.92788107838145994</v>
      </c>
      <c r="Y19" s="96">
        <v>0.78446743911355599</v>
      </c>
      <c r="AB19" s="93">
        <v>3133.87718200683</v>
      </c>
      <c r="AC19" s="93">
        <v>1</v>
      </c>
      <c r="AD19" s="93">
        <v>1</v>
      </c>
      <c r="AE19" s="93">
        <v>90.901279449462805</v>
      </c>
      <c r="AF19" s="96">
        <v>0.97746823455133702</v>
      </c>
      <c r="AG19" s="93">
        <v>0.86294688769562899</v>
      </c>
      <c r="AH19" s="93">
        <v>0.97352403426582201</v>
      </c>
      <c r="AI19" s="96">
        <v>0.89484045994054995</v>
      </c>
      <c r="AK19" s="93">
        <v>14727.4506828784</v>
      </c>
      <c r="AL19" s="93">
        <v>1</v>
      </c>
      <c r="AM19" s="93">
        <v>1</v>
      </c>
      <c r="AN19" s="93">
        <v>187.63673615455599</v>
      </c>
      <c r="AO19" s="96">
        <v>0.97790229658274797</v>
      </c>
      <c r="AP19" s="93">
        <v>0.86356731693466604</v>
      </c>
      <c r="AQ19" s="93">
        <v>0.97197098162681095</v>
      </c>
      <c r="AR19" s="96">
        <v>0.89095668327208299</v>
      </c>
    </row>
    <row r="20" spans="1:44" s="93" customFormat="1">
      <c r="A20" s="92">
        <v>75</v>
      </c>
      <c r="B20" s="92">
        <v>1</v>
      </c>
      <c r="C20" s="92">
        <v>40</v>
      </c>
      <c r="D20" s="92"/>
      <c r="E20" s="92">
        <v>1</v>
      </c>
      <c r="F20" s="92">
        <v>7</v>
      </c>
      <c r="G20" s="92">
        <v>88</v>
      </c>
      <c r="R20" s="93">
        <v>7069.8285038471204</v>
      </c>
      <c r="S20" s="93">
        <v>1</v>
      </c>
      <c r="T20" s="93">
        <v>1</v>
      </c>
      <c r="U20" s="93">
        <v>162.59356760978699</v>
      </c>
      <c r="V20" s="96">
        <v>0.93406203141030697</v>
      </c>
      <c r="W20" s="93">
        <v>0.76278935462291997</v>
      </c>
      <c r="X20" s="93">
        <v>0.93891001619158299</v>
      </c>
      <c r="Y20" s="96">
        <v>0.79636182529670996</v>
      </c>
      <c r="AB20" s="93">
        <v>4855.12880206108</v>
      </c>
      <c r="AC20" s="93">
        <v>0.99778017078515802</v>
      </c>
      <c r="AD20" s="93">
        <v>0.99778017078515802</v>
      </c>
      <c r="AE20" s="93">
        <v>99.6977410316467</v>
      </c>
      <c r="AF20" s="96">
        <v>0.92735380001578405</v>
      </c>
      <c r="AG20" s="93">
        <v>0.76064533696467096</v>
      </c>
      <c r="AH20" s="93">
        <v>0.93329790462115303</v>
      </c>
      <c r="AI20" s="96">
        <v>0.79384933879560804</v>
      </c>
      <c r="AK20" s="93">
        <v>12326.9686431884</v>
      </c>
      <c r="AL20" s="93">
        <v>1</v>
      </c>
      <c r="AM20" s="93">
        <v>1</v>
      </c>
      <c r="AN20" s="93">
        <v>226.15175271034201</v>
      </c>
      <c r="AO20" s="96">
        <v>0.95481808854865402</v>
      </c>
      <c r="AP20" s="93">
        <v>0.80058098505130204</v>
      </c>
      <c r="AQ20" s="93">
        <v>0.95155594487353401</v>
      </c>
      <c r="AR20" s="96">
        <v>0.84101555466523703</v>
      </c>
    </row>
    <row r="21" spans="1:44">
      <c r="A21" s="91">
        <v>100</v>
      </c>
      <c r="B21" s="91">
        <v>2</v>
      </c>
      <c r="C21" s="91">
        <v>40</v>
      </c>
      <c r="D21" s="91"/>
      <c r="E21" s="91">
        <v>1</v>
      </c>
      <c r="F21" s="91">
        <v>7</v>
      </c>
      <c r="G21" s="91">
        <v>88</v>
      </c>
      <c r="R21" s="81">
        <v>2905.91288518905</v>
      </c>
      <c r="S21" s="81">
        <v>1</v>
      </c>
      <c r="T21" s="81">
        <v>1</v>
      </c>
      <c r="U21" s="81">
        <v>53.818824052810598</v>
      </c>
      <c r="V21" s="95">
        <v>0.86820298318996103</v>
      </c>
      <c r="W21" s="81">
        <v>0.63846404150510605</v>
      </c>
      <c r="X21" s="81">
        <v>0.86153805103730596</v>
      </c>
      <c r="Y21" s="95">
        <v>0.67348252952635901</v>
      </c>
      <c r="AB21" s="81">
        <v>1328.50336027145</v>
      </c>
      <c r="AC21" s="81">
        <v>0.99945212725761301</v>
      </c>
      <c r="AD21" s="81">
        <v>0.99945212725761301</v>
      </c>
      <c r="AE21" s="81">
        <v>12.874874830245901</v>
      </c>
      <c r="AF21" s="95">
        <v>0.91149080577697095</v>
      </c>
      <c r="AG21" s="81">
        <v>0.72253536544597996</v>
      </c>
      <c r="AH21" s="81">
        <v>0.91015330711934705</v>
      </c>
      <c r="AI21" s="95">
        <v>0.76320536475221801</v>
      </c>
      <c r="AK21" s="81">
        <v>3819.60183143615</v>
      </c>
      <c r="AL21" s="81">
        <v>1</v>
      </c>
      <c r="AM21" s="81">
        <v>1</v>
      </c>
      <c r="AN21" s="81">
        <v>81.118264198303194</v>
      </c>
      <c r="AO21" s="95">
        <v>0.929050587956751</v>
      </c>
      <c r="AP21" s="81">
        <v>0.772132792879761</v>
      </c>
      <c r="AQ21" s="81">
        <v>0.88332456036894202</v>
      </c>
      <c r="AR21" s="95">
        <v>0.78989287878366898</v>
      </c>
    </row>
    <row r="22" spans="1:44">
      <c r="A22" s="91">
        <v>100</v>
      </c>
      <c r="B22" s="91">
        <v>1</v>
      </c>
      <c r="C22" s="91">
        <v>40</v>
      </c>
      <c r="D22" s="91"/>
      <c r="E22" s="91">
        <v>6</v>
      </c>
      <c r="F22" s="91">
        <v>7</v>
      </c>
      <c r="G22" s="91">
        <v>88</v>
      </c>
      <c r="R22" s="81">
        <v>12885.1156263351</v>
      </c>
      <c r="S22" s="81">
        <v>1</v>
      </c>
      <c r="T22" s="81">
        <v>1</v>
      </c>
      <c r="U22" s="81">
        <v>128.663348674774</v>
      </c>
      <c r="V22" s="95">
        <v>0.91374003630336897</v>
      </c>
      <c r="W22" s="81">
        <v>0.73853444212418495</v>
      </c>
      <c r="X22" s="81">
        <v>0.91155883515327796</v>
      </c>
      <c r="Y22" s="95">
        <v>0.76467516000562497</v>
      </c>
      <c r="AB22" s="81">
        <v>3693.5388312339701</v>
      </c>
      <c r="AC22" s="81">
        <v>1</v>
      </c>
      <c r="AD22" s="81">
        <v>1</v>
      </c>
      <c r="AE22" s="81">
        <v>50.455090045928898</v>
      </c>
      <c r="AF22" s="95">
        <v>0.97356167626864498</v>
      </c>
      <c r="AG22" s="81">
        <v>0.84871275143746405</v>
      </c>
      <c r="AH22" s="81">
        <v>0.96991368043314097</v>
      </c>
      <c r="AI22" s="95">
        <v>0.88356801510654204</v>
      </c>
      <c r="AK22" s="81">
        <v>13562.6704099178</v>
      </c>
      <c r="AL22" s="81">
        <v>1</v>
      </c>
      <c r="AM22" s="81">
        <v>1</v>
      </c>
      <c r="AN22" s="81">
        <v>186.37240600585901</v>
      </c>
      <c r="AO22" s="95">
        <v>0.97375897719201299</v>
      </c>
      <c r="AP22" s="81">
        <v>0.84983453974598899</v>
      </c>
      <c r="AQ22" s="81">
        <v>0.97124232430032498</v>
      </c>
      <c r="AR22" s="95">
        <v>0.88298183269737096</v>
      </c>
    </row>
    <row r="23" spans="1:44">
      <c r="A23" s="91">
        <v>100</v>
      </c>
      <c r="B23" s="91">
        <v>1</v>
      </c>
      <c r="C23" s="91">
        <v>40</v>
      </c>
      <c r="D23" s="91"/>
      <c r="E23" s="91">
        <v>1</v>
      </c>
      <c r="F23" s="91">
        <v>7</v>
      </c>
      <c r="G23" s="91">
        <v>88</v>
      </c>
      <c r="R23" s="81">
        <v>8046.6136677265104</v>
      </c>
      <c r="S23" s="81">
        <v>1</v>
      </c>
      <c r="T23" s="81">
        <v>1</v>
      </c>
      <c r="U23" s="81">
        <v>115.905145168304</v>
      </c>
      <c r="V23" s="95">
        <v>0.92467050745797397</v>
      </c>
      <c r="W23" s="81">
        <v>0.74579800400826401</v>
      </c>
      <c r="X23" s="81">
        <v>0.92443588516727304</v>
      </c>
      <c r="Y23" s="95">
        <v>0.77855831069269699</v>
      </c>
      <c r="AB23" s="81">
        <v>5489.3332862854004</v>
      </c>
      <c r="AC23" s="81">
        <v>0.99940489684878697</v>
      </c>
      <c r="AD23" s="81">
        <v>0.99940489684878697</v>
      </c>
      <c r="AE23" s="81">
        <v>70.190311670303302</v>
      </c>
      <c r="AF23" s="95">
        <v>0.94455844053350102</v>
      </c>
      <c r="AG23" s="81">
        <v>0.81274832885094905</v>
      </c>
      <c r="AH23" s="81">
        <v>0.93334526164657705</v>
      </c>
      <c r="AI23" s="95">
        <v>0.84261809685866096</v>
      </c>
      <c r="AK23" s="81">
        <v>12793.9153475761</v>
      </c>
      <c r="AL23" s="81">
        <v>1</v>
      </c>
      <c r="AM23" s="81">
        <v>1</v>
      </c>
      <c r="AN23" s="81">
        <v>232.381099700927</v>
      </c>
      <c r="AO23" s="95">
        <v>0.96164470049719797</v>
      </c>
      <c r="AP23" s="81">
        <v>0.79988209239200203</v>
      </c>
      <c r="AQ23" s="81">
        <v>0.96293652913448202</v>
      </c>
      <c r="AR23" s="95">
        <v>0.84294451836141404</v>
      </c>
    </row>
    <row r="24" spans="1:44" s="93" customFormat="1">
      <c r="A24" s="92">
        <v>125</v>
      </c>
      <c r="B24" s="92">
        <v>2</v>
      </c>
      <c r="C24" s="92">
        <v>40</v>
      </c>
      <c r="D24" s="92"/>
      <c r="E24" s="92">
        <v>1</v>
      </c>
      <c r="F24" s="92">
        <v>7</v>
      </c>
      <c r="G24" s="92">
        <v>88</v>
      </c>
      <c r="R24" s="93">
        <v>3311.0081520080498</v>
      </c>
      <c r="S24" s="93">
        <v>1</v>
      </c>
      <c r="T24" s="93">
        <v>1</v>
      </c>
      <c r="U24" s="93">
        <v>65.770432949066105</v>
      </c>
      <c r="V24" s="96">
        <v>0.85553626390971504</v>
      </c>
      <c r="W24" s="93">
        <v>0.612244057979628</v>
      </c>
      <c r="X24" s="93">
        <v>0.85629533729222695</v>
      </c>
      <c r="Y24" s="96">
        <v>0.64985223503911604</v>
      </c>
      <c r="AB24" s="93">
        <v>864.33131694793701</v>
      </c>
      <c r="AC24" s="93">
        <v>0.99774238645809699</v>
      </c>
      <c r="AD24" s="93">
        <v>0.99774238645809699</v>
      </c>
      <c r="AE24" s="93">
        <v>12.9158935546875</v>
      </c>
      <c r="AF24" s="96">
        <v>0.90395391050430096</v>
      </c>
      <c r="AG24" s="93">
        <v>0.69134693916911405</v>
      </c>
      <c r="AH24" s="93">
        <v>0.88971266455184495</v>
      </c>
      <c r="AI24" s="96">
        <v>0.73284942779033502</v>
      </c>
      <c r="AK24" s="93">
        <v>5324.6073408126804</v>
      </c>
      <c r="AL24" s="93">
        <v>1</v>
      </c>
      <c r="AM24" s="93">
        <v>1</v>
      </c>
      <c r="AN24" s="93">
        <v>86.194795131683307</v>
      </c>
      <c r="AO24" s="96">
        <v>0.90924157525057203</v>
      </c>
      <c r="AP24" s="93">
        <v>0.72492084146268798</v>
      </c>
      <c r="AQ24" s="93">
        <v>0.90429612561385497</v>
      </c>
      <c r="AR24" s="96">
        <v>0.76356813428735304</v>
      </c>
    </row>
    <row r="25" spans="1:44" s="93" customFormat="1">
      <c r="A25" s="92">
        <v>125</v>
      </c>
      <c r="B25" s="92">
        <v>1</v>
      </c>
      <c r="C25" s="92">
        <v>40</v>
      </c>
      <c r="D25" s="92"/>
      <c r="E25" s="92">
        <v>6</v>
      </c>
      <c r="F25" s="92">
        <v>7</v>
      </c>
      <c r="G25" s="92">
        <v>88</v>
      </c>
      <c r="R25" s="93">
        <v>10741.7121014595</v>
      </c>
      <c r="S25" s="93">
        <v>1</v>
      </c>
      <c r="T25" s="93">
        <v>1</v>
      </c>
      <c r="U25" s="93">
        <v>421.18798637390103</v>
      </c>
      <c r="V25" s="96">
        <v>0.90320416699550099</v>
      </c>
      <c r="W25" s="93">
        <v>0.72519884330301299</v>
      </c>
      <c r="X25" s="93">
        <v>0.90410769585921102</v>
      </c>
      <c r="Y25" s="96">
        <v>0.74887262512026698</v>
      </c>
      <c r="AB25" s="93">
        <v>3683.5853240489901</v>
      </c>
      <c r="AC25" s="93">
        <v>1</v>
      </c>
      <c r="AD25" s="93">
        <v>1</v>
      </c>
      <c r="AE25" s="93">
        <v>50.636375427246001</v>
      </c>
      <c r="AF25" s="96">
        <v>0.96878699392313095</v>
      </c>
      <c r="AG25" s="93">
        <v>0.83272331750705997</v>
      </c>
      <c r="AH25" s="93">
        <v>0.96507080465186001</v>
      </c>
      <c r="AI25" s="96">
        <v>0.86838287285013804</v>
      </c>
      <c r="AK25" s="93">
        <v>13311.117815256101</v>
      </c>
      <c r="AL25" s="93">
        <v>1</v>
      </c>
      <c r="AM25" s="93">
        <v>1</v>
      </c>
      <c r="AN25" s="93">
        <v>187.96767616271899</v>
      </c>
      <c r="AO25" s="96">
        <v>0.97131244574224596</v>
      </c>
      <c r="AP25" s="93">
        <v>0.83706688663822604</v>
      </c>
      <c r="AQ25" s="93">
        <v>0.96902207072077096</v>
      </c>
      <c r="AR25" s="96">
        <v>0.87320760671436404</v>
      </c>
    </row>
    <row r="26" spans="1:44" s="93" customFormat="1">
      <c r="A26" s="92">
        <v>125</v>
      </c>
      <c r="B26" s="92">
        <v>1</v>
      </c>
      <c r="C26" s="92">
        <v>40</v>
      </c>
      <c r="D26" s="92"/>
      <c r="E26" s="92">
        <v>1</v>
      </c>
      <c r="F26" s="92">
        <v>7</v>
      </c>
      <c r="G26" s="92">
        <v>88</v>
      </c>
      <c r="R26" s="93">
        <v>7885.9520318508103</v>
      </c>
      <c r="S26" s="93">
        <v>1</v>
      </c>
      <c r="T26" s="93">
        <v>1</v>
      </c>
      <c r="U26" s="93">
        <v>166.17382478713901</v>
      </c>
      <c r="V26" s="96">
        <v>0.91283245205587504</v>
      </c>
      <c r="W26" s="93">
        <v>0.72388719642138799</v>
      </c>
      <c r="X26" s="93">
        <v>0.92311601325404302</v>
      </c>
      <c r="Y26" s="96">
        <v>0.76028348019726999</v>
      </c>
      <c r="AB26" s="93">
        <v>4893.7050948142996</v>
      </c>
      <c r="AC26" s="93">
        <v>0.99736454318748502</v>
      </c>
      <c r="AD26" s="93">
        <v>0.99736454318748502</v>
      </c>
      <c r="AE26" s="93">
        <v>73.197816848754798</v>
      </c>
      <c r="AF26" s="96">
        <v>0.90328308736484797</v>
      </c>
      <c r="AG26" s="93">
        <v>0.71234831467819704</v>
      </c>
      <c r="AH26" s="93">
        <v>0.91760543753125701</v>
      </c>
      <c r="AI26" s="96">
        <v>0.74880391362197296</v>
      </c>
      <c r="AK26" s="93">
        <v>13311.9468739032</v>
      </c>
      <c r="AL26" s="93">
        <v>1</v>
      </c>
      <c r="AM26" s="93">
        <v>1</v>
      </c>
      <c r="AN26" s="93">
        <v>236.14072489738399</v>
      </c>
      <c r="AO26" s="96">
        <v>0.93611396101333699</v>
      </c>
      <c r="AP26" s="93">
        <v>0.76367793769342096</v>
      </c>
      <c r="AQ26" s="93">
        <v>0.93669142794103999</v>
      </c>
      <c r="AR26" s="96">
        <v>0.80222137319535802</v>
      </c>
    </row>
    <row r="27" spans="1:44">
      <c r="A27" s="91">
        <v>150</v>
      </c>
      <c r="B27" s="91">
        <v>2</v>
      </c>
      <c r="C27" s="91">
        <v>40</v>
      </c>
      <c r="D27" s="91"/>
      <c r="E27" s="91">
        <v>1</v>
      </c>
      <c r="F27" s="91">
        <v>7</v>
      </c>
      <c r="G27" s="91">
        <v>88</v>
      </c>
      <c r="R27" s="81">
        <v>3129.9893293380701</v>
      </c>
      <c r="S27" s="81">
        <v>1</v>
      </c>
      <c r="T27" s="81">
        <v>1</v>
      </c>
      <c r="U27" s="81">
        <v>131.13157796859701</v>
      </c>
      <c r="V27" s="95">
        <v>0.85040643990213804</v>
      </c>
      <c r="W27" s="81">
        <v>0.60976296666188401</v>
      </c>
      <c r="X27" s="81">
        <v>0.86632876803570502</v>
      </c>
      <c r="Y27" s="95">
        <v>0.64873685957542604</v>
      </c>
      <c r="AB27" s="81">
        <v>1067.2001061439501</v>
      </c>
      <c r="AC27" s="81">
        <v>0.99846973475402401</v>
      </c>
      <c r="AD27" s="81">
        <v>0.99846973475402401</v>
      </c>
      <c r="AE27" s="81">
        <v>15.838500499725299</v>
      </c>
      <c r="AF27" s="95">
        <v>0.89614079393891499</v>
      </c>
      <c r="AG27" s="81">
        <v>0.68614506743040404</v>
      </c>
      <c r="AH27" s="81">
        <v>0.89580620129548705</v>
      </c>
      <c r="AI27" s="95">
        <v>0.73000042255278896</v>
      </c>
      <c r="AK27" s="81">
        <v>4971.4845201969101</v>
      </c>
      <c r="AL27" s="81">
        <v>1</v>
      </c>
      <c r="AM27" s="81">
        <v>1</v>
      </c>
      <c r="AN27" s="81">
        <v>96.378634214401202</v>
      </c>
      <c r="AO27" s="95">
        <v>0.89400994396653699</v>
      </c>
      <c r="AP27" s="81">
        <v>0.695878219324506</v>
      </c>
      <c r="AQ27" s="81">
        <v>0.89390309134451296</v>
      </c>
      <c r="AR27" s="95">
        <v>0.73793693626465695</v>
      </c>
    </row>
    <row r="28" spans="1:44">
      <c r="A28" s="91">
        <v>150</v>
      </c>
      <c r="B28" s="91">
        <v>1</v>
      </c>
      <c r="C28" s="91">
        <v>40</v>
      </c>
      <c r="D28" s="91"/>
      <c r="E28" s="91">
        <v>6</v>
      </c>
      <c r="F28" s="91">
        <v>7</v>
      </c>
      <c r="G28" s="91">
        <v>88</v>
      </c>
      <c r="R28" s="81">
        <v>9744.7293698787598</v>
      </c>
      <c r="S28" s="81">
        <v>1</v>
      </c>
      <c r="T28" s="81">
        <v>1</v>
      </c>
      <c r="U28" s="81">
        <v>172.553092002868</v>
      </c>
      <c r="V28" s="95">
        <v>0.89093204956199101</v>
      </c>
      <c r="W28" s="81">
        <v>0.70599811592557005</v>
      </c>
      <c r="X28" s="81">
        <v>0.89846621177700203</v>
      </c>
      <c r="Y28" s="95">
        <v>0.72939901567959997</v>
      </c>
      <c r="AB28" s="81">
        <v>3827.2290053367601</v>
      </c>
      <c r="AC28" s="81">
        <v>1</v>
      </c>
      <c r="AD28" s="81">
        <v>1</v>
      </c>
      <c r="AE28" s="81">
        <v>97.492917299270601</v>
      </c>
      <c r="AF28" s="95">
        <v>0.96578801988793295</v>
      </c>
      <c r="AG28" s="81">
        <v>0.81887483642041403</v>
      </c>
      <c r="AH28" s="81">
        <v>0.96043736973989402</v>
      </c>
      <c r="AI28" s="95">
        <v>0.857553646246627</v>
      </c>
      <c r="AK28" s="81">
        <v>13853.6733162403</v>
      </c>
      <c r="AL28" s="81">
        <v>1</v>
      </c>
      <c r="AM28" s="81">
        <v>1</v>
      </c>
      <c r="AN28" s="81">
        <v>188.76754045486399</v>
      </c>
      <c r="AO28" s="95">
        <v>0.96610370136532198</v>
      </c>
      <c r="AP28" s="81">
        <v>0.82259007697799003</v>
      </c>
      <c r="AQ28" s="81">
        <v>0.96280058583397998</v>
      </c>
      <c r="AR28" s="95">
        <v>0.860119265743579</v>
      </c>
    </row>
    <row r="29" spans="1:44">
      <c r="A29" s="91">
        <v>150</v>
      </c>
      <c r="B29" s="91">
        <v>1</v>
      </c>
      <c r="C29" s="91">
        <v>40</v>
      </c>
      <c r="D29" s="91"/>
      <c r="E29" s="91">
        <v>1</v>
      </c>
      <c r="F29" s="91">
        <v>7</v>
      </c>
      <c r="G29" s="91">
        <v>88</v>
      </c>
      <c r="R29" s="81">
        <v>7675.3389351367896</v>
      </c>
      <c r="S29" s="81">
        <v>1</v>
      </c>
      <c r="T29" s="81">
        <v>1</v>
      </c>
      <c r="U29" s="81">
        <v>120.59688401222201</v>
      </c>
      <c r="V29" s="95">
        <v>0.90158629942388102</v>
      </c>
      <c r="W29" s="81">
        <v>0.70435888689274395</v>
      </c>
      <c r="X29" s="81">
        <v>0.91625332462545594</v>
      </c>
      <c r="Y29" s="95">
        <v>0.74231960849598799</v>
      </c>
      <c r="AB29" s="81">
        <v>5747.6158592700904</v>
      </c>
      <c r="AC29" s="81">
        <v>0.99598541524975404</v>
      </c>
      <c r="AD29" s="81">
        <v>0.99598541524975404</v>
      </c>
      <c r="AE29" s="81">
        <v>96.746837854385305</v>
      </c>
      <c r="AF29" s="95">
        <v>0.91200378817772798</v>
      </c>
      <c r="AG29" s="81">
        <v>0.736767997564998</v>
      </c>
      <c r="AH29" s="81">
        <v>0.90741583848460505</v>
      </c>
      <c r="AI29" s="95">
        <v>0.76751975964305197</v>
      </c>
      <c r="AK29" s="81">
        <v>13692.5286815166</v>
      </c>
      <c r="AL29" s="81">
        <v>1</v>
      </c>
      <c r="AM29" s="81">
        <v>1</v>
      </c>
      <c r="AN29" s="81">
        <v>233.47899961471501</v>
      </c>
      <c r="AO29" s="95">
        <v>0.91318759371793801</v>
      </c>
      <c r="AP29" s="81">
        <v>0.73857100494063599</v>
      </c>
      <c r="AQ29" s="81">
        <v>0.92749636483692899</v>
      </c>
      <c r="AR29" s="95">
        <v>0.77876347262640699</v>
      </c>
    </row>
    <row r="30" spans="1:44" s="93" customFormat="1">
      <c r="A30" s="92">
        <v>175</v>
      </c>
      <c r="B30" s="92">
        <v>2</v>
      </c>
      <c r="C30" s="92">
        <v>40</v>
      </c>
      <c r="D30" s="92"/>
      <c r="E30" s="92">
        <v>1</v>
      </c>
      <c r="F30" s="92">
        <v>7</v>
      </c>
      <c r="G30" s="92">
        <v>88</v>
      </c>
      <c r="R30" s="93">
        <v>4034.27765607833</v>
      </c>
      <c r="S30" s="93">
        <v>1</v>
      </c>
      <c r="T30" s="93">
        <v>1</v>
      </c>
      <c r="U30" s="93">
        <v>73.769153833389197</v>
      </c>
      <c r="V30" s="96">
        <v>0.84314576592218404</v>
      </c>
      <c r="W30" s="93">
        <v>0.59618966075223001</v>
      </c>
      <c r="X30" s="93">
        <v>0.84590357600498001</v>
      </c>
      <c r="Y30" s="96">
        <v>0.63385140027532205</v>
      </c>
      <c r="AB30" s="93">
        <v>2016.92935824394</v>
      </c>
      <c r="AC30" s="93">
        <v>0.99752512657749504</v>
      </c>
      <c r="AD30" s="93">
        <v>0.99752512657749504</v>
      </c>
      <c r="AE30" s="93">
        <v>18.308623552322299</v>
      </c>
      <c r="AF30" s="96">
        <v>0.90115223739247097</v>
      </c>
      <c r="AG30" s="93">
        <v>0.69410933057725499</v>
      </c>
      <c r="AH30" s="93">
        <v>0.88881758336922301</v>
      </c>
      <c r="AI30" s="96">
        <v>0.728596772868778</v>
      </c>
      <c r="AK30" s="93">
        <v>6216.7397015094703</v>
      </c>
      <c r="AL30" s="93">
        <v>1</v>
      </c>
      <c r="AM30" s="93">
        <v>1</v>
      </c>
      <c r="AN30" s="93">
        <v>108.894498348236</v>
      </c>
      <c r="AO30" s="96">
        <v>0.90087601609975498</v>
      </c>
      <c r="AP30" s="93">
        <v>0.72112479852877698</v>
      </c>
      <c r="AQ30" s="93">
        <v>0.89848575014404097</v>
      </c>
      <c r="AR30" s="96">
        <v>0.75713756969445101</v>
      </c>
    </row>
    <row r="31" spans="1:44" s="93" customFormat="1">
      <c r="A31" s="92">
        <v>175</v>
      </c>
      <c r="B31" s="92">
        <v>1</v>
      </c>
      <c r="C31" s="92">
        <v>40</v>
      </c>
      <c r="D31" s="92"/>
      <c r="E31" s="92">
        <v>6</v>
      </c>
      <c r="F31" s="92">
        <v>7</v>
      </c>
      <c r="G31" s="92">
        <v>88</v>
      </c>
      <c r="R31" s="93">
        <v>8858.4954586028998</v>
      </c>
      <c r="S31" s="93">
        <v>1</v>
      </c>
      <c r="T31" s="93">
        <v>1</v>
      </c>
      <c r="U31" s="93">
        <v>100.840090513229</v>
      </c>
      <c r="V31" s="96">
        <v>0.88122484413226998</v>
      </c>
      <c r="W31" s="93">
        <v>0.69831454877525001</v>
      </c>
      <c r="X31" s="93">
        <v>0.88805984641872504</v>
      </c>
      <c r="Y31" s="96">
        <v>0.71888288415269797</v>
      </c>
      <c r="AB31" s="93">
        <v>3936.4124925136498</v>
      </c>
      <c r="AC31" s="93">
        <v>1</v>
      </c>
      <c r="AD31" s="93">
        <v>1</v>
      </c>
      <c r="AE31" s="93">
        <v>49.658173561096099</v>
      </c>
      <c r="AF31" s="96">
        <v>0.96148685975850301</v>
      </c>
      <c r="AG31" s="93">
        <v>0.81761054388746701</v>
      </c>
      <c r="AH31" s="93">
        <v>0.96073294867118997</v>
      </c>
      <c r="AI31" s="96">
        <v>0.85656690841249405</v>
      </c>
      <c r="AK31" s="93">
        <v>14024.254572629899</v>
      </c>
      <c r="AL31" s="93">
        <v>1</v>
      </c>
      <c r="AM31" s="93">
        <v>1</v>
      </c>
      <c r="AN31" s="93">
        <v>188.50700044631901</v>
      </c>
      <c r="AO31" s="96">
        <v>0.96184200142056597</v>
      </c>
      <c r="AP31" s="93">
        <v>0.81553456414000702</v>
      </c>
      <c r="AQ31" s="93">
        <v>0.96209484089876995</v>
      </c>
      <c r="AR31" s="96">
        <v>0.85472596265130196</v>
      </c>
    </row>
    <row r="32" spans="1:44" s="93" customFormat="1">
      <c r="A32" s="92">
        <v>175</v>
      </c>
      <c r="B32" s="92">
        <v>1</v>
      </c>
      <c r="C32" s="92">
        <v>40</v>
      </c>
      <c r="D32" s="92"/>
      <c r="E32" s="92">
        <v>1</v>
      </c>
      <c r="F32" s="92">
        <v>7</v>
      </c>
      <c r="G32" s="92">
        <v>88</v>
      </c>
      <c r="R32" s="93">
        <v>8756.0817713737397</v>
      </c>
      <c r="S32" s="93">
        <v>1</v>
      </c>
      <c r="T32" s="93">
        <v>1</v>
      </c>
      <c r="U32" s="93">
        <v>121.793457746505</v>
      </c>
      <c r="V32" s="96">
        <v>0.89400994396653699</v>
      </c>
      <c r="W32" s="93">
        <v>0.685513313248864</v>
      </c>
      <c r="X32" s="93">
        <v>0.90394077926530103</v>
      </c>
      <c r="Y32" s="96">
        <v>0.72404176294978795</v>
      </c>
      <c r="AB32" s="93">
        <v>5627.5127282142603</v>
      </c>
      <c r="AC32" s="93">
        <v>0.99883813194286997</v>
      </c>
      <c r="AD32" s="93">
        <v>0.99883813194286997</v>
      </c>
      <c r="AE32" s="93">
        <v>74.256465911865206</v>
      </c>
      <c r="AF32" s="96">
        <v>0.90182306053192296</v>
      </c>
      <c r="AG32" s="93">
        <v>0.70958250753906904</v>
      </c>
      <c r="AH32" s="93">
        <v>0.913123508223046</v>
      </c>
      <c r="AI32" s="96">
        <v>0.75141360715164995</v>
      </c>
      <c r="AK32" s="93">
        <v>13750.7949941158</v>
      </c>
      <c r="AL32" s="93">
        <v>1</v>
      </c>
      <c r="AM32" s="93">
        <v>1</v>
      </c>
      <c r="AN32" s="93">
        <v>238.254741430282</v>
      </c>
      <c r="AO32" s="96">
        <v>0.87692368400284104</v>
      </c>
      <c r="AP32" s="93">
        <v>0.70899709559820701</v>
      </c>
      <c r="AQ32" s="93">
        <v>0.86746315242598504</v>
      </c>
      <c r="AR32" s="96">
        <v>0.72933762600891705</v>
      </c>
    </row>
    <row r="33" spans="1:44">
      <c r="A33" s="91">
        <v>200</v>
      </c>
      <c r="B33" s="91">
        <v>2</v>
      </c>
      <c r="C33" s="91">
        <v>40</v>
      </c>
      <c r="D33" s="91"/>
      <c r="E33" s="91">
        <v>1</v>
      </c>
      <c r="F33" s="91">
        <v>7</v>
      </c>
      <c r="G33" s="91">
        <v>88</v>
      </c>
      <c r="R33" s="81">
        <v>4467.7684402465802</v>
      </c>
      <c r="S33" s="81">
        <v>1</v>
      </c>
      <c r="T33" s="81">
        <v>1</v>
      </c>
      <c r="U33" s="81">
        <v>81.798258781433105</v>
      </c>
      <c r="V33" s="95">
        <v>0.84267224370610005</v>
      </c>
      <c r="W33" s="81">
        <v>0.59387738614308305</v>
      </c>
      <c r="X33" s="81">
        <v>0.84336867942933402</v>
      </c>
      <c r="Y33" s="95">
        <v>0.631766943987075</v>
      </c>
      <c r="AB33" s="81">
        <v>1548.0526995658799</v>
      </c>
      <c r="AC33" s="81">
        <v>0.998734225043452</v>
      </c>
      <c r="AD33" s="81">
        <v>0.998734225043452</v>
      </c>
      <c r="AE33" s="81">
        <v>19.4351823329925</v>
      </c>
      <c r="AF33" s="95">
        <v>0.87913345434456602</v>
      </c>
      <c r="AG33" s="81">
        <v>0.67217465381731001</v>
      </c>
      <c r="AH33" s="81">
        <v>0.87945583554033702</v>
      </c>
      <c r="AI33" s="95">
        <v>0.71062590450809104</v>
      </c>
      <c r="AK33" s="81">
        <v>6516.2907133102399</v>
      </c>
      <c r="AL33" s="81">
        <v>1</v>
      </c>
      <c r="AM33" s="81">
        <v>1</v>
      </c>
      <c r="AN33" s="81">
        <v>108.04188966751001</v>
      </c>
      <c r="AO33" s="95">
        <v>0.89902138742009297</v>
      </c>
      <c r="AP33" s="81">
        <v>0.70089231608109204</v>
      </c>
      <c r="AQ33" s="81">
        <v>0.89353036882994896</v>
      </c>
      <c r="AR33" s="95">
        <v>0.749256674601256</v>
      </c>
    </row>
    <row r="34" spans="1:44">
      <c r="A34" s="91">
        <v>200</v>
      </c>
      <c r="B34" s="91">
        <v>1</v>
      </c>
      <c r="C34" s="91">
        <v>40</v>
      </c>
      <c r="D34" s="91"/>
      <c r="E34" s="91">
        <v>6</v>
      </c>
      <c r="F34" s="91">
        <v>7</v>
      </c>
      <c r="G34" s="91">
        <v>88</v>
      </c>
      <c r="R34" s="81">
        <v>9610.4383494853901</v>
      </c>
      <c r="S34" s="81">
        <v>1</v>
      </c>
      <c r="T34" s="81">
        <v>1</v>
      </c>
      <c r="U34" s="81">
        <v>99.091240406036306</v>
      </c>
      <c r="V34" s="95">
        <v>0.87333280719753703</v>
      </c>
      <c r="W34" s="81">
        <v>0.68655879988889501</v>
      </c>
      <c r="X34" s="81">
        <v>0.87921695575088799</v>
      </c>
      <c r="Y34" s="95">
        <v>0.70271476101865005</v>
      </c>
      <c r="AB34" s="81">
        <v>3679.74516820907</v>
      </c>
      <c r="AC34" s="81">
        <v>1</v>
      </c>
      <c r="AD34" s="81">
        <v>1</v>
      </c>
      <c r="AE34" s="81">
        <v>92.460118770599294</v>
      </c>
      <c r="AF34" s="95">
        <v>0.95868518664667302</v>
      </c>
      <c r="AG34" s="81">
        <v>0.80984781886859603</v>
      </c>
      <c r="AH34" s="81">
        <v>0.95765424237591301</v>
      </c>
      <c r="AI34" s="95">
        <v>0.84884955239748205</v>
      </c>
      <c r="AK34" s="81">
        <v>14077.117370128601</v>
      </c>
      <c r="AL34" s="81">
        <v>1</v>
      </c>
      <c r="AM34" s="81">
        <v>1</v>
      </c>
      <c r="AN34" s="81">
        <v>189.76619625091499</v>
      </c>
      <c r="AO34" s="95">
        <v>0.95994791255623002</v>
      </c>
      <c r="AP34" s="81">
        <v>0.804282806787045</v>
      </c>
      <c r="AQ34" s="81">
        <v>0.95781554362881005</v>
      </c>
      <c r="AR34" s="95">
        <v>0.84486742905326495</v>
      </c>
    </row>
    <row r="35" spans="1:44" ht="15.75" thickBot="1">
      <c r="A35" s="91">
        <v>200</v>
      </c>
      <c r="B35" s="91">
        <v>1</v>
      </c>
      <c r="C35" s="91">
        <v>40</v>
      </c>
      <c r="D35" s="91"/>
      <c r="E35" s="91">
        <v>1</v>
      </c>
      <c r="F35" s="91">
        <v>7</v>
      </c>
      <c r="G35" s="91">
        <v>88</v>
      </c>
      <c r="R35" s="81">
        <v>7816.8094213008799</v>
      </c>
      <c r="S35" s="81">
        <v>1</v>
      </c>
      <c r="T35" s="81">
        <v>1</v>
      </c>
      <c r="U35" s="81">
        <v>160.299983024597</v>
      </c>
      <c r="V35" s="97">
        <v>0.88726225238734102</v>
      </c>
      <c r="W35" s="81">
        <v>0.67036461466889097</v>
      </c>
      <c r="X35" s="81">
        <v>0.89743686675674295</v>
      </c>
      <c r="Y35" s="97">
        <v>0.71121269598830095</v>
      </c>
      <c r="AB35" s="81">
        <v>4671.4169859886097</v>
      </c>
      <c r="AC35" s="81">
        <v>0.98653933348446998</v>
      </c>
      <c r="AD35" s="81">
        <v>0.98653933348446998</v>
      </c>
      <c r="AE35" s="81">
        <v>76.905958652496295</v>
      </c>
      <c r="AF35" s="97">
        <v>0.88670980980190905</v>
      </c>
      <c r="AG35" s="81">
        <v>0.70468166560035195</v>
      </c>
      <c r="AH35" s="81">
        <v>0.873079984361254</v>
      </c>
      <c r="AI35" s="97">
        <v>0.72760910292386305</v>
      </c>
      <c r="AK35" s="81">
        <v>13832.4632203578</v>
      </c>
      <c r="AL35" s="81">
        <v>1</v>
      </c>
      <c r="AM35" s="81">
        <v>1</v>
      </c>
      <c r="AN35" s="81">
        <v>240.773540496826</v>
      </c>
      <c r="AO35" s="97">
        <v>0.92052718806723999</v>
      </c>
      <c r="AP35" s="81">
        <v>0.73434912576424205</v>
      </c>
      <c r="AQ35" s="81">
        <v>0.91781914208661997</v>
      </c>
      <c r="AR35" s="97">
        <v>0.77565719065503203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9FF9-6B22-40B2-B8AE-E727E1850DE0}">
  <sheetPr codeName="Sheet14"/>
  <dimension ref="A2:BB179"/>
  <sheetViews>
    <sheetView topLeftCell="P165" zoomScaleNormal="100" workbookViewId="0">
      <selection activeCell="T195" sqref="T195"/>
    </sheetView>
  </sheetViews>
  <sheetFormatPr baseColWidth="10" defaultColWidth="8.7109375" defaultRowHeight="15"/>
  <cols>
    <col min="1" max="1" width="8.7109375" style="81"/>
    <col min="2" max="2" width="14.5703125" style="81" customWidth="1"/>
    <col min="3" max="3" width="11.140625" style="81" customWidth="1"/>
    <col min="4" max="4" width="10.140625" style="81" bestFit="1" customWidth="1"/>
    <col min="5" max="5" width="9.140625" style="81" bestFit="1" customWidth="1"/>
    <col min="6" max="7" width="10.140625" style="81" bestFit="1" customWidth="1"/>
    <col min="8" max="8" width="11" style="81" customWidth="1"/>
    <col min="9" max="9" width="10.85546875" style="81" bestFit="1" customWidth="1"/>
    <col min="10" max="10" width="12.7109375" style="81" customWidth="1"/>
    <col min="11" max="11" width="9.85546875" style="81" bestFit="1" customWidth="1"/>
    <col min="12" max="12" width="8.85546875" style="81" bestFit="1" customWidth="1"/>
    <col min="13" max="13" width="10.85546875" style="81" bestFit="1" customWidth="1"/>
    <col min="14" max="14" width="8.7109375" style="81"/>
    <col min="15" max="15" width="8.85546875" style="81" bestFit="1" customWidth="1"/>
    <col min="16" max="17" width="8.7109375" style="81"/>
    <col min="18" max="18" width="10.5703125" style="81" customWidth="1"/>
    <col min="19" max="25" width="8.85546875" style="81" bestFit="1" customWidth="1"/>
    <col min="26" max="27" width="8.7109375" style="81"/>
    <col min="28" max="28" width="10.42578125" style="81" customWidth="1"/>
    <col min="29" max="35" width="8.85546875" style="81" bestFit="1" customWidth="1"/>
    <col min="36" max="36" width="8.7109375" style="81"/>
    <col min="37" max="37" width="10.28515625" style="81" customWidth="1"/>
    <col min="38" max="44" width="8.85546875" style="81" bestFit="1" customWidth="1"/>
    <col min="45" max="46" width="8.7109375" style="81"/>
    <col min="47" max="47" width="11.28515625" style="81" customWidth="1"/>
    <col min="48" max="16384" width="8.7109375" style="81"/>
  </cols>
  <sheetData>
    <row r="2" spans="1:54">
      <c r="G2" s="82"/>
    </row>
    <row r="3" spans="1:54">
      <c r="G3" s="83"/>
      <c r="H3" s="83"/>
      <c r="I3" s="83"/>
      <c r="J3" s="83"/>
    </row>
    <row r="4" spans="1:54">
      <c r="G4" s="83"/>
      <c r="H4" s="83"/>
      <c r="I4" s="83"/>
      <c r="J4" s="83"/>
    </row>
    <row r="5" spans="1:54">
      <c r="H5" s="82" t="s">
        <v>148</v>
      </c>
      <c r="R5" s="83" t="s">
        <v>161</v>
      </c>
      <c r="AB5" s="83" t="s">
        <v>337</v>
      </c>
      <c r="AK5" s="83" t="s">
        <v>189</v>
      </c>
      <c r="AU5" s="83" t="s">
        <v>334</v>
      </c>
    </row>
    <row r="6" spans="1:54" ht="15.75" thickBot="1">
      <c r="V6" s="84" t="s">
        <v>183</v>
      </c>
      <c r="AF6" s="84" t="s">
        <v>183</v>
      </c>
      <c r="AO6" s="84" t="s">
        <v>183</v>
      </c>
      <c r="AY6" s="84" t="s">
        <v>183</v>
      </c>
    </row>
    <row r="7" spans="1:54" ht="15.75" thickBot="1">
      <c r="A7" s="82" t="s">
        <v>299</v>
      </c>
      <c r="B7" s="81" t="s">
        <v>181</v>
      </c>
      <c r="C7" s="81" t="s">
        <v>16</v>
      </c>
      <c r="D7" s="81" t="s">
        <v>176</v>
      </c>
      <c r="E7" s="81" t="s">
        <v>73</v>
      </c>
      <c r="F7" s="81" t="s">
        <v>74</v>
      </c>
      <c r="G7" s="85" t="s">
        <v>0</v>
      </c>
      <c r="H7" s="86" t="s">
        <v>1</v>
      </c>
      <c r="I7" s="87" t="s">
        <v>3</v>
      </c>
      <c r="J7" s="88" t="s">
        <v>2</v>
      </c>
      <c r="K7" s="88" t="s">
        <v>24</v>
      </c>
      <c r="L7" s="88" t="s">
        <v>150</v>
      </c>
      <c r="M7" s="88" t="s">
        <v>156</v>
      </c>
      <c r="N7" s="89"/>
      <c r="O7" s="81" t="s">
        <v>177</v>
      </c>
      <c r="Q7" s="81" t="s">
        <v>190</v>
      </c>
      <c r="R7" s="85" t="s">
        <v>8</v>
      </c>
      <c r="S7" s="88" t="s">
        <v>10</v>
      </c>
      <c r="T7" s="88" t="s">
        <v>11</v>
      </c>
      <c r="U7" s="90" t="s">
        <v>9</v>
      </c>
      <c r="V7" s="90" t="s">
        <v>12</v>
      </c>
      <c r="W7" s="84" t="s">
        <v>184</v>
      </c>
      <c r="X7" s="84" t="s">
        <v>185</v>
      </c>
      <c r="Y7" s="84" t="s">
        <v>188</v>
      </c>
      <c r="Z7" s="89"/>
      <c r="AB7" s="85" t="s">
        <v>8</v>
      </c>
      <c r="AC7" s="88" t="s">
        <v>10</v>
      </c>
      <c r="AD7" s="88" t="s">
        <v>11</v>
      </c>
      <c r="AE7" s="90" t="s">
        <v>9</v>
      </c>
      <c r="AF7" s="90" t="s">
        <v>12</v>
      </c>
      <c r="AG7" s="84" t="s">
        <v>184</v>
      </c>
      <c r="AH7" s="84" t="s">
        <v>185</v>
      </c>
      <c r="AI7" s="84" t="s">
        <v>188</v>
      </c>
      <c r="AK7" s="85" t="s">
        <v>8</v>
      </c>
      <c r="AL7" s="88" t="s">
        <v>10</v>
      </c>
      <c r="AM7" s="88" t="s">
        <v>11</v>
      </c>
      <c r="AN7" s="90" t="s">
        <v>9</v>
      </c>
      <c r="AO7" s="90" t="s">
        <v>12</v>
      </c>
      <c r="AP7" s="84" t="s">
        <v>184</v>
      </c>
      <c r="AQ7" s="84" t="s">
        <v>185</v>
      </c>
      <c r="AR7" s="84" t="s">
        <v>188</v>
      </c>
      <c r="AU7" s="85" t="s">
        <v>8</v>
      </c>
      <c r="AV7" s="88" t="s">
        <v>10</v>
      </c>
      <c r="AW7" s="88" t="s">
        <v>11</v>
      </c>
      <c r="AX7" s="90" t="s">
        <v>9</v>
      </c>
      <c r="AY7" s="90" t="s">
        <v>12</v>
      </c>
      <c r="AZ7" s="84" t="s">
        <v>184</v>
      </c>
      <c r="BA7" s="84" t="s">
        <v>185</v>
      </c>
      <c r="BB7" s="84" t="s">
        <v>188</v>
      </c>
    </row>
    <row r="8" spans="1:54">
      <c r="A8" s="91">
        <v>0</v>
      </c>
      <c r="B8" s="91">
        <v>2</v>
      </c>
      <c r="C8" s="91">
        <v>40</v>
      </c>
      <c r="D8" s="91"/>
      <c r="E8" s="91">
        <v>6</v>
      </c>
      <c r="F8" s="91">
        <v>7</v>
      </c>
      <c r="G8" s="91">
        <v>88</v>
      </c>
      <c r="H8" s="91"/>
      <c r="I8" s="91">
        <v>105864</v>
      </c>
      <c r="J8" s="91"/>
      <c r="K8" s="91">
        <v>16</v>
      </c>
      <c r="L8" s="81">
        <v>29.42</v>
      </c>
      <c r="M8" s="81" t="s">
        <v>291</v>
      </c>
      <c r="O8" s="81">
        <v>28.65</v>
      </c>
      <c r="R8" s="81">
        <v>71.789196491241398</v>
      </c>
      <c r="S8" s="81">
        <v>0.111048137232675</v>
      </c>
      <c r="T8" s="81">
        <v>0.111048137232675</v>
      </c>
      <c r="U8" s="81">
        <v>30.955499172210601</v>
      </c>
      <c r="V8" s="94">
        <v>2.66356246547233E-2</v>
      </c>
      <c r="W8" s="81">
        <v>9.0408938113004197E-2</v>
      </c>
      <c r="X8" s="81">
        <v>9.0132363551275102E-2</v>
      </c>
      <c r="Y8" s="94">
        <v>6.0378472931325998E-2</v>
      </c>
      <c r="AB8" s="81">
        <v>769.49286198616005</v>
      </c>
      <c r="AC8" s="81">
        <v>0.11018854379203501</v>
      </c>
      <c r="AD8" s="81">
        <v>0.11018854379203501</v>
      </c>
      <c r="AE8" s="81">
        <v>0.68798089027404696</v>
      </c>
      <c r="AF8" s="94">
        <v>2.67145450240707E-2</v>
      </c>
      <c r="AG8" s="81">
        <v>0.11577303770024901</v>
      </c>
      <c r="AH8" s="81">
        <v>9.1059488923024803E-2</v>
      </c>
      <c r="AI8" s="94">
        <v>6.1600961899731403E-2</v>
      </c>
      <c r="AK8" s="81">
        <v>2104.16746520996</v>
      </c>
      <c r="AL8" s="81">
        <v>0.11103869115091</v>
      </c>
      <c r="AM8" s="81">
        <v>0.11103869115091</v>
      </c>
      <c r="AN8" s="81">
        <v>15.4766016006469</v>
      </c>
      <c r="AO8" s="94">
        <v>2.67540052087443E-2</v>
      </c>
      <c r="AP8" s="81">
        <v>9.6754921473703695E-2</v>
      </c>
      <c r="AQ8" s="81">
        <v>9.0405809169109203E-2</v>
      </c>
      <c r="AR8" s="94">
        <v>6.2726520134726405E-2</v>
      </c>
      <c r="AY8" s="94"/>
      <c r="BB8" s="94"/>
    </row>
    <row r="9" spans="1:54">
      <c r="A9" s="91">
        <v>0</v>
      </c>
      <c r="B9" s="91">
        <v>2</v>
      </c>
      <c r="C9" s="91">
        <v>40</v>
      </c>
      <c r="D9" s="91"/>
      <c r="E9" s="91">
        <v>1</v>
      </c>
      <c r="F9" s="91">
        <v>7</v>
      </c>
      <c r="G9" s="91">
        <v>88</v>
      </c>
      <c r="H9" s="91"/>
      <c r="I9" s="91">
        <v>105864</v>
      </c>
      <c r="J9" s="91"/>
      <c r="K9" s="91">
        <v>1291</v>
      </c>
      <c r="L9" s="81">
        <v>151.91</v>
      </c>
      <c r="M9" s="81" t="s">
        <v>292</v>
      </c>
      <c r="O9" s="81">
        <v>98.38</v>
      </c>
      <c r="R9" s="81">
        <v>2293.3016619682298</v>
      </c>
      <c r="S9" s="81">
        <v>1</v>
      </c>
      <c r="T9" s="81">
        <v>1</v>
      </c>
      <c r="U9" s="81">
        <v>44.699458599090498</v>
      </c>
      <c r="V9" s="95">
        <v>0.95110883118932998</v>
      </c>
      <c r="W9" s="81">
        <v>0.83968935941513501</v>
      </c>
      <c r="X9" s="81">
        <v>0.93058168642793304</v>
      </c>
      <c r="Y9" s="95">
        <v>0.84189568245922597</v>
      </c>
      <c r="AB9" s="81">
        <v>483.87187051772997</v>
      </c>
      <c r="AC9" s="81">
        <v>0.99646716541978297</v>
      </c>
      <c r="AD9" s="81">
        <v>0.99646716541978297</v>
      </c>
      <c r="AE9" s="81">
        <v>13.809332847595201</v>
      </c>
      <c r="AF9" s="95">
        <v>0.93635072212137904</v>
      </c>
      <c r="AG9" s="81">
        <v>0.80442612144101699</v>
      </c>
      <c r="AH9" s="81">
        <v>0.93113961299415704</v>
      </c>
      <c r="AI9" s="95">
        <v>0.83107936522650605</v>
      </c>
      <c r="AK9" s="81">
        <v>2298.60862731933</v>
      </c>
      <c r="AL9" s="81">
        <v>1</v>
      </c>
      <c r="AM9" s="81">
        <v>1</v>
      </c>
      <c r="AN9" s="81">
        <v>53.338590383529599</v>
      </c>
      <c r="AO9" s="95">
        <v>0.95462078762528602</v>
      </c>
      <c r="AP9" s="81">
        <v>0.81804823132608395</v>
      </c>
      <c r="AQ9" s="81">
        <v>0.94176442861997101</v>
      </c>
      <c r="AR9" s="95">
        <v>0.84811673041019497</v>
      </c>
      <c r="AU9">
        <v>888.04895350000004</v>
      </c>
      <c r="AV9">
        <v>1</v>
      </c>
      <c r="AW9">
        <v>1</v>
      </c>
      <c r="AX9">
        <v>34.957269429999997</v>
      </c>
      <c r="AY9">
        <v>0.94005997900000005</v>
      </c>
      <c r="AZ9">
        <v>0.79670908799999995</v>
      </c>
      <c r="BA9">
        <v>0.918808548</v>
      </c>
      <c r="BB9">
        <v>0.80917093299999998</v>
      </c>
    </row>
    <row r="10" spans="1:54">
      <c r="A10" s="91">
        <v>0</v>
      </c>
      <c r="B10" s="91">
        <v>1</v>
      </c>
      <c r="C10" s="91">
        <v>40</v>
      </c>
      <c r="D10" s="91"/>
      <c r="E10" s="91">
        <v>6</v>
      </c>
      <c r="F10" s="91">
        <v>7</v>
      </c>
      <c r="G10" s="91">
        <v>88</v>
      </c>
      <c r="H10" s="91"/>
      <c r="I10" s="91">
        <v>105864</v>
      </c>
      <c r="J10" s="91"/>
      <c r="K10" s="91">
        <v>9345</v>
      </c>
      <c r="L10" s="81">
        <v>420.53</v>
      </c>
      <c r="M10" s="81">
        <v>1.9</v>
      </c>
      <c r="O10" s="81">
        <v>34.11</v>
      </c>
      <c r="R10" s="81">
        <v>7019.8272383212998</v>
      </c>
      <c r="S10" s="81">
        <v>1</v>
      </c>
      <c r="T10" s="81">
        <v>1</v>
      </c>
      <c r="U10" s="81">
        <v>71.966615915298405</v>
      </c>
      <c r="V10" s="95">
        <v>0.94515034330360603</v>
      </c>
      <c r="W10" s="81">
        <v>0.77832605314824599</v>
      </c>
      <c r="X10" s="81">
        <v>0.92519214115383697</v>
      </c>
      <c r="Y10" s="95">
        <v>0.80309014822144298</v>
      </c>
      <c r="AB10" s="81">
        <v>2142.3966159820502</v>
      </c>
      <c r="AC10" s="81">
        <v>1</v>
      </c>
      <c r="AD10" s="81">
        <v>1</v>
      </c>
      <c r="AE10" s="81">
        <v>29.575836420059201</v>
      </c>
      <c r="AF10" s="95">
        <v>0.98472890853129103</v>
      </c>
      <c r="AG10" s="81">
        <v>0.89824221489663103</v>
      </c>
      <c r="AH10" s="81">
        <v>0.97701300688842896</v>
      </c>
      <c r="AI10" s="95">
        <v>0.91960923169264197</v>
      </c>
      <c r="AK10" s="81">
        <v>8501.0644598007202</v>
      </c>
      <c r="AL10" s="81">
        <v>1</v>
      </c>
      <c r="AM10" s="81">
        <v>1</v>
      </c>
      <c r="AN10" s="81">
        <v>120.453521251678</v>
      </c>
      <c r="AO10" s="95">
        <v>0.98184831505011405</v>
      </c>
      <c r="AP10" s="81">
        <v>0.87272842183349597</v>
      </c>
      <c r="AQ10" s="81">
        <v>0.97397861016917897</v>
      </c>
      <c r="AR10" s="95">
        <v>0.89819129373259499</v>
      </c>
      <c r="AU10">
        <v>3292.4066750000002</v>
      </c>
      <c r="AV10">
        <v>1</v>
      </c>
      <c r="AW10">
        <v>1</v>
      </c>
      <c r="AX10">
        <v>77.446915630000007</v>
      </c>
      <c r="AY10">
        <v>0.93804750999999997</v>
      </c>
      <c r="AZ10">
        <v>0.76058125300000001</v>
      </c>
      <c r="BA10">
        <v>0.92764450099999995</v>
      </c>
      <c r="BB10">
        <v>0.790192644</v>
      </c>
    </row>
    <row r="11" spans="1:54">
      <c r="A11" s="91">
        <v>0</v>
      </c>
      <c r="B11" s="91">
        <v>1</v>
      </c>
      <c r="C11" s="91">
        <v>40</v>
      </c>
      <c r="D11" s="91"/>
      <c r="E11" s="91">
        <v>1</v>
      </c>
      <c r="F11" s="91">
        <v>7</v>
      </c>
      <c r="G11" s="91">
        <v>88</v>
      </c>
      <c r="H11" s="91"/>
      <c r="I11" s="91">
        <v>105864</v>
      </c>
      <c r="J11" s="91"/>
      <c r="K11" s="91">
        <v>14801</v>
      </c>
      <c r="L11" s="81">
        <v>721.26</v>
      </c>
      <c r="M11" s="81">
        <v>3</v>
      </c>
      <c r="O11" s="81">
        <v>106.72</v>
      </c>
      <c r="R11" s="81">
        <v>5908.2685382366099</v>
      </c>
      <c r="S11" s="81">
        <v>1</v>
      </c>
      <c r="T11" s="81">
        <v>1</v>
      </c>
      <c r="U11" s="81">
        <v>99.406148672103797</v>
      </c>
      <c r="V11" s="95">
        <v>0.96464367453239597</v>
      </c>
      <c r="W11" s="81">
        <v>0.84636087613205602</v>
      </c>
      <c r="X11" s="81">
        <v>0.94653129612492304</v>
      </c>
      <c r="Y11" s="95">
        <v>0.85965619940522497</v>
      </c>
      <c r="AB11" s="81">
        <v>3137.0505607128098</v>
      </c>
      <c r="AC11" s="81">
        <v>0.98972266303937095</v>
      </c>
      <c r="AD11" s="81">
        <v>0.98972266303937095</v>
      </c>
      <c r="AE11" s="81">
        <v>47.040603637695298</v>
      </c>
      <c r="AF11" s="95">
        <v>0.93670586378344201</v>
      </c>
      <c r="AG11" s="81">
        <v>0.81579065086032898</v>
      </c>
      <c r="AH11" s="81">
        <v>0.92844733360773701</v>
      </c>
      <c r="AI11" s="95">
        <v>0.83159940155828405</v>
      </c>
      <c r="AK11" s="81">
        <v>8158.4538958072599</v>
      </c>
      <c r="AL11" s="81">
        <v>1</v>
      </c>
      <c r="AM11" s="81">
        <v>1</v>
      </c>
      <c r="AN11" s="81">
        <v>156.20100641250599</v>
      </c>
      <c r="AO11" s="95">
        <v>0.97711309288927395</v>
      </c>
      <c r="AP11" s="81">
        <v>0.89219010507758401</v>
      </c>
      <c r="AQ11" s="81">
        <v>0.96871779334532604</v>
      </c>
      <c r="AR11" s="95">
        <v>0.90749125631508898</v>
      </c>
      <c r="AU11">
        <v>2859.233377</v>
      </c>
      <c r="AV11">
        <v>1</v>
      </c>
      <c r="AW11">
        <v>1</v>
      </c>
      <c r="AX11">
        <v>140.91198159999999</v>
      </c>
      <c r="AY11">
        <v>0.96057927600000004</v>
      </c>
      <c r="AZ11">
        <v>0.83791147399999999</v>
      </c>
      <c r="BA11">
        <v>0.95148332000000002</v>
      </c>
      <c r="BB11">
        <v>0.85736393499999997</v>
      </c>
    </row>
    <row r="12" spans="1:54" s="93" customFormat="1">
      <c r="A12" s="92">
        <v>25</v>
      </c>
      <c r="B12" s="92">
        <v>2</v>
      </c>
      <c r="C12" s="92">
        <v>40</v>
      </c>
      <c r="D12" s="92"/>
      <c r="E12" s="92">
        <v>1</v>
      </c>
      <c r="F12" s="92">
        <v>7</v>
      </c>
      <c r="G12" s="92">
        <v>88</v>
      </c>
      <c r="H12" s="92"/>
      <c r="I12" s="92"/>
      <c r="J12" s="92"/>
      <c r="K12" s="92"/>
      <c r="L12" s="125">
        <v>151.91</v>
      </c>
      <c r="R12" s="93">
        <v>1899.94782972335</v>
      </c>
      <c r="S12" s="93">
        <v>1</v>
      </c>
      <c r="T12" s="93">
        <v>1</v>
      </c>
      <c r="U12" s="93">
        <v>85.170314073562594</v>
      </c>
      <c r="V12" s="96">
        <v>0.92581485281351095</v>
      </c>
      <c r="W12" s="93">
        <v>0.74400430132829098</v>
      </c>
      <c r="X12" s="93">
        <v>0.91516025786079902</v>
      </c>
      <c r="Y12" s="96">
        <v>0.77325192808746301</v>
      </c>
      <c r="AB12" s="93">
        <v>448.51700639724697</v>
      </c>
      <c r="AC12" s="93">
        <v>0.99906483790523604</v>
      </c>
      <c r="AD12" s="93">
        <v>0.99906483790523604</v>
      </c>
      <c r="AE12" s="93">
        <v>7.5720150470733598</v>
      </c>
      <c r="AF12" s="96">
        <v>0.93942861652592502</v>
      </c>
      <c r="AG12" s="93">
        <v>0.77856248757601998</v>
      </c>
      <c r="AH12" s="93">
        <v>0.92304721516402199</v>
      </c>
      <c r="AI12" s="96">
        <v>0.80723282386332096</v>
      </c>
      <c r="AK12" s="93">
        <v>3929.84526038169</v>
      </c>
      <c r="AL12" s="93">
        <v>1</v>
      </c>
      <c r="AM12" s="93">
        <v>1</v>
      </c>
      <c r="AN12" s="93">
        <v>65.954782247543307</v>
      </c>
      <c r="AO12" s="96">
        <v>0.94605792755110096</v>
      </c>
      <c r="AP12" s="93">
        <v>0.79927417426478098</v>
      </c>
      <c r="AQ12" s="93">
        <v>0.94131432658074399</v>
      </c>
      <c r="AR12" s="96">
        <v>0.84075984368946699</v>
      </c>
      <c r="AU12" s="93">
        <v>1248.966678</v>
      </c>
      <c r="AV12" s="93">
        <v>1</v>
      </c>
      <c r="AW12" s="93">
        <v>1</v>
      </c>
      <c r="AX12" s="93">
        <v>43.515381339999998</v>
      </c>
      <c r="AY12" s="96">
        <v>0.913661116</v>
      </c>
      <c r="AZ12" s="93">
        <v>0.71530032300000002</v>
      </c>
      <c r="BA12" s="93">
        <v>0.90272427300000002</v>
      </c>
      <c r="BB12" s="96">
        <v>0.74876875499999995</v>
      </c>
    </row>
    <row r="13" spans="1:54" s="93" customFormat="1">
      <c r="A13" s="92">
        <v>25</v>
      </c>
      <c r="B13" s="92">
        <v>1</v>
      </c>
      <c r="C13" s="92">
        <v>40</v>
      </c>
      <c r="D13" s="92"/>
      <c r="E13" s="92">
        <v>6</v>
      </c>
      <c r="F13" s="92">
        <v>7</v>
      </c>
      <c r="G13" s="92">
        <v>88</v>
      </c>
      <c r="H13" s="92"/>
      <c r="I13" s="92"/>
      <c r="J13" s="92"/>
      <c r="K13" s="92"/>
      <c r="L13" s="125">
        <v>420.53</v>
      </c>
      <c r="R13" s="93">
        <v>10497.618458032601</v>
      </c>
      <c r="S13" s="93">
        <v>1</v>
      </c>
      <c r="T13" s="93">
        <v>1</v>
      </c>
      <c r="U13" s="93">
        <v>106.758610010147</v>
      </c>
      <c r="V13" s="96">
        <v>0.93895509430984103</v>
      </c>
      <c r="W13" s="93">
        <v>0.78646543855082796</v>
      </c>
      <c r="X13" s="93">
        <v>0.92829982118836396</v>
      </c>
      <c r="Y13" s="96">
        <v>0.80964422976752004</v>
      </c>
      <c r="AB13" s="93">
        <v>3285.5769500732399</v>
      </c>
      <c r="AC13" s="93">
        <v>1</v>
      </c>
      <c r="AD13" s="93">
        <v>1</v>
      </c>
      <c r="AE13" s="93">
        <v>47.396229505538898</v>
      </c>
      <c r="AF13" s="96">
        <v>0.98153263357272502</v>
      </c>
      <c r="AG13" s="93">
        <v>0.88093457069563497</v>
      </c>
      <c r="AH13" s="93">
        <v>0.97341301084919296</v>
      </c>
      <c r="AI13" s="96">
        <v>0.905189790804943</v>
      </c>
      <c r="AK13" s="93">
        <v>15428.942836046201</v>
      </c>
      <c r="AL13" s="93">
        <v>1</v>
      </c>
      <c r="AM13" s="93">
        <v>1</v>
      </c>
      <c r="AN13" s="93">
        <v>218.827893972396</v>
      </c>
      <c r="AO13" s="96">
        <v>0.98026990766316702</v>
      </c>
      <c r="AP13" s="93">
        <v>0.87621272903823699</v>
      </c>
      <c r="AQ13" s="93">
        <v>0.97637302911614898</v>
      </c>
      <c r="AR13" s="96">
        <v>0.90109911932045095</v>
      </c>
      <c r="AU13" s="93">
        <v>4119.1665800000001</v>
      </c>
      <c r="AV13" s="93">
        <v>1</v>
      </c>
      <c r="AW13" s="93">
        <v>1</v>
      </c>
      <c r="AX13" s="93">
        <v>88.043481349999993</v>
      </c>
      <c r="AY13" s="96">
        <v>0.93058953499999997</v>
      </c>
      <c r="AZ13" s="93">
        <v>0.75425578500000001</v>
      </c>
      <c r="BA13" s="93">
        <v>0.920671719</v>
      </c>
      <c r="BB13" s="96">
        <v>0.78205646500000003</v>
      </c>
    </row>
    <row r="14" spans="1:54" s="93" customFormat="1">
      <c r="A14" s="92">
        <v>25</v>
      </c>
      <c r="B14" s="92">
        <v>1</v>
      </c>
      <c r="C14" s="92">
        <v>40</v>
      </c>
      <c r="D14" s="92"/>
      <c r="E14" s="92">
        <v>1</v>
      </c>
      <c r="F14" s="92">
        <v>7</v>
      </c>
      <c r="G14" s="92">
        <v>88</v>
      </c>
      <c r="H14" s="92"/>
      <c r="I14" s="92"/>
      <c r="J14" s="92"/>
      <c r="K14" s="92"/>
      <c r="L14" s="125">
        <v>721.26</v>
      </c>
      <c r="R14" s="93">
        <v>11274.5720307827</v>
      </c>
      <c r="S14" s="93">
        <v>1</v>
      </c>
      <c r="T14" s="93">
        <v>1</v>
      </c>
      <c r="U14" s="93">
        <v>124.671264648437</v>
      </c>
      <c r="V14" s="96">
        <v>0.95304238023833898</v>
      </c>
      <c r="W14" s="93">
        <v>0.80327248033083098</v>
      </c>
      <c r="X14" s="93">
        <v>0.94231397235226899</v>
      </c>
      <c r="Y14" s="96">
        <v>0.83047903429118097</v>
      </c>
      <c r="AB14" s="93">
        <v>4047.5036270618398</v>
      </c>
      <c r="AC14" s="93">
        <v>0.99980163228292895</v>
      </c>
      <c r="AD14" s="93">
        <v>0.99980163228292895</v>
      </c>
      <c r="AE14" s="93">
        <v>58.348136186599703</v>
      </c>
      <c r="AF14" s="96">
        <v>0.97154920685028801</v>
      </c>
      <c r="AG14" s="93">
        <v>0.85555400679824301</v>
      </c>
      <c r="AH14" s="93">
        <v>0.968733378652467</v>
      </c>
      <c r="AI14" s="96">
        <v>0.887562733941195</v>
      </c>
      <c r="AK14" s="93">
        <v>15938.347519397699</v>
      </c>
      <c r="AL14" s="93">
        <v>1</v>
      </c>
      <c r="AM14" s="93">
        <v>1</v>
      </c>
      <c r="AN14" s="93">
        <v>255.549874782562</v>
      </c>
      <c r="AO14" s="96">
        <v>0.979480703969694</v>
      </c>
      <c r="AP14" s="93">
        <v>0.87421701386860995</v>
      </c>
      <c r="AQ14" s="93">
        <v>0.97604304590570701</v>
      </c>
      <c r="AR14" s="96">
        <v>0.90388915730193398</v>
      </c>
      <c r="AU14" s="93">
        <v>3627.627336</v>
      </c>
      <c r="AV14" s="93">
        <v>1</v>
      </c>
      <c r="AW14" s="93">
        <v>1</v>
      </c>
      <c r="AX14" s="93">
        <v>102.6962333</v>
      </c>
      <c r="AY14" s="96">
        <v>0.94818877800000001</v>
      </c>
      <c r="AZ14" s="93">
        <v>0.79654922100000003</v>
      </c>
      <c r="BA14" s="93">
        <v>0.93808937800000003</v>
      </c>
      <c r="BB14" s="96">
        <v>0.823170874</v>
      </c>
    </row>
    <row r="15" spans="1:54">
      <c r="A15" s="91">
        <v>50</v>
      </c>
      <c r="B15" s="91">
        <v>2</v>
      </c>
      <c r="C15" s="91">
        <v>40</v>
      </c>
      <c r="D15" s="91"/>
      <c r="E15" s="91">
        <v>1</v>
      </c>
      <c r="F15" s="91">
        <v>7</v>
      </c>
      <c r="G15" s="91">
        <v>88</v>
      </c>
      <c r="H15" s="91"/>
      <c r="I15" s="91"/>
      <c r="J15" s="91"/>
      <c r="K15" s="91"/>
      <c r="L15" s="125">
        <v>151.91</v>
      </c>
      <c r="R15" s="81">
        <v>1915.2184884548101</v>
      </c>
      <c r="S15" s="81">
        <v>1</v>
      </c>
      <c r="T15" s="81">
        <v>1</v>
      </c>
      <c r="U15" s="81">
        <v>53.360876083374002</v>
      </c>
      <c r="V15" s="95">
        <v>0.89933706889748199</v>
      </c>
      <c r="W15" s="81">
        <v>0.697989124574106</v>
      </c>
      <c r="X15" s="81">
        <v>0.90049947783467299</v>
      </c>
      <c r="Y15" s="95">
        <v>0.73182650154499895</v>
      </c>
      <c r="AB15" s="81">
        <v>590.62848424911499</v>
      </c>
      <c r="AC15" s="81">
        <v>0.998743671125217</v>
      </c>
      <c r="AD15" s="81">
        <v>0.998743671125217</v>
      </c>
      <c r="AE15" s="81">
        <v>8.5536885261535591</v>
      </c>
      <c r="AF15" s="95">
        <v>0.91946176308105099</v>
      </c>
      <c r="AG15" s="81">
        <v>0.71695901309333299</v>
      </c>
      <c r="AH15" s="81">
        <v>0.92934465754847895</v>
      </c>
      <c r="AI15" s="95">
        <v>0.76696830290434403</v>
      </c>
      <c r="AK15" s="81">
        <v>4305.1552798747998</v>
      </c>
      <c r="AL15" s="81">
        <v>1</v>
      </c>
      <c r="AM15" s="81">
        <v>1</v>
      </c>
      <c r="AN15" s="81">
        <v>66.857684135436998</v>
      </c>
      <c r="AO15" s="95">
        <v>0.942703811853839</v>
      </c>
      <c r="AP15" s="81">
        <v>0.76095570827759496</v>
      </c>
      <c r="AQ15" s="81">
        <v>0.93809256689901199</v>
      </c>
      <c r="AR15" s="95">
        <v>0.80518400993610395</v>
      </c>
      <c r="AU15" s="81">
        <v>1417.995842</v>
      </c>
      <c r="AV15" s="81">
        <v>1</v>
      </c>
      <c r="AW15" s="81">
        <v>1</v>
      </c>
      <c r="AX15" s="81">
        <v>43.773182149999997</v>
      </c>
      <c r="AY15" s="95">
        <v>0.88410543799999997</v>
      </c>
      <c r="AZ15" s="81">
        <v>0.66319195600000003</v>
      </c>
      <c r="BA15" s="81">
        <v>0.87950543400000003</v>
      </c>
      <c r="BB15" s="95">
        <v>0.69944601399999995</v>
      </c>
    </row>
    <row r="16" spans="1:54">
      <c r="A16" s="91">
        <v>50</v>
      </c>
      <c r="B16" s="91">
        <v>1</v>
      </c>
      <c r="C16" s="91">
        <v>40</v>
      </c>
      <c r="D16" s="91"/>
      <c r="E16" s="91">
        <v>6</v>
      </c>
      <c r="F16" s="91">
        <v>7</v>
      </c>
      <c r="G16" s="91">
        <v>88</v>
      </c>
      <c r="H16" s="91"/>
      <c r="I16" s="91"/>
      <c r="J16" s="91"/>
      <c r="K16" s="91"/>
      <c r="L16" s="125">
        <v>420.53</v>
      </c>
      <c r="R16" s="81">
        <v>14054.676455974501</v>
      </c>
      <c r="S16" s="81">
        <v>1</v>
      </c>
      <c r="T16" s="81">
        <v>1</v>
      </c>
      <c r="U16" s="81">
        <v>132.84695768356301</v>
      </c>
      <c r="V16" s="95">
        <v>0.93035277405098205</v>
      </c>
      <c r="W16" s="81">
        <v>0.76297316718990205</v>
      </c>
      <c r="X16" s="81">
        <v>0.92394272214068296</v>
      </c>
      <c r="Y16" s="95">
        <v>0.787908314973774</v>
      </c>
      <c r="AB16" s="81">
        <v>3367.8845524787898</v>
      </c>
      <c r="AC16" s="81">
        <v>1</v>
      </c>
      <c r="AD16" s="81">
        <v>1</v>
      </c>
      <c r="AE16" s="81">
        <v>64.227716684341402</v>
      </c>
      <c r="AF16" s="95">
        <v>0.98030936784784095</v>
      </c>
      <c r="AG16" s="81">
        <v>0.88286388103806401</v>
      </c>
      <c r="AH16" s="81">
        <v>0.97247526024888098</v>
      </c>
      <c r="AI16" s="95">
        <v>0.90633959890069804</v>
      </c>
      <c r="AK16" s="81">
        <v>19157.194076776501</v>
      </c>
      <c r="AL16" s="81">
        <v>1</v>
      </c>
      <c r="AM16" s="81">
        <v>1</v>
      </c>
      <c r="AN16" s="81">
        <v>231.01981854438699</v>
      </c>
      <c r="AO16" s="95">
        <v>0.98003314655512497</v>
      </c>
      <c r="AP16" s="81">
        <v>0.87907963081507001</v>
      </c>
      <c r="AQ16" s="81">
        <v>0.97478012617304399</v>
      </c>
      <c r="AR16" s="95">
        <v>0.90452813504030805</v>
      </c>
      <c r="AU16" s="81">
        <v>4570.9998489999998</v>
      </c>
      <c r="AV16" s="81">
        <v>1</v>
      </c>
      <c r="AW16" s="81">
        <v>1</v>
      </c>
      <c r="AX16" s="81">
        <v>95.91035128</v>
      </c>
      <c r="AY16" s="95">
        <v>0.92088232999999997</v>
      </c>
      <c r="AZ16" s="81">
        <v>0.74756755399999997</v>
      </c>
      <c r="BA16" s="81">
        <v>0.92001546700000003</v>
      </c>
      <c r="BB16" s="95">
        <v>0.77524685599999998</v>
      </c>
    </row>
    <row r="17" spans="1:54">
      <c r="A17" s="91">
        <v>50</v>
      </c>
      <c r="B17" s="91">
        <v>1</v>
      </c>
      <c r="C17" s="91">
        <v>40</v>
      </c>
      <c r="D17" s="91"/>
      <c r="E17" s="91">
        <v>1</v>
      </c>
      <c r="F17" s="91">
        <v>7</v>
      </c>
      <c r="G17" s="91">
        <v>88</v>
      </c>
      <c r="H17" s="91"/>
      <c r="I17" s="91"/>
      <c r="J17" s="91"/>
      <c r="K17" s="91"/>
      <c r="L17" s="125">
        <v>721.26</v>
      </c>
      <c r="R17" s="81">
        <v>10757.4073834419</v>
      </c>
      <c r="S17" s="81">
        <v>1</v>
      </c>
      <c r="T17" s="81">
        <v>1</v>
      </c>
      <c r="U17" s="81">
        <v>145.11964988708399</v>
      </c>
      <c r="V17" s="95">
        <v>0.940572961881461</v>
      </c>
      <c r="W17" s="81">
        <v>0.78207169334646298</v>
      </c>
      <c r="X17" s="81">
        <v>0.93624295933514901</v>
      </c>
      <c r="Y17" s="95">
        <v>0.80929063419867497</v>
      </c>
      <c r="AB17" s="81">
        <v>6260.5590450763702</v>
      </c>
      <c r="AC17" s="81">
        <v>1</v>
      </c>
      <c r="AD17" s="81">
        <v>1</v>
      </c>
      <c r="AE17" s="81">
        <v>69.862435340881305</v>
      </c>
      <c r="AF17" s="95">
        <v>0.97387735774603401</v>
      </c>
      <c r="AG17" s="81">
        <v>0.84885616236981398</v>
      </c>
      <c r="AH17" s="81">
        <v>0.96518688911334505</v>
      </c>
      <c r="AI17" s="95">
        <v>0.87937911708000804</v>
      </c>
      <c r="AK17" s="81">
        <v>19988.3432352542</v>
      </c>
      <c r="AL17" s="81">
        <v>1</v>
      </c>
      <c r="AM17" s="81">
        <v>1</v>
      </c>
      <c r="AN17" s="81">
        <v>302.935707330703</v>
      </c>
      <c r="AO17" s="95">
        <v>0.97450872070081196</v>
      </c>
      <c r="AP17" s="81">
        <v>0.85519993249721604</v>
      </c>
      <c r="AQ17" s="81">
        <v>0.96984400832371398</v>
      </c>
      <c r="AR17" s="95">
        <v>0.89155688817280998</v>
      </c>
      <c r="AU17" s="81">
        <v>4002.553433</v>
      </c>
      <c r="AV17" s="81">
        <v>1</v>
      </c>
      <c r="AW17" s="81">
        <v>1</v>
      </c>
      <c r="AX17" s="81">
        <v>104.3063674</v>
      </c>
      <c r="AY17" s="95">
        <v>0.93394365099999999</v>
      </c>
      <c r="AZ17" s="81">
        <v>0.75133435699999995</v>
      </c>
      <c r="BA17" s="81">
        <v>0.928435868</v>
      </c>
      <c r="BB17" s="95">
        <v>0.78552800899999997</v>
      </c>
    </row>
    <row r="18" spans="1:54" s="93" customFormat="1">
      <c r="A18" s="92">
        <v>75</v>
      </c>
      <c r="B18" s="92">
        <v>2</v>
      </c>
      <c r="C18" s="92">
        <v>40</v>
      </c>
      <c r="D18" s="92"/>
      <c r="E18" s="92">
        <v>1</v>
      </c>
      <c r="F18" s="92">
        <v>7</v>
      </c>
      <c r="G18" s="92">
        <v>88</v>
      </c>
      <c r="L18" s="125">
        <v>151.91</v>
      </c>
      <c r="R18" s="93">
        <v>2367.9068090915598</v>
      </c>
      <c r="S18" s="93">
        <v>1</v>
      </c>
      <c r="T18" s="93">
        <v>1</v>
      </c>
      <c r="U18" s="93">
        <v>65.719817161560002</v>
      </c>
      <c r="V18" s="96">
        <v>0.87964643674532395</v>
      </c>
      <c r="W18" s="93">
        <v>0.65901065918980295</v>
      </c>
      <c r="X18" s="93">
        <v>0.88479623105605398</v>
      </c>
      <c r="Y18" s="96">
        <v>0.696537984824528</v>
      </c>
      <c r="AB18" s="93">
        <v>1237.4073443412699</v>
      </c>
      <c r="AC18" s="93">
        <v>0.99859253381697199</v>
      </c>
      <c r="AD18" s="93">
        <v>0.99859253381697199</v>
      </c>
      <c r="AE18" s="93">
        <v>9.2888627052307093</v>
      </c>
      <c r="AF18" s="96">
        <v>0.91673901033856797</v>
      </c>
      <c r="AG18" s="93">
        <v>0.73061197585666704</v>
      </c>
      <c r="AH18" s="93">
        <v>0.90735355865367795</v>
      </c>
      <c r="AI18" s="96">
        <v>0.76569862357660701</v>
      </c>
      <c r="AK18" s="93">
        <v>4834.5795607566797</v>
      </c>
      <c r="AL18" s="93">
        <v>1</v>
      </c>
      <c r="AM18" s="93">
        <v>1</v>
      </c>
      <c r="AN18" s="93">
        <v>74.691360473632798</v>
      </c>
      <c r="AO18" s="96">
        <v>0.90095493646910196</v>
      </c>
      <c r="AP18" s="93">
        <v>0.73440344349678299</v>
      </c>
      <c r="AQ18" s="93">
        <v>0.91699456860156203</v>
      </c>
      <c r="AR18" s="96">
        <v>0.77164047550711901</v>
      </c>
      <c r="AU18" s="93">
        <v>1593.6027710000001</v>
      </c>
      <c r="AV18" s="93">
        <v>1</v>
      </c>
      <c r="AW18" s="93">
        <v>1</v>
      </c>
      <c r="AX18" s="93">
        <v>41.326089619999998</v>
      </c>
      <c r="AY18" s="96">
        <v>0.860666088</v>
      </c>
      <c r="AZ18" s="93">
        <v>0.61875166599999998</v>
      </c>
      <c r="BA18" s="93">
        <v>0.854669232</v>
      </c>
      <c r="BB18" s="96">
        <v>0.65586856999999998</v>
      </c>
    </row>
    <row r="19" spans="1:54" s="93" customFormat="1">
      <c r="A19" s="92">
        <v>75</v>
      </c>
      <c r="B19" s="92">
        <v>1</v>
      </c>
      <c r="C19" s="92">
        <v>40</v>
      </c>
      <c r="D19" s="92"/>
      <c r="E19" s="92">
        <v>6</v>
      </c>
      <c r="F19" s="92">
        <v>7</v>
      </c>
      <c r="G19" s="92">
        <v>88</v>
      </c>
      <c r="L19" s="125">
        <v>420.53</v>
      </c>
      <c r="R19" s="93">
        <v>14820.6014010906</v>
      </c>
      <c r="S19" s="93">
        <v>1</v>
      </c>
      <c r="T19" s="93">
        <v>1</v>
      </c>
      <c r="U19" s="93">
        <v>144.96490097045799</v>
      </c>
      <c r="V19" s="96">
        <v>0.92478888801199499</v>
      </c>
      <c r="W19" s="93">
        <v>0.74987806145884695</v>
      </c>
      <c r="X19" s="93">
        <v>0.91339756916757298</v>
      </c>
      <c r="Y19" s="96">
        <v>0.772768518199483</v>
      </c>
      <c r="AB19" s="93">
        <v>3833.81339526176</v>
      </c>
      <c r="AC19" s="93">
        <v>1</v>
      </c>
      <c r="AD19" s="93">
        <v>1</v>
      </c>
      <c r="AE19" s="93">
        <v>65.013238906860295</v>
      </c>
      <c r="AF19" s="96">
        <v>0.97549522531765398</v>
      </c>
      <c r="AG19" s="93">
        <v>0.86063187477747805</v>
      </c>
      <c r="AH19" s="93">
        <v>0.96880709389240505</v>
      </c>
      <c r="AI19" s="96">
        <v>0.89149257003418303</v>
      </c>
      <c r="AK19" s="93">
        <v>15345.3259768486</v>
      </c>
      <c r="AL19" s="93">
        <v>1</v>
      </c>
      <c r="AM19" s="93">
        <v>1</v>
      </c>
      <c r="AN19" s="93">
        <v>189.27180528640699</v>
      </c>
      <c r="AO19" s="96">
        <v>0.97656065030384298</v>
      </c>
      <c r="AP19" s="93">
        <v>0.84915788325499597</v>
      </c>
      <c r="AQ19" s="93">
        <v>0.97048951797065097</v>
      </c>
      <c r="AR19" s="96">
        <v>0.88294914437568295</v>
      </c>
      <c r="AU19" s="93">
        <v>4932.9668799999999</v>
      </c>
      <c r="AV19" s="93">
        <v>1</v>
      </c>
      <c r="AW19" s="93">
        <v>1</v>
      </c>
      <c r="AX19" s="93">
        <v>89.28887177</v>
      </c>
      <c r="AY19" s="96">
        <v>0.91235893000000001</v>
      </c>
      <c r="AZ19" s="93">
        <v>0.72605939100000005</v>
      </c>
      <c r="BA19" s="93">
        <v>0.90230423900000001</v>
      </c>
      <c r="BB19" s="96">
        <v>0.75503145000000005</v>
      </c>
    </row>
    <row r="20" spans="1:54" s="93" customFormat="1">
      <c r="A20" s="92">
        <v>75</v>
      </c>
      <c r="B20" s="92">
        <v>1</v>
      </c>
      <c r="C20" s="92">
        <v>40</v>
      </c>
      <c r="D20" s="92"/>
      <c r="E20" s="92">
        <v>1</v>
      </c>
      <c r="F20" s="92">
        <v>7</v>
      </c>
      <c r="G20" s="92">
        <v>88</v>
      </c>
      <c r="L20" s="125">
        <v>721.26</v>
      </c>
      <c r="R20" s="93">
        <v>13017.6713602542</v>
      </c>
      <c r="S20" s="93">
        <v>1</v>
      </c>
      <c r="T20" s="93">
        <v>1</v>
      </c>
      <c r="U20" s="93">
        <v>162.622673988342</v>
      </c>
      <c r="V20" s="96">
        <v>0.93074737589771905</v>
      </c>
      <c r="W20" s="93">
        <v>0.76167007957998001</v>
      </c>
      <c r="X20" s="93">
        <v>0.93437398736258104</v>
      </c>
      <c r="Y20" s="96">
        <v>0.79458613333318195</v>
      </c>
      <c r="AB20" s="93">
        <v>5688.4477722644797</v>
      </c>
      <c r="AC20" s="93">
        <v>0.99724174412453703</v>
      </c>
      <c r="AD20" s="93">
        <v>0.99724174412453703</v>
      </c>
      <c r="AE20" s="93">
        <v>85.815566062927203</v>
      </c>
      <c r="AF20" s="96">
        <v>0.92616999447557402</v>
      </c>
      <c r="AG20" s="93">
        <v>0.77690061168327895</v>
      </c>
      <c r="AH20" s="93">
        <v>0.92643728559455796</v>
      </c>
      <c r="AI20" s="96">
        <v>0.81367489327685905</v>
      </c>
      <c r="AK20" s="93">
        <v>13906.4087507724</v>
      </c>
      <c r="AL20" s="93">
        <v>1</v>
      </c>
      <c r="AM20" s="93">
        <v>1</v>
      </c>
      <c r="AN20" s="93">
        <v>233.890718221664</v>
      </c>
      <c r="AO20" s="96">
        <v>0.90217820219398603</v>
      </c>
      <c r="AP20" s="93">
        <v>0.742184618923449</v>
      </c>
      <c r="AQ20" s="93">
        <v>0.90540816406181801</v>
      </c>
      <c r="AR20" s="96">
        <v>0.77309134672841395</v>
      </c>
      <c r="AU20" s="93">
        <v>4167.2582030000003</v>
      </c>
      <c r="AV20" s="93">
        <v>1</v>
      </c>
      <c r="AW20" s="93">
        <v>1</v>
      </c>
      <c r="AX20" s="93">
        <v>118.33925600000001</v>
      </c>
      <c r="AY20" s="96">
        <v>0.92190829500000004</v>
      </c>
      <c r="AZ20" s="93">
        <v>0.74108194199999999</v>
      </c>
      <c r="BA20" s="93">
        <v>0.91916713000000005</v>
      </c>
      <c r="BB20" s="96">
        <v>0.77191348699999995</v>
      </c>
    </row>
    <row r="21" spans="1:54">
      <c r="A21" s="91">
        <v>100</v>
      </c>
      <c r="B21" s="91">
        <v>2</v>
      </c>
      <c r="C21" s="91">
        <v>40</v>
      </c>
      <c r="D21" s="91"/>
      <c r="E21" s="91">
        <v>1</v>
      </c>
      <c r="F21" s="91">
        <v>7</v>
      </c>
      <c r="G21" s="91">
        <v>88</v>
      </c>
      <c r="L21" s="125">
        <v>151.91</v>
      </c>
      <c r="R21" s="81">
        <v>2761.7541670799201</v>
      </c>
      <c r="S21" s="81">
        <v>1</v>
      </c>
      <c r="T21" s="81">
        <v>1</v>
      </c>
      <c r="U21" s="81">
        <v>104.768284559249</v>
      </c>
      <c r="V21" s="95">
        <v>0.86366506195248904</v>
      </c>
      <c r="W21" s="81">
        <v>0.628536324568851</v>
      </c>
      <c r="X21" s="81">
        <v>0.85610023505705901</v>
      </c>
      <c r="Y21" s="95">
        <v>0.66038701706966496</v>
      </c>
      <c r="AB21" s="81">
        <v>1376.1070625781999</v>
      </c>
      <c r="AC21" s="81">
        <v>0.99756291090455596</v>
      </c>
      <c r="AD21" s="81">
        <v>0.99756291090455596</v>
      </c>
      <c r="AE21" s="81">
        <v>13.065571308135899</v>
      </c>
      <c r="AF21" s="95">
        <v>0.88761739404940398</v>
      </c>
      <c r="AG21" s="81">
        <v>0.68216001674717996</v>
      </c>
      <c r="AH21" s="81">
        <v>0.89121904520883399</v>
      </c>
      <c r="AI21" s="95">
        <v>0.72731116493259695</v>
      </c>
      <c r="AK21" s="81">
        <v>3286.2615988254502</v>
      </c>
      <c r="AL21" s="81">
        <v>1</v>
      </c>
      <c r="AM21" s="81">
        <v>1</v>
      </c>
      <c r="AN21" s="81">
        <v>75.772459506988497</v>
      </c>
      <c r="AO21" s="95">
        <v>0.90801830952568796</v>
      </c>
      <c r="AP21" s="81">
        <v>0.72372526509735002</v>
      </c>
      <c r="AQ21" s="81">
        <v>0.89045293339134002</v>
      </c>
      <c r="AR21" s="95">
        <v>0.76166928430379199</v>
      </c>
      <c r="AU21">
        <v>1733.6110900000001</v>
      </c>
      <c r="AV21">
        <v>1</v>
      </c>
      <c r="AW21">
        <v>1</v>
      </c>
      <c r="AX21">
        <v>47.257946490000002</v>
      </c>
      <c r="AY21">
        <v>0.83927866799999995</v>
      </c>
      <c r="AZ21">
        <v>0.59916184400000005</v>
      </c>
      <c r="BA21">
        <v>0.83219442499999996</v>
      </c>
      <c r="BB21">
        <v>0.63278414999999999</v>
      </c>
    </row>
    <row r="22" spans="1:54">
      <c r="A22" s="91">
        <v>100</v>
      </c>
      <c r="B22" s="91">
        <v>1</v>
      </c>
      <c r="C22" s="91">
        <v>40</v>
      </c>
      <c r="D22" s="91"/>
      <c r="E22" s="91">
        <v>6</v>
      </c>
      <c r="F22" s="91">
        <v>7</v>
      </c>
      <c r="G22" s="91">
        <v>88</v>
      </c>
      <c r="L22" s="125">
        <v>420.53</v>
      </c>
      <c r="R22" s="81">
        <v>11652.827346324901</v>
      </c>
      <c r="S22" s="81">
        <v>1</v>
      </c>
      <c r="T22" s="81">
        <v>1</v>
      </c>
      <c r="U22" s="81">
        <v>140.680172204971</v>
      </c>
      <c r="V22" s="95">
        <v>0.90959671691263499</v>
      </c>
      <c r="W22" s="81">
        <v>0.72374789694316199</v>
      </c>
      <c r="X22" s="81">
        <v>0.90208623599800997</v>
      </c>
      <c r="Y22" s="95">
        <v>0.74767110254759195</v>
      </c>
      <c r="AB22" s="81">
        <v>5024.7518620491001</v>
      </c>
      <c r="AC22" s="81">
        <v>1</v>
      </c>
      <c r="AD22" s="81">
        <v>1</v>
      </c>
      <c r="AE22" s="81">
        <v>57.208644151687601</v>
      </c>
      <c r="AF22" s="95">
        <v>0.97218056980506595</v>
      </c>
      <c r="AG22" s="81">
        <v>0.84498755227243105</v>
      </c>
      <c r="AH22" s="81">
        <v>0.96541603127856201</v>
      </c>
      <c r="AI22" s="95">
        <v>0.87901663927116402</v>
      </c>
      <c r="AK22" s="81">
        <v>14540.661449909199</v>
      </c>
      <c r="AL22" s="81">
        <v>1</v>
      </c>
      <c r="AM22" s="81">
        <v>1</v>
      </c>
      <c r="AN22" s="81">
        <v>189.733264446258</v>
      </c>
      <c r="AO22" s="95">
        <v>0.97044432167942496</v>
      </c>
      <c r="AP22" s="81">
        <v>0.83616861662745601</v>
      </c>
      <c r="AQ22" s="81">
        <v>0.96475738101409403</v>
      </c>
      <c r="AR22" s="95">
        <v>0.869264746092411</v>
      </c>
      <c r="AU22">
        <v>5072.2836559999996</v>
      </c>
      <c r="AV22">
        <v>1</v>
      </c>
      <c r="AW22">
        <v>1</v>
      </c>
      <c r="AX22">
        <v>93.97032523</v>
      </c>
      <c r="AY22">
        <v>0.90040249400000005</v>
      </c>
      <c r="AZ22">
        <v>0.71603955600000002</v>
      </c>
      <c r="BA22">
        <v>0.90117335499999995</v>
      </c>
      <c r="BB22">
        <v>0.74237275999999996</v>
      </c>
    </row>
    <row r="23" spans="1:54">
      <c r="A23" s="91">
        <v>100</v>
      </c>
      <c r="B23" s="91">
        <v>1</v>
      </c>
      <c r="C23" s="91">
        <v>40</v>
      </c>
      <c r="D23" s="91"/>
      <c r="E23" s="91">
        <v>1</v>
      </c>
      <c r="F23" s="91">
        <v>7</v>
      </c>
      <c r="G23" s="91">
        <v>88</v>
      </c>
      <c r="L23" s="125">
        <v>721.26</v>
      </c>
      <c r="R23" s="81">
        <v>9711.2893190383893</v>
      </c>
      <c r="S23" s="81">
        <v>1</v>
      </c>
      <c r="T23" s="81">
        <v>1</v>
      </c>
      <c r="U23" s="81">
        <v>123.469468593597</v>
      </c>
      <c r="V23" s="95">
        <v>0.91571304553705302</v>
      </c>
      <c r="W23" s="81">
        <v>0.727245303585347</v>
      </c>
      <c r="X23" s="81">
        <v>0.91742551274558304</v>
      </c>
      <c r="Y23" s="95">
        <v>0.759554660533035</v>
      </c>
      <c r="AB23" s="81">
        <v>6939.6933369636499</v>
      </c>
      <c r="AC23" s="81">
        <v>0.99954658807526597</v>
      </c>
      <c r="AD23" s="81">
        <v>0.99954658807526597</v>
      </c>
      <c r="AE23" s="81">
        <v>72.287958621978703</v>
      </c>
      <c r="AF23" s="95">
        <v>0.93047115460500296</v>
      </c>
      <c r="AG23" s="81">
        <v>0.75251169811776097</v>
      </c>
      <c r="AH23" s="81">
        <v>0.91172086836006905</v>
      </c>
      <c r="AI23" s="95">
        <v>0.787620651145988</v>
      </c>
      <c r="AK23" s="81">
        <v>14234.4876132011</v>
      </c>
      <c r="AL23" s="81">
        <v>1</v>
      </c>
      <c r="AM23" s="81">
        <v>1</v>
      </c>
      <c r="AN23" s="81">
        <v>241.454600334167</v>
      </c>
      <c r="AO23" s="95">
        <v>0.92388130376450095</v>
      </c>
      <c r="AP23" s="81">
        <v>0.75502346396182096</v>
      </c>
      <c r="AQ23" s="81">
        <v>0.93769896769880801</v>
      </c>
      <c r="AR23" s="95">
        <v>0.80034578014927604</v>
      </c>
      <c r="AU23">
        <v>4516.7064449999998</v>
      </c>
      <c r="AV23">
        <v>1</v>
      </c>
      <c r="AW23">
        <v>1</v>
      </c>
      <c r="AX23">
        <v>106.26937959999999</v>
      </c>
      <c r="AY23">
        <v>0.90711072500000001</v>
      </c>
      <c r="AZ23">
        <v>0.71241501799999996</v>
      </c>
      <c r="BA23">
        <v>0.90292803700000002</v>
      </c>
      <c r="BB23">
        <v>0.74742758399999998</v>
      </c>
    </row>
    <row r="24" spans="1:54" s="93" customFormat="1">
      <c r="A24" s="92">
        <v>125</v>
      </c>
      <c r="B24" s="92">
        <v>2</v>
      </c>
      <c r="C24" s="92">
        <v>40</v>
      </c>
      <c r="D24" s="92"/>
      <c r="E24" s="92">
        <v>1</v>
      </c>
      <c r="F24" s="92">
        <v>7</v>
      </c>
      <c r="G24" s="92">
        <v>88</v>
      </c>
      <c r="L24" s="125">
        <v>151.91</v>
      </c>
      <c r="R24" s="93">
        <v>2149.74112582206</v>
      </c>
      <c r="S24" s="93">
        <v>1</v>
      </c>
      <c r="T24" s="93">
        <v>1</v>
      </c>
      <c r="U24" s="93">
        <v>52.363790512084897</v>
      </c>
      <c r="V24" s="96">
        <v>0.85103780285691699</v>
      </c>
      <c r="W24" s="93">
        <v>0.607619472664361</v>
      </c>
      <c r="X24" s="93">
        <v>0.85162116154400302</v>
      </c>
      <c r="Y24" s="96">
        <v>0.64635805088419696</v>
      </c>
      <c r="AB24" s="93">
        <v>984.28323268890301</v>
      </c>
      <c r="AC24" s="93">
        <v>0.99859253381697199</v>
      </c>
      <c r="AD24" s="93">
        <v>0.99859253381697199</v>
      </c>
      <c r="AE24" s="93">
        <v>12.7368161678314</v>
      </c>
      <c r="AF24" s="96">
        <v>0.90052087443769202</v>
      </c>
      <c r="AG24" s="93">
        <v>0.68601093154433801</v>
      </c>
      <c r="AH24" s="93">
        <v>0.89720839504211602</v>
      </c>
      <c r="AI24" s="96">
        <v>0.73195587927644201</v>
      </c>
      <c r="AK24" s="93">
        <v>3705.6242957115101</v>
      </c>
      <c r="AL24" s="93">
        <v>1</v>
      </c>
      <c r="AM24" s="93">
        <v>1</v>
      </c>
      <c r="AN24" s="93">
        <v>71.006304502487097</v>
      </c>
      <c r="AO24" s="96">
        <v>0.87155709888722199</v>
      </c>
      <c r="AP24" s="93">
        <v>0.66581164166653894</v>
      </c>
      <c r="AQ24" s="93">
        <v>0.88454781208274103</v>
      </c>
      <c r="AR24" s="96">
        <v>0.71165830212829295</v>
      </c>
      <c r="AU24" s="93">
        <v>1856.0458619999999</v>
      </c>
      <c r="AV24" s="93">
        <v>1</v>
      </c>
      <c r="AW24" s="93">
        <v>1</v>
      </c>
      <c r="AX24" s="93">
        <v>47.804956439999998</v>
      </c>
      <c r="AY24" s="96">
        <v>0.83300449799999998</v>
      </c>
      <c r="AZ24" s="93">
        <v>0.58225659399999996</v>
      </c>
      <c r="BA24" s="93">
        <v>0.82506659500000001</v>
      </c>
      <c r="BB24" s="96">
        <v>0.61882240899999996</v>
      </c>
    </row>
    <row r="25" spans="1:54" s="93" customFormat="1">
      <c r="A25" s="92">
        <v>125</v>
      </c>
      <c r="B25" s="92">
        <v>1</v>
      </c>
      <c r="C25" s="92">
        <v>40</v>
      </c>
      <c r="D25" s="92"/>
      <c r="E25" s="92">
        <v>6</v>
      </c>
      <c r="F25" s="92">
        <v>7</v>
      </c>
      <c r="G25" s="92">
        <v>88</v>
      </c>
      <c r="L25" s="125">
        <v>420.53</v>
      </c>
      <c r="R25" s="93">
        <v>11639.0723233222</v>
      </c>
      <c r="S25" s="93">
        <v>1</v>
      </c>
      <c r="T25" s="93">
        <v>1</v>
      </c>
      <c r="U25" s="93">
        <v>102.319686412811</v>
      </c>
      <c r="V25" s="96">
        <v>0.90221766237865997</v>
      </c>
      <c r="W25" s="93">
        <v>0.70596041750268801</v>
      </c>
      <c r="X25" s="93">
        <v>0.899877702941838</v>
      </c>
      <c r="Y25" s="96">
        <v>0.73373515718915405</v>
      </c>
      <c r="AB25" s="93">
        <v>3739.87781238555</v>
      </c>
      <c r="AC25" s="93">
        <v>1</v>
      </c>
      <c r="AD25" s="93">
        <v>1</v>
      </c>
      <c r="AE25" s="93">
        <v>51.891192197799597</v>
      </c>
      <c r="AF25" s="96">
        <v>0.96484097545576497</v>
      </c>
      <c r="AG25" s="93">
        <v>0.81518284614116698</v>
      </c>
      <c r="AH25" s="93">
        <v>0.95826645861030402</v>
      </c>
      <c r="AI25" s="96">
        <v>0.85534060825184599</v>
      </c>
      <c r="AK25" s="93">
        <v>14832.964386224699</v>
      </c>
      <c r="AL25" s="93">
        <v>1</v>
      </c>
      <c r="AM25" s="93">
        <v>1</v>
      </c>
      <c r="AN25" s="93">
        <v>189.370112657547</v>
      </c>
      <c r="AO25" s="96">
        <v>0.96811617078367895</v>
      </c>
      <c r="AP25" s="93">
        <v>0.82268545588590902</v>
      </c>
      <c r="AQ25" s="93">
        <v>0.95865130551384603</v>
      </c>
      <c r="AR25" s="96">
        <v>0.85922705105577701</v>
      </c>
      <c r="AU25" s="93">
        <v>5208.0596889999997</v>
      </c>
      <c r="AV25" s="93">
        <v>1</v>
      </c>
      <c r="AW25" s="93">
        <v>1</v>
      </c>
      <c r="AX25" s="93">
        <v>89.452118400000003</v>
      </c>
      <c r="AY25" s="96">
        <v>0.88820929699999995</v>
      </c>
      <c r="AZ25" s="93">
        <v>0.69189800199999996</v>
      </c>
      <c r="BA25" s="93">
        <v>0.88856007199999998</v>
      </c>
      <c r="BB25" s="96">
        <v>0.71838348900000004</v>
      </c>
    </row>
    <row r="26" spans="1:54" s="93" customFormat="1">
      <c r="A26" s="92">
        <v>125</v>
      </c>
      <c r="B26" s="92">
        <v>1</v>
      </c>
      <c r="C26" s="92">
        <v>40</v>
      </c>
      <c r="D26" s="92"/>
      <c r="E26" s="92">
        <v>1</v>
      </c>
      <c r="F26" s="92">
        <v>7</v>
      </c>
      <c r="G26" s="92">
        <v>88</v>
      </c>
      <c r="L26" s="125">
        <v>721.26</v>
      </c>
      <c r="R26" s="93">
        <v>8835.7046318054199</v>
      </c>
      <c r="S26" s="93">
        <v>1</v>
      </c>
      <c r="T26" s="93">
        <v>1</v>
      </c>
      <c r="U26" s="93">
        <v>123.849684715271</v>
      </c>
      <c r="V26" s="96">
        <v>0.90482203456712096</v>
      </c>
      <c r="W26" s="93">
        <v>0.70610711476247001</v>
      </c>
      <c r="X26" s="93">
        <v>0.90892776316801405</v>
      </c>
      <c r="Y26" s="96">
        <v>0.74193928457436897</v>
      </c>
      <c r="AB26" s="93">
        <v>5602.2819643020603</v>
      </c>
      <c r="AC26" s="93">
        <v>0.99812022972870795</v>
      </c>
      <c r="AD26" s="93">
        <v>0.99812022972870795</v>
      </c>
      <c r="AE26" s="93">
        <v>98.085224866866994</v>
      </c>
      <c r="AF26" s="96">
        <v>0.91062268171414995</v>
      </c>
      <c r="AG26" s="93">
        <v>0.72682301999712495</v>
      </c>
      <c r="AH26" s="93">
        <v>0.92139121852823602</v>
      </c>
      <c r="AI26" s="96">
        <v>0.76562624553141601</v>
      </c>
      <c r="AK26" s="93">
        <v>14947.149597883201</v>
      </c>
      <c r="AL26" s="93">
        <v>1</v>
      </c>
      <c r="AM26" s="93">
        <v>1</v>
      </c>
      <c r="AN26" s="93">
        <v>236.927337408065</v>
      </c>
      <c r="AO26" s="96">
        <v>0.93812643043169397</v>
      </c>
      <c r="AP26" s="93">
        <v>0.75583562596751797</v>
      </c>
      <c r="AQ26" s="93">
        <v>0.93061081207347196</v>
      </c>
      <c r="AR26" s="96">
        <v>0.79590372056679604</v>
      </c>
      <c r="AU26" s="93">
        <v>4632.9427130000004</v>
      </c>
      <c r="AV26" s="93">
        <v>1</v>
      </c>
      <c r="AW26" s="93">
        <v>1</v>
      </c>
      <c r="AX26" s="93">
        <v>108.7317917</v>
      </c>
      <c r="AY26" s="96">
        <v>0.89854786499999995</v>
      </c>
      <c r="AZ26" s="93">
        <v>0.70080764299999998</v>
      </c>
      <c r="BA26" s="93">
        <v>0.89794231300000005</v>
      </c>
      <c r="BB26" s="96">
        <v>0.73363163099999995</v>
      </c>
    </row>
    <row r="27" spans="1:54">
      <c r="A27" s="91">
        <v>150</v>
      </c>
      <c r="B27" s="91">
        <v>2</v>
      </c>
      <c r="C27" s="91">
        <v>40</v>
      </c>
      <c r="D27" s="91"/>
      <c r="E27" s="91">
        <v>1</v>
      </c>
      <c r="F27" s="91">
        <v>7</v>
      </c>
      <c r="G27" s="91">
        <v>88</v>
      </c>
      <c r="L27" s="125">
        <v>151.91</v>
      </c>
      <c r="R27" s="81">
        <v>3046.0242164134902</v>
      </c>
      <c r="S27" s="81">
        <v>1</v>
      </c>
      <c r="T27" s="81">
        <v>1</v>
      </c>
      <c r="U27" s="81">
        <v>73.399230241775498</v>
      </c>
      <c r="V27" s="95">
        <v>0.84413227053902595</v>
      </c>
      <c r="W27" s="81">
        <v>0.59855159522132295</v>
      </c>
      <c r="X27" s="81">
        <v>0.838794756322781</v>
      </c>
      <c r="Y27" s="95">
        <v>0.63276176548618801</v>
      </c>
      <c r="AB27" s="81">
        <v>1757.2914814948999</v>
      </c>
      <c r="AC27" s="81">
        <v>0.99825247487342195</v>
      </c>
      <c r="AD27" s="81">
        <v>0.99825247487342195</v>
      </c>
      <c r="AE27" s="81">
        <v>23.966698169708199</v>
      </c>
      <c r="AF27" s="95">
        <v>0.87925183489858705</v>
      </c>
      <c r="AG27" s="81">
        <v>0.66176816401802796</v>
      </c>
      <c r="AH27" s="81">
        <v>0.87824860894174395</v>
      </c>
      <c r="AI27" s="95">
        <v>0.71377794294337205</v>
      </c>
      <c r="AK27" s="81">
        <v>3716.01479053497</v>
      </c>
      <c r="AL27" s="81">
        <v>1</v>
      </c>
      <c r="AM27" s="81">
        <v>1</v>
      </c>
      <c r="AN27" s="81">
        <v>76.427300453186007</v>
      </c>
      <c r="AO27" s="95">
        <v>0.87021545260831801</v>
      </c>
      <c r="AP27" s="81">
        <v>0.66809095965335696</v>
      </c>
      <c r="AQ27" s="81">
        <v>0.87334767646818701</v>
      </c>
      <c r="AR27" s="95">
        <v>0.71046981021534295</v>
      </c>
      <c r="AU27">
        <v>2028.788744</v>
      </c>
      <c r="AV27">
        <v>1</v>
      </c>
      <c r="AW27">
        <v>1</v>
      </c>
      <c r="AX27">
        <v>48.37191224</v>
      </c>
      <c r="AY27">
        <v>0.82187672599999995</v>
      </c>
      <c r="AZ27">
        <v>0.57239475699999998</v>
      </c>
      <c r="BA27">
        <v>0.815210726</v>
      </c>
      <c r="BB27">
        <v>0.60590516900000002</v>
      </c>
    </row>
    <row r="28" spans="1:54">
      <c r="A28" s="91">
        <v>150</v>
      </c>
      <c r="B28" s="91">
        <v>1</v>
      </c>
      <c r="C28" s="91">
        <v>40</v>
      </c>
      <c r="D28" s="91"/>
      <c r="E28" s="91">
        <v>6</v>
      </c>
      <c r="F28" s="91">
        <v>7</v>
      </c>
      <c r="G28" s="91">
        <v>88</v>
      </c>
      <c r="L28" s="125">
        <v>420.53</v>
      </c>
      <c r="R28" s="81">
        <v>10405.503052234601</v>
      </c>
      <c r="S28" s="81">
        <v>1</v>
      </c>
      <c r="T28" s="81">
        <v>1</v>
      </c>
      <c r="U28" s="81">
        <v>103.400205850601</v>
      </c>
      <c r="V28" s="95">
        <v>0.89049798753058096</v>
      </c>
      <c r="W28" s="81">
        <v>0.69357371790935796</v>
      </c>
      <c r="X28" s="81">
        <v>0.88158487674663599</v>
      </c>
      <c r="Y28" s="95">
        <v>0.71880710323236996</v>
      </c>
      <c r="AB28" s="81">
        <v>4451.9155676364899</v>
      </c>
      <c r="AC28" s="81">
        <v>1</v>
      </c>
      <c r="AD28" s="81">
        <v>1</v>
      </c>
      <c r="AE28" s="81">
        <v>48.830578088760298</v>
      </c>
      <c r="AF28" s="95">
        <v>0.96460421434772303</v>
      </c>
      <c r="AG28" s="81">
        <v>0.81494535676208202</v>
      </c>
      <c r="AH28" s="81">
        <v>0.96091393687834104</v>
      </c>
      <c r="AI28" s="95">
        <v>0.85385240936337103</v>
      </c>
      <c r="AK28" s="81">
        <v>14684.008844137101</v>
      </c>
      <c r="AL28" s="81">
        <v>1</v>
      </c>
      <c r="AM28" s="81">
        <v>1</v>
      </c>
      <c r="AN28" s="81">
        <v>197.894618272781</v>
      </c>
      <c r="AO28" s="95">
        <v>0.964959356009786</v>
      </c>
      <c r="AP28" s="81">
        <v>0.81649521810127601</v>
      </c>
      <c r="AQ28" s="81">
        <v>0.95704764968973099</v>
      </c>
      <c r="AR28" s="95">
        <v>0.85273331041744105</v>
      </c>
      <c r="AU28">
        <v>5320.3542010000001</v>
      </c>
      <c r="AV28">
        <v>1</v>
      </c>
      <c r="AW28">
        <v>1</v>
      </c>
      <c r="AX28">
        <v>89.587212320000006</v>
      </c>
      <c r="AY28">
        <v>0.87818640999999997</v>
      </c>
      <c r="AZ28">
        <v>0.68241772899999997</v>
      </c>
      <c r="BA28">
        <v>0.87131126999999997</v>
      </c>
      <c r="BB28">
        <v>0.70834266800000001</v>
      </c>
    </row>
    <row r="29" spans="1:54">
      <c r="A29" s="91">
        <v>150</v>
      </c>
      <c r="B29" s="91">
        <v>1</v>
      </c>
      <c r="C29" s="91">
        <v>40</v>
      </c>
      <c r="D29" s="91"/>
      <c r="E29" s="91">
        <v>1</v>
      </c>
      <c r="F29" s="91">
        <v>7</v>
      </c>
      <c r="G29" s="91">
        <v>88</v>
      </c>
      <c r="L29" s="125">
        <v>721.26</v>
      </c>
      <c r="R29" s="81">
        <v>9931.3875679969697</v>
      </c>
      <c r="S29" s="81">
        <v>1</v>
      </c>
      <c r="T29" s="81">
        <v>1</v>
      </c>
      <c r="U29" s="81">
        <v>221.60023927688599</v>
      </c>
      <c r="V29" s="95">
        <v>0.896338094862284</v>
      </c>
      <c r="W29" s="81">
        <v>0.68552250060083897</v>
      </c>
      <c r="X29" s="81">
        <v>0.90582974769355995</v>
      </c>
      <c r="Y29" s="95">
        <v>0.723968780119706</v>
      </c>
      <c r="AB29" s="81">
        <v>5532.5497791767102</v>
      </c>
      <c r="AC29" s="81">
        <v>0.99979218620116295</v>
      </c>
      <c r="AD29" s="81">
        <v>0.99979218620116295</v>
      </c>
      <c r="AE29" s="81">
        <v>72.507160663604694</v>
      </c>
      <c r="AF29" s="95">
        <v>0.91003077894404505</v>
      </c>
      <c r="AG29" s="81">
        <v>0.72119738216224505</v>
      </c>
      <c r="AH29" s="81">
        <v>0.91209855130631001</v>
      </c>
      <c r="AI29" s="95">
        <v>0.76211948104247995</v>
      </c>
      <c r="AK29" s="81">
        <v>15371.356916189099</v>
      </c>
      <c r="AL29" s="81">
        <v>1</v>
      </c>
      <c r="AM29" s="81">
        <v>1</v>
      </c>
      <c r="AN29" s="81">
        <v>241.45060920715301</v>
      </c>
      <c r="AO29" s="95">
        <v>0.90028411332964997</v>
      </c>
      <c r="AP29" s="81">
        <v>0.74686594112389504</v>
      </c>
      <c r="AQ29" s="81">
        <v>0.90532922373815705</v>
      </c>
      <c r="AR29" s="95">
        <v>0.776002277466184</v>
      </c>
      <c r="AU29">
        <v>4682.7992629999999</v>
      </c>
      <c r="AV29">
        <v>1</v>
      </c>
      <c r="AW29">
        <v>1</v>
      </c>
      <c r="AX29">
        <v>105.3733151</v>
      </c>
      <c r="AY29">
        <v>0.88552600400000003</v>
      </c>
      <c r="AZ29">
        <v>0.67629591700000002</v>
      </c>
      <c r="BA29">
        <v>0.88505469699999995</v>
      </c>
      <c r="BB29">
        <v>0.71334203200000001</v>
      </c>
    </row>
    <row r="30" spans="1:54" s="93" customFormat="1">
      <c r="A30" s="92">
        <v>175</v>
      </c>
      <c r="B30" s="92">
        <v>2</v>
      </c>
      <c r="C30" s="92">
        <v>40</v>
      </c>
      <c r="D30" s="92"/>
      <c r="E30" s="92">
        <v>1</v>
      </c>
      <c r="F30" s="92">
        <v>7</v>
      </c>
      <c r="G30" s="92">
        <v>88</v>
      </c>
      <c r="L30" s="125">
        <v>151.91</v>
      </c>
      <c r="R30" s="93">
        <v>2772.6165976524298</v>
      </c>
      <c r="S30" s="93">
        <v>1</v>
      </c>
      <c r="T30" s="93">
        <v>1</v>
      </c>
      <c r="U30" s="93">
        <v>58.077955722808802</v>
      </c>
      <c r="V30" s="96">
        <v>0.83399100307789398</v>
      </c>
      <c r="W30" s="93">
        <v>0.58934714756039996</v>
      </c>
      <c r="X30" s="93">
        <v>0.82530999524408599</v>
      </c>
      <c r="Y30" s="96">
        <v>0.62583092642023996</v>
      </c>
      <c r="AB30" s="93">
        <v>1047.0532834529799</v>
      </c>
      <c r="AC30" s="93">
        <v>0.99573037104209094</v>
      </c>
      <c r="AD30" s="93">
        <v>0.99573037104209094</v>
      </c>
      <c r="AE30" s="93">
        <v>17.165711402892999</v>
      </c>
      <c r="AF30" s="96">
        <v>0.86074500828663802</v>
      </c>
      <c r="AG30" s="93">
        <v>0.67012725713486399</v>
      </c>
      <c r="AH30" s="93">
        <v>0.88033380084391799</v>
      </c>
      <c r="AI30" s="96">
        <v>0.70650298497146902</v>
      </c>
      <c r="AK30" s="93">
        <v>4186.1905255317597</v>
      </c>
      <c r="AL30" s="93">
        <v>1</v>
      </c>
      <c r="AM30" s="93">
        <v>1</v>
      </c>
      <c r="AN30" s="93">
        <v>81.312944173812795</v>
      </c>
      <c r="AO30" s="96">
        <v>0.88240864967248001</v>
      </c>
      <c r="AP30" s="93">
        <v>0.65728422242619899</v>
      </c>
      <c r="AQ30" s="93">
        <v>0.87667486906653602</v>
      </c>
      <c r="AR30" s="96">
        <v>0.70155405813389604</v>
      </c>
      <c r="AU30" s="93">
        <v>2242.9586610000001</v>
      </c>
      <c r="AV30" s="93">
        <v>1</v>
      </c>
      <c r="AW30" s="93">
        <v>1</v>
      </c>
      <c r="AX30" s="93">
        <v>54.29020834</v>
      </c>
      <c r="AY30" s="96">
        <v>0.81449767200000001</v>
      </c>
      <c r="AZ30" s="93">
        <v>0.56571438900000004</v>
      </c>
      <c r="BA30" s="93">
        <v>0.80146909300000002</v>
      </c>
      <c r="BB30" s="96">
        <v>0.59892019399999996</v>
      </c>
    </row>
    <row r="31" spans="1:54" s="93" customFormat="1">
      <c r="A31" s="92">
        <v>175</v>
      </c>
      <c r="B31" s="92">
        <v>1</v>
      </c>
      <c r="C31" s="92">
        <v>40</v>
      </c>
      <c r="D31" s="92"/>
      <c r="E31" s="92">
        <v>6</v>
      </c>
      <c r="F31" s="92">
        <v>7</v>
      </c>
      <c r="G31" s="92">
        <v>88</v>
      </c>
      <c r="L31" s="125">
        <v>420.53</v>
      </c>
      <c r="R31" s="93">
        <v>11201.367295742</v>
      </c>
      <c r="S31" s="93">
        <v>1</v>
      </c>
      <c r="T31" s="93">
        <v>1</v>
      </c>
      <c r="U31" s="93">
        <v>103.55904483795101</v>
      </c>
      <c r="V31" s="96">
        <v>0.87384578959829495</v>
      </c>
      <c r="W31" s="93">
        <v>0.68263314165619204</v>
      </c>
      <c r="X31" s="93">
        <v>0.88092085830830302</v>
      </c>
      <c r="Y31" s="96">
        <v>0.70554657698902601</v>
      </c>
      <c r="AB31" s="93">
        <v>4023.2744588851901</v>
      </c>
      <c r="AC31" s="93">
        <v>1</v>
      </c>
      <c r="AD31" s="93">
        <v>1</v>
      </c>
      <c r="AE31" s="93">
        <v>50.545952558517399</v>
      </c>
      <c r="AF31" s="96">
        <v>0.95596243390419</v>
      </c>
      <c r="AG31" s="93">
        <v>0.79682926622406303</v>
      </c>
      <c r="AH31" s="93">
        <v>0.95552643976394402</v>
      </c>
      <c r="AI31" s="96">
        <v>0.83935978229123098</v>
      </c>
      <c r="AK31" s="93">
        <v>14407.8599674701</v>
      </c>
      <c r="AL31" s="93">
        <v>1</v>
      </c>
      <c r="AM31" s="93">
        <v>1</v>
      </c>
      <c r="AN31" s="93">
        <v>193.67528533935501</v>
      </c>
      <c r="AO31" s="96">
        <v>0.95690947833635798</v>
      </c>
      <c r="AP31" s="93">
        <v>0.79744623712778195</v>
      </c>
      <c r="AQ31" s="93">
        <v>0.95634608007814004</v>
      </c>
      <c r="AR31" s="96">
        <v>0.839835205234431</v>
      </c>
      <c r="AU31" s="93">
        <v>5415.9250860000002</v>
      </c>
      <c r="AV31" s="93">
        <v>1</v>
      </c>
      <c r="AW31" s="93">
        <v>1</v>
      </c>
      <c r="AX31" s="93">
        <v>96.227153779999995</v>
      </c>
      <c r="AY31" s="96">
        <v>0.86686133700000001</v>
      </c>
      <c r="AZ31" s="93">
        <v>0.67145118199999998</v>
      </c>
      <c r="BA31" s="93">
        <v>0.868915518</v>
      </c>
      <c r="BB31" s="96">
        <v>0.69077912600000002</v>
      </c>
    </row>
    <row r="32" spans="1:54" s="93" customFormat="1">
      <c r="A32" s="92">
        <v>175</v>
      </c>
      <c r="B32" s="92">
        <v>1</v>
      </c>
      <c r="C32" s="92">
        <v>40</v>
      </c>
      <c r="D32" s="92"/>
      <c r="E32" s="92">
        <v>1</v>
      </c>
      <c r="F32" s="92">
        <v>7</v>
      </c>
      <c r="G32" s="92">
        <v>88</v>
      </c>
      <c r="L32" s="125">
        <v>721.26</v>
      </c>
      <c r="R32" s="93">
        <v>8622.6791446208899</v>
      </c>
      <c r="S32" s="93">
        <v>1</v>
      </c>
      <c r="T32" s="93">
        <v>1</v>
      </c>
      <c r="U32" s="93">
        <v>153.09011745452801</v>
      </c>
      <c r="V32" s="96">
        <v>0.88489464130692097</v>
      </c>
      <c r="W32" s="93">
        <v>0.67083953289339604</v>
      </c>
      <c r="X32" s="93">
        <v>0.89787760711255704</v>
      </c>
      <c r="Y32" s="96">
        <v>0.71147439277954905</v>
      </c>
      <c r="AB32" s="93">
        <v>7166.2241673469498</v>
      </c>
      <c r="AC32" s="93">
        <v>0.99772349429456597</v>
      </c>
      <c r="AD32" s="93">
        <v>0.99772349429456597</v>
      </c>
      <c r="AE32" s="93">
        <v>93.480681180953894</v>
      </c>
      <c r="AF32" s="96">
        <v>0.88955094309841298</v>
      </c>
      <c r="AG32" s="93">
        <v>0.72463975704858297</v>
      </c>
      <c r="AH32" s="93">
        <v>0.88700337812825403</v>
      </c>
      <c r="AI32" s="96">
        <v>0.75939817038678503</v>
      </c>
      <c r="AK32" s="93">
        <v>14372.6667366027</v>
      </c>
      <c r="AL32" s="93">
        <v>1</v>
      </c>
      <c r="AM32" s="93">
        <v>1</v>
      </c>
      <c r="AN32" s="93">
        <v>242.43410873413001</v>
      </c>
      <c r="AO32" s="96">
        <v>0.91153026596164399</v>
      </c>
      <c r="AP32" s="93">
        <v>0.72104233739667101</v>
      </c>
      <c r="AQ32" s="93">
        <v>0.90846701863049595</v>
      </c>
      <c r="AR32" s="96">
        <v>0.76585255010962305</v>
      </c>
      <c r="AU32" s="93">
        <v>4782.817548</v>
      </c>
      <c r="AV32" s="93">
        <v>1</v>
      </c>
      <c r="AW32" s="93">
        <v>1</v>
      </c>
      <c r="AX32" s="93">
        <v>103.24359509999999</v>
      </c>
      <c r="AY32" s="96">
        <v>0.87747612699999999</v>
      </c>
      <c r="AZ32" s="93">
        <v>0.66743445099999998</v>
      </c>
      <c r="BA32" s="93">
        <v>0.88172845399999999</v>
      </c>
      <c r="BB32" s="96">
        <v>0.70464092300000003</v>
      </c>
    </row>
    <row r="33" spans="1:54">
      <c r="A33" s="91">
        <v>200</v>
      </c>
      <c r="B33" s="91">
        <v>2</v>
      </c>
      <c r="C33" s="91">
        <v>40</v>
      </c>
      <c r="D33" s="91"/>
      <c r="E33" s="91">
        <v>1</v>
      </c>
      <c r="F33" s="91">
        <v>7</v>
      </c>
      <c r="G33" s="91">
        <v>88</v>
      </c>
      <c r="L33" s="125">
        <v>151.91</v>
      </c>
      <c r="R33" s="81">
        <v>3681.3968198299399</v>
      </c>
      <c r="S33" s="81">
        <v>1</v>
      </c>
      <c r="T33" s="81">
        <v>1</v>
      </c>
      <c r="U33" s="81">
        <v>72.977496385574298</v>
      </c>
      <c r="V33" s="95">
        <v>0.82625680688185599</v>
      </c>
      <c r="W33" s="81">
        <v>0.576796035697836</v>
      </c>
      <c r="X33" s="81">
        <v>0.83359931737905502</v>
      </c>
      <c r="Y33" s="95">
        <v>0.61106930518411195</v>
      </c>
      <c r="AB33" s="81">
        <v>1863.03713202476</v>
      </c>
      <c r="AC33" s="81">
        <v>0.99320826721076005</v>
      </c>
      <c r="AD33" s="81">
        <v>0.99320826721076005</v>
      </c>
      <c r="AE33" s="81">
        <v>20.746020317077601</v>
      </c>
      <c r="AF33" s="95">
        <v>0.87696314418751398</v>
      </c>
      <c r="AG33" s="81">
        <v>0.67249033800025704</v>
      </c>
      <c r="AH33" s="81">
        <v>0.85665152902561603</v>
      </c>
      <c r="AI33" s="95">
        <v>0.70401005058316601</v>
      </c>
      <c r="AK33" s="81">
        <v>4292.18466854095</v>
      </c>
      <c r="AL33" s="81">
        <v>1</v>
      </c>
      <c r="AM33" s="81">
        <v>1</v>
      </c>
      <c r="AN33" s="81">
        <v>86.416216373443604</v>
      </c>
      <c r="AO33" s="95">
        <v>0.87656854234077797</v>
      </c>
      <c r="AP33" s="81">
        <v>0.66950648201608698</v>
      </c>
      <c r="AQ33" s="81">
        <v>0.86989292045409705</v>
      </c>
      <c r="AR33" s="95">
        <v>0.70453531810153003</v>
      </c>
      <c r="AU33">
        <v>2416.2411929999998</v>
      </c>
      <c r="AV33">
        <v>1</v>
      </c>
      <c r="AW33">
        <v>1</v>
      </c>
      <c r="AX33">
        <v>54.417056799999997</v>
      </c>
      <c r="AY33">
        <v>0.80771051999999999</v>
      </c>
      <c r="AZ33">
        <v>0.55915167899999996</v>
      </c>
      <c r="BA33">
        <v>0.80921806799999996</v>
      </c>
      <c r="BB33">
        <v>0.59003600099999998</v>
      </c>
    </row>
    <row r="34" spans="1:54">
      <c r="A34" s="91">
        <v>200</v>
      </c>
      <c r="B34" s="91">
        <v>1</v>
      </c>
      <c r="C34" s="91">
        <v>40</v>
      </c>
      <c r="D34" s="91"/>
      <c r="E34" s="91">
        <v>6</v>
      </c>
      <c r="F34" s="91">
        <v>7</v>
      </c>
      <c r="G34" s="91">
        <v>88</v>
      </c>
      <c r="L34" s="125">
        <v>420.53</v>
      </c>
      <c r="R34" s="81">
        <v>11239.8607771396</v>
      </c>
      <c r="S34" s="81">
        <v>1</v>
      </c>
      <c r="T34" s="81">
        <v>1</v>
      </c>
      <c r="U34" s="81">
        <v>105.71264576911901</v>
      </c>
      <c r="V34" s="95">
        <v>0.87033383316233903</v>
      </c>
      <c r="W34" s="81">
        <v>0.66959124568775796</v>
      </c>
      <c r="X34" s="81">
        <v>0.87654192033440503</v>
      </c>
      <c r="Y34" s="95">
        <v>0.68997880992509597</v>
      </c>
      <c r="AB34" s="81">
        <v>4365.0604972839301</v>
      </c>
      <c r="AC34" s="81">
        <v>1</v>
      </c>
      <c r="AD34" s="81">
        <v>1</v>
      </c>
      <c r="AE34" s="81">
        <v>51.059832334518397</v>
      </c>
      <c r="AF34" s="95">
        <v>0.95280561913029704</v>
      </c>
      <c r="AG34" s="81">
        <v>0.78992585026491202</v>
      </c>
      <c r="AH34" s="81">
        <v>0.94837351721390795</v>
      </c>
      <c r="AI34" s="95">
        <v>0.82959910061636799</v>
      </c>
      <c r="AK34" s="81">
        <v>14375.6147837638</v>
      </c>
      <c r="AL34" s="81">
        <v>1</v>
      </c>
      <c r="AM34" s="81">
        <v>1</v>
      </c>
      <c r="AN34" s="81">
        <v>191.63247179985001</v>
      </c>
      <c r="AO34" s="95">
        <v>0.95410780522452798</v>
      </c>
      <c r="AP34" s="81">
        <v>0.79271927475732595</v>
      </c>
      <c r="AQ34" s="81">
        <v>0.95107322785573101</v>
      </c>
      <c r="AR34" s="95">
        <v>0.83392640547201502</v>
      </c>
      <c r="AU34">
        <v>5407.9217719999997</v>
      </c>
      <c r="AV34">
        <v>1</v>
      </c>
      <c r="AW34">
        <v>1</v>
      </c>
      <c r="AX34">
        <v>89.515947580000002</v>
      </c>
      <c r="AY34">
        <v>0.856601689</v>
      </c>
      <c r="AZ34">
        <v>0.65760355400000003</v>
      </c>
      <c r="BA34">
        <v>0.85925481400000003</v>
      </c>
      <c r="BB34">
        <v>0.67173831699999997</v>
      </c>
    </row>
    <row r="35" spans="1:54" ht="15.75" thickBot="1">
      <c r="A35" s="91">
        <v>200</v>
      </c>
      <c r="B35" s="91">
        <v>1</v>
      </c>
      <c r="C35" s="91">
        <v>40</v>
      </c>
      <c r="D35" s="91"/>
      <c r="E35" s="91">
        <v>1</v>
      </c>
      <c r="F35" s="91">
        <v>7</v>
      </c>
      <c r="G35" s="91">
        <v>88</v>
      </c>
      <c r="L35" s="125">
        <v>721.26</v>
      </c>
      <c r="R35" s="81">
        <v>9672.2742245197296</v>
      </c>
      <c r="S35" s="81">
        <v>1</v>
      </c>
      <c r="T35" s="81">
        <v>1</v>
      </c>
      <c r="U35" s="81">
        <v>150.76946330070399</v>
      </c>
      <c r="V35" s="97">
        <v>0.87629232104806198</v>
      </c>
      <c r="W35" s="81">
        <v>0.65107744683064706</v>
      </c>
      <c r="X35" s="81">
        <v>0.887840295688478</v>
      </c>
      <c r="Y35" s="97">
        <v>0.68670603212259196</v>
      </c>
      <c r="AB35" s="81">
        <v>5738.5525054931604</v>
      </c>
      <c r="AC35" s="81">
        <v>0.99762903347691301</v>
      </c>
      <c r="AD35" s="81">
        <v>0.99762903347691301</v>
      </c>
      <c r="AE35" s="81">
        <v>77.029090642929006</v>
      </c>
      <c r="AF35" s="97">
        <v>0.90142845868518595</v>
      </c>
      <c r="AG35" s="81">
        <v>0.73023510494657995</v>
      </c>
      <c r="AH35" s="81">
        <v>0.89381124358353303</v>
      </c>
      <c r="AI35" s="97">
        <v>0.76265509403328402</v>
      </c>
      <c r="AK35" s="81">
        <v>14726.9660711288</v>
      </c>
      <c r="AL35" s="81">
        <v>1</v>
      </c>
      <c r="AM35" s="81">
        <v>1</v>
      </c>
      <c r="AN35" s="81">
        <v>240.16148948669399</v>
      </c>
      <c r="AO35" s="97">
        <v>0.90000789203693399</v>
      </c>
      <c r="AP35" s="81">
        <v>0.69742813490593203</v>
      </c>
      <c r="AQ35" s="81">
        <v>0.90724042890758805</v>
      </c>
      <c r="AR35" s="97">
        <v>0.74640968247541495</v>
      </c>
      <c r="AU35">
        <v>4846.8701719999999</v>
      </c>
      <c r="AV35">
        <v>1</v>
      </c>
      <c r="AW35">
        <v>1</v>
      </c>
      <c r="AX35">
        <v>113.872371</v>
      </c>
      <c r="AY35">
        <v>0.866308894</v>
      </c>
      <c r="AZ35">
        <v>0.64728331500000003</v>
      </c>
      <c r="BA35">
        <v>0.87055033000000004</v>
      </c>
      <c r="BB35">
        <v>0.68096654999999995</v>
      </c>
    </row>
    <row r="36" spans="1:54">
      <c r="L36" s="81" t="s">
        <v>451</v>
      </c>
    </row>
    <row r="40" spans="1:54" ht="21">
      <c r="AN40" s="119" t="s">
        <v>402</v>
      </c>
    </row>
    <row r="41" spans="1:54" ht="21">
      <c r="A41" t="s">
        <v>400</v>
      </c>
      <c r="B41"/>
      <c r="C41" s="5" t="s">
        <v>304</v>
      </c>
      <c r="D41"/>
      <c r="E41"/>
      <c r="F41"/>
      <c r="G41"/>
      <c r="H41"/>
      <c r="I41"/>
      <c r="AN41" s="119" t="s">
        <v>394</v>
      </c>
    </row>
    <row r="42" spans="1:54" ht="18.75">
      <c r="A42"/>
      <c r="B42"/>
      <c r="C42"/>
      <c r="D42"/>
      <c r="E42"/>
      <c r="F42"/>
      <c r="G42"/>
      <c r="H42"/>
      <c r="I42"/>
      <c r="AN42" s="119" t="s">
        <v>395</v>
      </c>
    </row>
    <row r="43" spans="1:54" ht="18.75">
      <c r="A43" t="s">
        <v>149</v>
      </c>
      <c r="B43" t="s">
        <v>300</v>
      </c>
      <c r="C43" t="s">
        <v>301</v>
      </c>
      <c r="D43" t="s">
        <v>302</v>
      </c>
      <c r="E43" t="s">
        <v>303</v>
      </c>
      <c r="F43" t="s">
        <v>305</v>
      </c>
      <c r="G43" t="s">
        <v>183</v>
      </c>
      <c r="H43"/>
      <c r="I43" t="s">
        <v>306</v>
      </c>
      <c r="AN43" s="119" t="s">
        <v>401</v>
      </c>
    </row>
    <row r="44" spans="1:54" ht="18.75">
      <c r="A44">
        <v>105864</v>
      </c>
      <c r="B44">
        <v>0</v>
      </c>
      <c r="C44">
        <v>2.69</v>
      </c>
      <c r="D44">
        <v>2714.34</v>
      </c>
      <c r="E44">
        <v>9.6</v>
      </c>
      <c r="F44">
        <v>1214.8699999999999</v>
      </c>
      <c r="G44">
        <v>0.94699999999999995</v>
      </c>
      <c r="H44"/>
      <c r="I44">
        <f>SUM(C44,D44,F44)/60</f>
        <v>65.531666666666666</v>
      </c>
      <c r="AN44" s="119" t="s">
        <v>396</v>
      </c>
    </row>
    <row r="45" spans="1:54">
      <c r="A45">
        <v>105864</v>
      </c>
      <c r="B45">
        <v>25</v>
      </c>
      <c r="C45">
        <v>2.93</v>
      </c>
      <c r="D45">
        <v>3414.49</v>
      </c>
      <c r="E45">
        <v>9.5</v>
      </c>
      <c r="F45">
        <v>1196.42</v>
      </c>
      <c r="G45">
        <v>0.94</v>
      </c>
      <c r="H45"/>
      <c r="I45">
        <f t="shared" ref="I45:I52" si="0">SUM(C45,D45,F45)/60</f>
        <v>76.897333333333336</v>
      </c>
    </row>
    <row r="46" spans="1:54" ht="21">
      <c r="A46">
        <v>105864</v>
      </c>
      <c r="B46">
        <v>50</v>
      </c>
      <c r="C46">
        <v>3.05</v>
      </c>
      <c r="D46">
        <v>4216.7</v>
      </c>
      <c r="E46">
        <v>9.3000000000000007</v>
      </c>
      <c r="F46">
        <v>1166.98</v>
      </c>
      <c r="G46">
        <v>0.93100000000000005</v>
      </c>
      <c r="H46"/>
      <c r="I46">
        <f t="shared" si="0"/>
        <v>89.778833333333324</v>
      </c>
      <c r="AN46" s="119" t="s">
        <v>544</v>
      </c>
    </row>
    <row r="47" spans="1:54">
      <c r="A47">
        <v>105864</v>
      </c>
      <c r="B47">
        <v>75</v>
      </c>
      <c r="C47">
        <v>2.8</v>
      </c>
      <c r="D47">
        <v>5192.95</v>
      </c>
      <c r="E47">
        <v>9.1999999999999993</v>
      </c>
      <c r="F47">
        <v>1157.1600000000001</v>
      </c>
      <c r="G47">
        <v>0.92400000000000004</v>
      </c>
      <c r="H47"/>
      <c r="I47">
        <f t="shared" si="0"/>
        <v>105.88183333333333</v>
      </c>
    </row>
    <row r="48" spans="1:54">
      <c r="A48">
        <v>105864</v>
      </c>
      <c r="B48">
        <v>100</v>
      </c>
      <c r="C48">
        <v>2.91</v>
      </c>
      <c r="D48">
        <v>6250.23</v>
      </c>
      <c r="E48">
        <v>9.1</v>
      </c>
      <c r="F48">
        <v>1146.01</v>
      </c>
      <c r="G48">
        <v>0.91400000000000003</v>
      </c>
      <c r="H48"/>
      <c r="I48">
        <f t="shared" si="0"/>
        <v>123.31916666666666</v>
      </c>
    </row>
    <row r="49" spans="1:9">
      <c r="A49">
        <v>105864</v>
      </c>
      <c r="B49">
        <v>125</v>
      </c>
      <c r="C49">
        <v>2.96</v>
      </c>
      <c r="D49">
        <v>7377.5</v>
      </c>
      <c r="E49">
        <v>9</v>
      </c>
      <c r="F49">
        <v>1122.55</v>
      </c>
      <c r="G49">
        <v>0.91100000000000003</v>
      </c>
      <c r="H49"/>
      <c r="I49">
        <f t="shared" si="0"/>
        <v>141.71683333333334</v>
      </c>
    </row>
    <row r="50" spans="1:9">
      <c r="A50">
        <v>105864</v>
      </c>
      <c r="B50">
        <v>150</v>
      </c>
      <c r="C50">
        <v>3.09</v>
      </c>
      <c r="D50">
        <v>8718.0400000000009</v>
      </c>
      <c r="E50">
        <v>8.9</v>
      </c>
      <c r="F50">
        <v>1107.76</v>
      </c>
      <c r="G50">
        <v>0.91300000000000003</v>
      </c>
      <c r="H50"/>
      <c r="I50">
        <f t="shared" si="0"/>
        <v>163.81483333333335</v>
      </c>
    </row>
    <row r="51" spans="1:9">
      <c r="A51">
        <v>105864</v>
      </c>
      <c r="B51">
        <v>175</v>
      </c>
      <c r="C51">
        <v>2.97</v>
      </c>
      <c r="D51">
        <v>9931.11</v>
      </c>
      <c r="E51">
        <v>8.9</v>
      </c>
      <c r="F51">
        <v>1100.33</v>
      </c>
      <c r="G51">
        <v>0.91400000000000003</v>
      </c>
      <c r="H51"/>
      <c r="I51">
        <f t="shared" si="0"/>
        <v>183.90683333333334</v>
      </c>
    </row>
    <row r="52" spans="1:9">
      <c r="A52">
        <v>105864</v>
      </c>
      <c r="B52">
        <v>200</v>
      </c>
      <c r="C52">
        <v>2.99</v>
      </c>
      <c r="D52">
        <v>11463.04</v>
      </c>
      <c r="E52">
        <v>8.8000000000000007</v>
      </c>
      <c r="F52">
        <v>1099.42</v>
      </c>
      <c r="G52">
        <v>0.90600000000000003</v>
      </c>
      <c r="H52"/>
      <c r="I52">
        <f t="shared" si="0"/>
        <v>209.42416666666668</v>
      </c>
    </row>
    <row r="73" spans="2:5">
      <c r="B73" s="81" t="s">
        <v>424</v>
      </c>
    </row>
    <row r="75" spans="2:5">
      <c r="B75" t="s">
        <v>300</v>
      </c>
      <c r="C75" s="81" t="s">
        <v>425</v>
      </c>
      <c r="D75" s="81" t="s">
        <v>426</v>
      </c>
      <c r="E75" s="81" t="s">
        <v>427</v>
      </c>
    </row>
    <row r="76" spans="2:5">
      <c r="B76">
        <v>0</v>
      </c>
      <c r="C76" s="81">
        <v>0.89069767441860404</v>
      </c>
      <c r="D76" s="81">
        <v>0.87790697674418605</v>
      </c>
      <c r="E76" s="81">
        <v>0.86627906976744096</v>
      </c>
    </row>
    <row r="77" spans="2:5">
      <c r="B77">
        <v>25</v>
      </c>
      <c r="C77" s="81">
        <v>0.88604651162790704</v>
      </c>
      <c r="D77" s="81">
        <v>0.88604651162790704</v>
      </c>
      <c r="E77" s="81">
        <v>0.88139534883720905</v>
      </c>
    </row>
    <row r="78" spans="2:5">
      <c r="B78">
        <v>50</v>
      </c>
      <c r="C78" s="81">
        <v>0.88255813953488305</v>
      </c>
      <c r="D78" s="81">
        <v>0.87790697674418605</v>
      </c>
      <c r="E78" s="81">
        <v>0.88255813953488305</v>
      </c>
    </row>
    <row r="79" spans="2:5">
      <c r="B79">
        <v>75</v>
      </c>
      <c r="C79" s="81">
        <v>0.86511627906976696</v>
      </c>
      <c r="D79" s="81">
        <v>0.85697674418604597</v>
      </c>
      <c r="E79" s="81">
        <v>0.88255813953488305</v>
      </c>
    </row>
    <row r="80" spans="2:5">
      <c r="B80">
        <v>100</v>
      </c>
      <c r="C80" s="81">
        <v>0.86860465116278995</v>
      </c>
      <c r="D80" s="81">
        <v>0.85697674418604597</v>
      </c>
      <c r="E80" s="81">
        <v>0.86976744186046495</v>
      </c>
    </row>
    <row r="81" spans="2:5">
      <c r="B81">
        <v>125</v>
      </c>
      <c r="C81" s="81">
        <v>0.85116279069767398</v>
      </c>
      <c r="D81" s="81">
        <v>0.84767441860465098</v>
      </c>
      <c r="E81" s="81">
        <v>0.86162790697674396</v>
      </c>
    </row>
    <row r="82" spans="2:5">
      <c r="B82">
        <v>150</v>
      </c>
      <c r="C82" s="81">
        <v>0.84418604651162799</v>
      </c>
      <c r="D82" s="81">
        <v>0.85581395348837197</v>
      </c>
      <c r="E82" s="81">
        <v>0.836046511627907</v>
      </c>
    </row>
    <row r="83" spans="2:5">
      <c r="B83">
        <v>175</v>
      </c>
      <c r="C83" s="81">
        <v>0.82674418604651101</v>
      </c>
      <c r="D83" s="81">
        <v>0.85116279069767398</v>
      </c>
      <c r="E83" s="81">
        <v>0.84186046511627899</v>
      </c>
    </row>
    <row r="84" spans="2:5">
      <c r="B84">
        <v>200</v>
      </c>
      <c r="C84" s="81">
        <v>0.84418604651162799</v>
      </c>
      <c r="D84" s="81">
        <v>0.83953488372092999</v>
      </c>
      <c r="E84" s="81">
        <v>0.81395348837209303</v>
      </c>
    </row>
    <row r="97" spans="1:21">
      <c r="L97" s="81" t="s">
        <v>422</v>
      </c>
    </row>
    <row r="98" spans="1:21">
      <c r="B98" s="81" t="s">
        <v>415</v>
      </c>
      <c r="L98" s="81" t="s">
        <v>423</v>
      </c>
    </row>
    <row r="100" spans="1:21">
      <c r="K100" s="81" t="s">
        <v>419</v>
      </c>
      <c r="R100" s="82" t="s">
        <v>58</v>
      </c>
    </row>
    <row r="101" spans="1:21">
      <c r="B101" s="81" t="s">
        <v>403</v>
      </c>
      <c r="C101" s="81" t="s">
        <v>404</v>
      </c>
      <c r="D101" s="82" t="s">
        <v>405</v>
      </c>
      <c r="E101" s="82" t="s">
        <v>416</v>
      </c>
      <c r="F101" s="82" t="s">
        <v>417</v>
      </c>
      <c r="J101" s="53" t="s">
        <v>4</v>
      </c>
      <c r="K101" s="53" t="s">
        <v>420</v>
      </c>
      <c r="L101" s="81" t="s">
        <v>421</v>
      </c>
      <c r="M101" s="53" t="s">
        <v>418</v>
      </c>
      <c r="N101" s="11" t="s">
        <v>183</v>
      </c>
      <c r="Q101" s="53" t="s">
        <v>4</v>
      </c>
      <c r="R101" s="53" t="s">
        <v>420</v>
      </c>
      <c r="S101" s="81" t="s">
        <v>421</v>
      </c>
      <c r="T101" s="53" t="s">
        <v>418</v>
      </c>
      <c r="U101" s="11" t="s">
        <v>183</v>
      </c>
    </row>
    <row r="102" spans="1:21">
      <c r="A102" s="81" t="s">
        <v>406</v>
      </c>
      <c r="E102" s="121">
        <v>0.12626157407407407</v>
      </c>
      <c r="F102" s="91">
        <f>HOUR(E102)*3600 + MINUTE(E102)*60 + SECOND(E102)</f>
        <v>10909</v>
      </c>
      <c r="J102" s="91">
        <v>25342</v>
      </c>
      <c r="K102" s="122">
        <v>5.3474537037037041E-3</v>
      </c>
      <c r="L102" s="91">
        <f>HOUR(K102)*3600 + MINUTE(K102)*60 + SECOND(K102)</f>
        <v>462</v>
      </c>
      <c r="M102" s="91">
        <v>24020</v>
      </c>
      <c r="N102" s="81">
        <f t="shared" ref="N102:N110" si="1">M102/J102</f>
        <v>0.94783363586141578</v>
      </c>
      <c r="Q102" s="91">
        <v>25342</v>
      </c>
      <c r="R102" s="122">
        <v>3.8065972222222221E-3</v>
      </c>
      <c r="S102" s="91">
        <f>HOUR(R102)*3600 + MINUTE(R102)*60 + SECOND(R102)</f>
        <v>329</v>
      </c>
      <c r="T102" s="91">
        <v>24055</v>
      </c>
      <c r="U102" s="91">
        <f t="shared" ref="U102:U110" si="2">T102/Q102</f>
        <v>0.94921474232499403</v>
      </c>
    </row>
    <row r="103" spans="1:21">
      <c r="A103" s="81" t="s">
        <v>407</v>
      </c>
      <c r="B103" s="81">
        <v>774.94737299999997</v>
      </c>
      <c r="C103" s="81">
        <v>52.113790000000002</v>
      </c>
      <c r="D103" s="81">
        <v>34.747894000000002</v>
      </c>
      <c r="E103" s="122">
        <v>0.18762372685185183</v>
      </c>
      <c r="F103" s="91">
        <f t="shared" ref="F103:F110" si="3">HOUR(E103)*3600 + MINUTE(E103)*60 + SECOND(E103)</f>
        <v>16211</v>
      </c>
      <c r="J103" s="91">
        <v>25342</v>
      </c>
      <c r="K103" s="122">
        <v>6.2034722222222222E-3</v>
      </c>
      <c r="L103" s="91">
        <f t="shared" ref="L103:L110" si="4">HOUR(K103)*3600 + MINUTE(K103)*60 + SECOND(K103)</f>
        <v>536</v>
      </c>
      <c r="M103" s="91">
        <v>24101</v>
      </c>
      <c r="N103" s="81">
        <f t="shared" si="1"/>
        <v>0.95102991081998267</v>
      </c>
      <c r="Q103" s="91">
        <v>25342</v>
      </c>
      <c r="R103" s="122">
        <v>2.7146990740740742E-3</v>
      </c>
      <c r="S103" s="91">
        <f t="shared" ref="S103:S110" si="5">HOUR(R103)*3600 + MINUTE(R103)*60 + SECOND(R103)</f>
        <v>235</v>
      </c>
      <c r="T103" s="91">
        <v>24233</v>
      </c>
      <c r="U103" s="91">
        <f t="shared" si="2"/>
        <v>0.95623865519690632</v>
      </c>
    </row>
    <row r="104" spans="1:21">
      <c r="A104" s="81" t="s">
        <v>408</v>
      </c>
      <c r="B104" s="81">
        <v>1054.56403</v>
      </c>
      <c r="C104" s="81">
        <v>75.839456999999996</v>
      </c>
      <c r="D104" s="81">
        <v>46.144466000000001</v>
      </c>
      <c r="E104" s="121">
        <v>0.23724710648148148</v>
      </c>
      <c r="F104" s="91">
        <f t="shared" si="3"/>
        <v>20498</v>
      </c>
      <c r="J104" s="91">
        <v>25342</v>
      </c>
      <c r="K104" s="122">
        <v>1.0818865740740742E-2</v>
      </c>
      <c r="L104" s="91">
        <f t="shared" si="4"/>
        <v>935</v>
      </c>
      <c r="M104" s="91">
        <v>24574</v>
      </c>
      <c r="N104" s="81">
        <f t="shared" si="1"/>
        <v>0.96969457817062588</v>
      </c>
      <c r="Q104" s="91">
        <v>25342</v>
      </c>
      <c r="R104" s="122">
        <v>2.6523148148148144E-3</v>
      </c>
      <c r="S104" s="91">
        <f t="shared" si="5"/>
        <v>229</v>
      </c>
      <c r="T104" s="91">
        <v>24306</v>
      </c>
      <c r="U104" s="91">
        <f t="shared" si="2"/>
        <v>0.95911924867808385</v>
      </c>
    </row>
    <row r="105" spans="1:21">
      <c r="A105" s="81" t="s">
        <v>409</v>
      </c>
      <c r="B105" s="81">
        <v>1480.8983350000001</v>
      </c>
      <c r="C105" s="81">
        <v>129.25116499999999</v>
      </c>
      <c r="D105" s="81">
        <v>58.554901000000001</v>
      </c>
      <c r="E105" s="121">
        <v>0.30464120370370368</v>
      </c>
      <c r="F105" s="91">
        <f t="shared" si="3"/>
        <v>26321</v>
      </c>
      <c r="J105" s="91">
        <v>25342</v>
      </c>
      <c r="K105" s="122">
        <v>1.7973726851851852E-2</v>
      </c>
      <c r="L105" s="91">
        <f t="shared" si="4"/>
        <v>1553</v>
      </c>
      <c r="M105" s="91">
        <v>23815</v>
      </c>
      <c r="N105" s="81">
        <f t="shared" si="1"/>
        <v>0.9397442980033146</v>
      </c>
      <c r="Q105" s="91">
        <v>25342</v>
      </c>
      <c r="R105" s="122">
        <v>3.0788194444444448E-3</v>
      </c>
      <c r="S105" s="91">
        <f t="shared" si="5"/>
        <v>266</v>
      </c>
      <c r="T105" s="91">
        <v>23714</v>
      </c>
      <c r="U105" s="91">
        <f t="shared" si="2"/>
        <v>0.93575881935127458</v>
      </c>
    </row>
    <row r="106" spans="1:21">
      <c r="A106" s="81" t="s">
        <v>410</v>
      </c>
      <c r="B106" s="81">
        <v>2216.190286</v>
      </c>
      <c r="C106" s="81">
        <v>181.37509499999999</v>
      </c>
      <c r="D106" s="81">
        <v>72.026396000000005</v>
      </c>
      <c r="E106" s="121">
        <v>0.36288194444444444</v>
      </c>
      <c r="F106" s="91">
        <f t="shared" si="3"/>
        <v>31353</v>
      </c>
      <c r="J106" s="91">
        <v>25342</v>
      </c>
      <c r="K106" s="122">
        <v>1.1927314814814816E-2</v>
      </c>
      <c r="L106" s="91">
        <f t="shared" si="4"/>
        <v>1031</v>
      </c>
      <c r="M106" s="91">
        <v>23696</v>
      </c>
      <c r="N106" s="81">
        <f t="shared" si="1"/>
        <v>0.93504853602714866</v>
      </c>
      <c r="Q106" s="91">
        <v>25342</v>
      </c>
      <c r="R106" s="122">
        <v>3.0026620370370368E-3</v>
      </c>
      <c r="S106" s="91">
        <f t="shared" si="5"/>
        <v>259</v>
      </c>
      <c r="T106" s="91">
        <v>23662</v>
      </c>
      <c r="U106" s="91">
        <f t="shared" si="2"/>
        <v>0.93370688974824401</v>
      </c>
    </row>
    <row r="107" spans="1:21">
      <c r="A107" s="81" t="s">
        <v>411</v>
      </c>
      <c r="B107" s="81">
        <v>3158.0465490000001</v>
      </c>
      <c r="C107" s="81">
        <v>356.11182500000001</v>
      </c>
      <c r="D107" s="81">
        <v>84.680274999999995</v>
      </c>
      <c r="E107" s="121">
        <v>0.47348090277777777</v>
      </c>
      <c r="F107" s="91">
        <f t="shared" si="3"/>
        <v>40909</v>
      </c>
      <c r="J107" s="91">
        <v>25342</v>
      </c>
      <c r="K107" s="122">
        <v>1.3308217592592592E-2</v>
      </c>
      <c r="L107" s="91">
        <f t="shared" si="4"/>
        <v>1150</v>
      </c>
      <c r="M107" s="91">
        <v>22925</v>
      </c>
      <c r="N107" s="81">
        <f t="shared" si="1"/>
        <v>0.9046247336437534</v>
      </c>
      <c r="Q107" s="91">
        <v>25342</v>
      </c>
      <c r="R107" s="122">
        <v>3.3157407407407406E-3</v>
      </c>
      <c r="S107" s="91">
        <f t="shared" si="5"/>
        <v>286</v>
      </c>
      <c r="T107" s="91">
        <v>22805</v>
      </c>
      <c r="U107" s="91">
        <f t="shared" si="2"/>
        <v>0.89988951148291374</v>
      </c>
    </row>
    <row r="108" spans="1:21">
      <c r="A108" s="81" t="s">
        <v>412</v>
      </c>
      <c r="B108" s="81">
        <v>5048.5333499999997</v>
      </c>
      <c r="C108" s="81">
        <v>584.22042499999998</v>
      </c>
      <c r="D108" s="81">
        <v>95.626603000000003</v>
      </c>
      <c r="E108" s="143">
        <v>0.54166666666666663</v>
      </c>
      <c r="F108" s="123">
        <f t="shared" si="3"/>
        <v>46800</v>
      </c>
      <c r="J108" s="123">
        <v>25342</v>
      </c>
      <c r="K108" s="124">
        <v>1.0995370370370371E-2</v>
      </c>
      <c r="L108" s="123">
        <f t="shared" si="4"/>
        <v>950</v>
      </c>
      <c r="M108" s="125">
        <f>T108+L115</f>
        <v>22589</v>
      </c>
      <c r="N108" s="125">
        <f t="shared" si="1"/>
        <v>0.89136611159340229</v>
      </c>
      <c r="O108" s="81" t="s">
        <v>428</v>
      </c>
      <c r="Q108" s="91">
        <v>25342</v>
      </c>
      <c r="R108" s="122">
        <v>3.3587962962962968E-3</v>
      </c>
      <c r="S108" s="91">
        <f t="shared" si="5"/>
        <v>290</v>
      </c>
      <c r="T108" s="91">
        <v>22491</v>
      </c>
      <c r="U108" s="91">
        <f t="shared" si="2"/>
        <v>0.88749901349538318</v>
      </c>
    </row>
    <row r="109" spans="1:21">
      <c r="A109" s="81" t="s">
        <v>413</v>
      </c>
      <c r="B109" s="81">
        <v>8891.4578899999997</v>
      </c>
      <c r="C109" s="81">
        <v>1018.424522</v>
      </c>
      <c r="D109" s="81">
        <v>102.021687</v>
      </c>
      <c r="E109" s="143">
        <v>0.60416666666666663</v>
      </c>
      <c r="F109" s="123">
        <f t="shared" si="3"/>
        <v>52200</v>
      </c>
      <c r="J109" s="123">
        <v>25342</v>
      </c>
      <c r="K109" s="124">
        <v>1.0856481481481481E-2</v>
      </c>
      <c r="L109" s="123">
        <f t="shared" si="4"/>
        <v>938</v>
      </c>
      <c r="M109" s="125">
        <f>T109+L115</f>
        <v>22019</v>
      </c>
      <c r="N109" s="125">
        <f t="shared" si="1"/>
        <v>0.86887380632941358</v>
      </c>
      <c r="O109" s="81" t="s">
        <v>429</v>
      </c>
      <c r="Q109" s="91">
        <v>25342</v>
      </c>
      <c r="R109" s="122">
        <v>3.2186342592592592E-3</v>
      </c>
      <c r="S109" s="91">
        <f t="shared" si="5"/>
        <v>278</v>
      </c>
      <c r="T109" s="91">
        <v>21921</v>
      </c>
      <c r="U109" s="91">
        <f t="shared" si="2"/>
        <v>0.86500670823139447</v>
      </c>
    </row>
    <row r="110" spans="1:21">
      <c r="A110" s="81" t="s">
        <v>414</v>
      </c>
      <c r="B110" s="81">
        <v>11837.939151</v>
      </c>
      <c r="C110" s="81">
        <v>1592.6816200000001</v>
      </c>
      <c r="D110" s="81">
        <v>104.465699</v>
      </c>
      <c r="E110" s="121">
        <v>0.69675925925925919</v>
      </c>
      <c r="F110" s="91">
        <f t="shared" si="3"/>
        <v>60200</v>
      </c>
      <c r="J110" s="91">
        <v>25342</v>
      </c>
      <c r="K110" s="122">
        <v>1.0782291666666667E-2</v>
      </c>
      <c r="L110" s="91">
        <f t="shared" si="4"/>
        <v>932</v>
      </c>
      <c r="M110" s="91">
        <v>19340</v>
      </c>
      <c r="N110" s="81">
        <f t="shared" si="1"/>
        <v>0.763159971588667</v>
      </c>
      <c r="Q110" s="91">
        <v>25342</v>
      </c>
      <c r="R110" s="122">
        <v>3.1790509259259259E-3</v>
      </c>
      <c r="S110" s="91">
        <f t="shared" si="5"/>
        <v>275</v>
      </c>
      <c r="T110" s="91">
        <v>19264</v>
      </c>
      <c r="U110" s="91">
        <f t="shared" si="2"/>
        <v>0.76016099755346855</v>
      </c>
    </row>
    <row r="112" spans="1:21">
      <c r="J112" s="81" t="s">
        <v>430</v>
      </c>
    </row>
    <row r="113" spans="1:13">
      <c r="J113" s="81" t="s">
        <v>431</v>
      </c>
    </row>
    <row r="114" spans="1:13">
      <c r="J114" s="81" t="s">
        <v>432</v>
      </c>
    </row>
    <row r="115" spans="1:13">
      <c r="K115" s="81" t="s">
        <v>433</v>
      </c>
      <c r="L115" s="81">
        <f>((M107-T107)+(M110-T110))/2</f>
        <v>98</v>
      </c>
      <c r="M115" s="81" t="s">
        <v>434</v>
      </c>
    </row>
    <row r="123" spans="1:13">
      <c r="E123" s="81" t="s">
        <v>545</v>
      </c>
    </row>
    <row r="124" spans="1:13">
      <c r="A124" s="82" t="s">
        <v>447</v>
      </c>
    </row>
    <row r="125" spans="1:13" ht="21">
      <c r="C125" s="81" t="s">
        <v>548</v>
      </c>
      <c r="D125" s="81" t="s">
        <v>448</v>
      </c>
      <c r="E125" s="119" t="s">
        <v>395</v>
      </c>
      <c r="F125" s="119" t="s">
        <v>402</v>
      </c>
      <c r="G125" s="119" t="s">
        <v>401</v>
      </c>
      <c r="H125" s="119" t="s">
        <v>544</v>
      </c>
      <c r="L125" t="s">
        <v>445</v>
      </c>
    </row>
    <row r="126" spans="1:13">
      <c r="A126" s="81" t="s">
        <v>406</v>
      </c>
      <c r="B126">
        <v>0</v>
      </c>
      <c r="C126" s="141">
        <f>B102*48+C102+D102*48+F102*48</f>
        <v>523632</v>
      </c>
      <c r="D126">
        <v>2.69</v>
      </c>
      <c r="E126" s="81">
        <f>L10+AB10</f>
        <v>2562.92661598205</v>
      </c>
      <c r="F126" s="81">
        <f>L11+R11</f>
        <v>6629.5285382366101</v>
      </c>
      <c r="G126" s="81">
        <f>L10+AK10</f>
        <v>8921.5944598007209</v>
      </c>
      <c r="H126" s="81">
        <f>L11+AU11</f>
        <v>3580.4933769999998</v>
      </c>
    </row>
    <row r="127" spans="1:13">
      <c r="A127" s="81" t="s">
        <v>407</v>
      </c>
      <c r="B127">
        <v>25</v>
      </c>
      <c r="C127" s="141">
        <f t="shared" ref="C127:C134" si="6">B103*48+C103+D103*48+F103*48</f>
        <v>817045.48660599999</v>
      </c>
      <c r="D127">
        <v>2.93</v>
      </c>
      <c r="E127" s="81">
        <f>L13+AB13</f>
        <v>3706.1069500732401</v>
      </c>
      <c r="F127" s="81">
        <f>L14+R14</f>
        <v>11995.8320307827</v>
      </c>
      <c r="G127" s="81">
        <f>L13+AK13</f>
        <v>15849.472836046201</v>
      </c>
      <c r="H127" s="81">
        <f>L14+AU14</f>
        <v>4348.8873359999998</v>
      </c>
      <c r="J127" s="119"/>
    </row>
    <row r="128" spans="1:13">
      <c r="A128" s="81" t="s">
        <v>408</v>
      </c>
      <c r="B128">
        <v>50</v>
      </c>
      <c r="C128" s="141">
        <f t="shared" si="6"/>
        <v>1036813.847265</v>
      </c>
      <c r="D128">
        <v>3.05</v>
      </c>
      <c r="E128" s="81">
        <f>L16+AB16</f>
        <v>3788.41455247879</v>
      </c>
      <c r="F128" s="81">
        <f>L17+R17</f>
        <v>11478.6673834419</v>
      </c>
      <c r="G128" s="81">
        <f>L16+AK16</f>
        <v>19577.7240767765</v>
      </c>
      <c r="H128" s="81">
        <f>L17+AU17</f>
        <v>4723.8134330000003</v>
      </c>
      <c r="J128" s="119"/>
    </row>
    <row r="129" spans="1:10">
      <c r="A129" s="81" t="s">
        <v>409</v>
      </c>
      <c r="B129">
        <v>75</v>
      </c>
      <c r="C129" s="141">
        <f t="shared" si="6"/>
        <v>1337431.0064930001</v>
      </c>
      <c r="D129">
        <v>2.8</v>
      </c>
      <c r="E129" s="81">
        <f>L19+AB19</f>
        <v>4254.3433952617597</v>
      </c>
      <c r="F129" s="81">
        <f>L20+R20</f>
        <v>13738.931360254201</v>
      </c>
      <c r="G129" s="81">
        <f>L19+AK19</f>
        <v>15765.855976848601</v>
      </c>
      <c r="H129" s="81">
        <f>L20+AU20</f>
        <v>4888.5182030000005</v>
      </c>
      <c r="J129" s="119"/>
    </row>
    <row r="130" spans="1:10">
      <c r="A130" s="81" t="s">
        <v>410</v>
      </c>
      <c r="B130">
        <v>100</v>
      </c>
      <c r="C130" s="141">
        <f t="shared" si="6"/>
        <v>1614959.7758309999</v>
      </c>
      <c r="D130">
        <v>2.91</v>
      </c>
      <c r="E130" s="81">
        <f>L22+AB22</f>
        <v>5445.2818620490998</v>
      </c>
      <c r="F130" s="81">
        <f>L23+R23</f>
        <v>10432.54931903839</v>
      </c>
      <c r="G130" s="81">
        <f>L22+AK22</f>
        <v>14961.1914499092</v>
      </c>
      <c r="H130" s="81">
        <f>L23+AU23</f>
        <v>5237.966445</v>
      </c>
      <c r="J130" s="119"/>
    </row>
    <row r="131" spans="1:10">
      <c r="A131" s="81" t="s">
        <v>411</v>
      </c>
      <c r="B131">
        <v>125</v>
      </c>
      <c r="C131" s="141">
        <f t="shared" si="6"/>
        <v>2119638.9993770001</v>
      </c>
      <c r="D131">
        <v>2.96</v>
      </c>
      <c r="E131" s="81">
        <f>L25+AB25</f>
        <v>4160.4078123855497</v>
      </c>
      <c r="F131" s="81">
        <f>L26+R26</f>
        <v>9556.9646318054201</v>
      </c>
      <c r="G131" s="81">
        <f>L25+AK25</f>
        <v>15253.4943862247</v>
      </c>
      <c r="H131" s="81">
        <f>L26+AU26</f>
        <v>5354.2027130000006</v>
      </c>
      <c r="J131" s="119"/>
    </row>
    <row r="132" spans="1:10">
      <c r="A132" s="81" t="s">
        <v>412</v>
      </c>
      <c r="B132">
        <v>150</v>
      </c>
      <c r="C132" s="141">
        <f t="shared" si="6"/>
        <v>2493903.8981690002</v>
      </c>
      <c r="D132">
        <v>3.09</v>
      </c>
      <c r="E132" s="81">
        <f>L28+AB28</f>
        <v>4872.4455676364896</v>
      </c>
      <c r="F132" s="81">
        <f>L29+R29</f>
        <v>10652.64756799697</v>
      </c>
      <c r="G132" s="81">
        <f>L28+AK28</f>
        <v>15104.538844137101</v>
      </c>
      <c r="H132" s="81">
        <f>L29+AU29</f>
        <v>5404.0592630000001</v>
      </c>
    </row>
    <row r="133" spans="1:10">
      <c r="A133" s="81" t="s">
        <v>413</v>
      </c>
      <c r="B133">
        <v>175</v>
      </c>
      <c r="C133" s="141">
        <f t="shared" si="6"/>
        <v>2938305.4442179999</v>
      </c>
      <c r="D133">
        <v>2.97</v>
      </c>
      <c r="E133" s="81">
        <f>L31+AB31</f>
        <v>4443.8044588851899</v>
      </c>
      <c r="F133" s="81">
        <f>L32+R32</f>
        <v>9343.9391446208901</v>
      </c>
      <c r="G133" s="81">
        <f>L31+AK31</f>
        <v>14828.389967470101</v>
      </c>
      <c r="H133" s="81">
        <f>L32+AU32</f>
        <v>5504.0775480000002</v>
      </c>
    </row>
    <row r="134" spans="1:10">
      <c r="A134" s="81" t="s">
        <v>414</v>
      </c>
      <c r="B134">
        <v>200</v>
      </c>
      <c r="C134" s="141">
        <f t="shared" si="6"/>
        <v>3464428.11442</v>
      </c>
      <c r="D134">
        <v>2.99</v>
      </c>
      <c r="E134" s="81">
        <f>L34+AB34</f>
        <v>4785.5904972839298</v>
      </c>
      <c r="F134" s="81">
        <f>L35+R35</f>
        <v>10393.53422451973</v>
      </c>
      <c r="G134" s="81">
        <f>L34+AK34</f>
        <v>14796.144783763801</v>
      </c>
      <c r="H134" s="81">
        <f>L35+AU35</f>
        <v>5568.1301720000001</v>
      </c>
    </row>
    <row r="140" spans="1:10">
      <c r="A140" s="82" t="s">
        <v>449</v>
      </c>
      <c r="C140" s="81" t="s">
        <v>450</v>
      </c>
      <c r="D140" s="81" t="s">
        <v>58</v>
      </c>
      <c r="E140" s="81" t="s">
        <v>57</v>
      </c>
    </row>
    <row r="141" spans="1:10" ht="21">
      <c r="C141" s="81" t="s">
        <v>548</v>
      </c>
      <c r="D141" s="81" t="s">
        <v>549</v>
      </c>
      <c r="E141" s="81" t="s">
        <v>550</v>
      </c>
      <c r="F141" s="81" t="s">
        <v>448</v>
      </c>
      <c r="G141" s="119" t="s">
        <v>395</v>
      </c>
      <c r="H141" s="119" t="s">
        <v>402</v>
      </c>
      <c r="I141" s="119" t="s">
        <v>401</v>
      </c>
      <c r="J141" s="119" t="s">
        <v>544</v>
      </c>
    </row>
    <row r="142" spans="1:10">
      <c r="A142" s="81" t="s">
        <v>406</v>
      </c>
      <c r="B142">
        <v>0</v>
      </c>
      <c r="C142" s="142">
        <f>L102*48</f>
        <v>22176</v>
      </c>
      <c r="D142" s="142">
        <f>S102*48</f>
        <v>15792</v>
      </c>
      <c r="F142" s="142">
        <f t="shared" ref="F142:F150" si="7">D44+F44</f>
        <v>3929.21</v>
      </c>
      <c r="G142" s="81">
        <v>29.575836420059201</v>
      </c>
      <c r="H142" s="81">
        <v>99.406148672103797</v>
      </c>
      <c r="I142" s="81">
        <v>120.453521251678</v>
      </c>
      <c r="J142" s="81">
        <v>140.91198159999999</v>
      </c>
    </row>
    <row r="143" spans="1:10">
      <c r="A143" s="81" t="s">
        <v>407</v>
      </c>
      <c r="B143">
        <v>25</v>
      </c>
      <c r="C143" s="142">
        <f t="shared" ref="C143:C150" si="8">L103*48</f>
        <v>25728</v>
      </c>
      <c r="D143" s="142">
        <f t="shared" ref="D143:D150" si="9">S103*48</f>
        <v>11280</v>
      </c>
      <c r="F143" s="142">
        <f t="shared" si="7"/>
        <v>4610.91</v>
      </c>
      <c r="G143" s="81">
        <v>47.396229505538898</v>
      </c>
      <c r="H143" s="81">
        <v>124.671264648437</v>
      </c>
      <c r="I143" s="81">
        <v>218.827893972396</v>
      </c>
      <c r="J143" s="81">
        <v>102.6962333</v>
      </c>
    </row>
    <row r="144" spans="1:10">
      <c r="A144" s="81" t="s">
        <v>408</v>
      </c>
      <c r="B144">
        <v>50</v>
      </c>
      <c r="C144" s="142">
        <f t="shared" si="8"/>
        <v>44880</v>
      </c>
      <c r="D144" s="142">
        <f t="shared" si="9"/>
        <v>10992</v>
      </c>
      <c r="F144" s="142">
        <f t="shared" si="7"/>
        <v>5383.68</v>
      </c>
      <c r="G144" s="81">
        <v>64.227716684341402</v>
      </c>
      <c r="H144" s="81">
        <v>145.11964988708399</v>
      </c>
      <c r="I144" s="81">
        <v>231.01981854438699</v>
      </c>
      <c r="J144" s="81">
        <v>104.3063674</v>
      </c>
    </row>
    <row r="145" spans="1:10">
      <c r="A145" s="81" t="s">
        <v>409</v>
      </c>
      <c r="B145">
        <v>75</v>
      </c>
      <c r="C145" s="142">
        <f t="shared" si="8"/>
        <v>74544</v>
      </c>
      <c r="D145" s="142">
        <f t="shared" si="9"/>
        <v>12768</v>
      </c>
      <c r="F145" s="142">
        <f t="shared" si="7"/>
        <v>6350.11</v>
      </c>
      <c r="G145" s="81">
        <v>65.013238906860295</v>
      </c>
      <c r="H145" s="81">
        <v>162.622673988342</v>
      </c>
      <c r="I145" s="81">
        <v>189.27180528640699</v>
      </c>
      <c r="J145" s="81">
        <v>118.33925600000001</v>
      </c>
    </row>
    <row r="146" spans="1:10">
      <c r="A146" s="81" t="s">
        <v>410</v>
      </c>
      <c r="B146">
        <v>100</v>
      </c>
      <c r="C146" s="142">
        <f t="shared" si="8"/>
        <v>49488</v>
      </c>
      <c r="D146" s="142">
        <f t="shared" si="9"/>
        <v>12432</v>
      </c>
      <c r="F146" s="142">
        <f t="shared" si="7"/>
        <v>7396.24</v>
      </c>
      <c r="G146" s="81">
        <v>57.208644151687601</v>
      </c>
      <c r="H146" s="81">
        <v>123.469468593597</v>
      </c>
      <c r="I146" s="81">
        <v>189.733264446258</v>
      </c>
      <c r="J146" s="81">
        <v>106.26937959999999</v>
      </c>
    </row>
    <row r="147" spans="1:10">
      <c r="A147" s="81" t="s">
        <v>411</v>
      </c>
      <c r="B147">
        <v>125</v>
      </c>
      <c r="C147" s="142">
        <f t="shared" si="8"/>
        <v>55200</v>
      </c>
      <c r="D147" s="142">
        <f t="shared" si="9"/>
        <v>13728</v>
      </c>
      <c r="F147" s="142">
        <f t="shared" si="7"/>
        <v>8500.0499999999993</v>
      </c>
      <c r="G147" s="81">
        <v>51.891192197799597</v>
      </c>
      <c r="H147" s="81">
        <v>123.849684715271</v>
      </c>
      <c r="I147" s="81">
        <v>189.370112657547</v>
      </c>
      <c r="J147" s="81">
        <v>108.7317917</v>
      </c>
    </row>
    <row r="148" spans="1:10">
      <c r="A148" s="81" t="s">
        <v>412</v>
      </c>
      <c r="B148">
        <v>150</v>
      </c>
      <c r="C148" s="142">
        <f t="shared" si="8"/>
        <v>45600</v>
      </c>
      <c r="D148" s="142">
        <f t="shared" si="9"/>
        <v>13920</v>
      </c>
      <c r="F148" s="142">
        <f t="shared" si="7"/>
        <v>9825.8000000000011</v>
      </c>
      <c r="G148" s="81">
        <v>48.830578088760298</v>
      </c>
      <c r="H148" s="81">
        <v>221.60023927688599</v>
      </c>
      <c r="I148" s="81">
        <v>197.894618272781</v>
      </c>
      <c r="J148" s="81">
        <v>105.3733151</v>
      </c>
    </row>
    <row r="149" spans="1:10">
      <c r="A149" s="81" t="s">
        <v>413</v>
      </c>
      <c r="B149">
        <v>175</v>
      </c>
      <c r="C149" s="142">
        <f t="shared" si="8"/>
        <v>45024</v>
      </c>
      <c r="D149" s="142">
        <f t="shared" si="9"/>
        <v>13344</v>
      </c>
      <c r="F149" s="142">
        <f t="shared" si="7"/>
        <v>11031.44</v>
      </c>
      <c r="G149" s="81">
        <v>50.545952558517399</v>
      </c>
      <c r="H149" s="81">
        <v>153.09011745452801</v>
      </c>
      <c r="I149" s="81">
        <v>193.67528533935501</v>
      </c>
      <c r="J149" s="81">
        <v>103.24359509999999</v>
      </c>
    </row>
    <row r="150" spans="1:10">
      <c r="A150" s="81" t="s">
        <v>414</v>
      </c>
      <c r="B150">
        <v>200</v>
      </c>
      <c r="C150" s="142">
        <f t="shared" si="8"/>
        <v>44736</v>
      </c>
      <c r="D150" s="142">
        <f t="shared" si="9"/>
        <v>13200</v>
      </c>
      <c r="F150" s="142">
        <f t="shared" si="7"/>
        <v>12562.460000000001</v>
      </c>
      <c r="G150" s="81">
        <v>51.059832334518397</v>
      </c>
      <c r="H150" s="81">
        <v>150.76946330070399</v>
      </c>
      <c r="I150" s="81">
        <v>191.63247179985001</v>
      </c>
      <c r="J150" s="81">
        <v>113.872371</v>
      </c>
    </row>
    <row r="155" spans="1:10">
      <c r="A155" s="82" t="s">
        <v>452</v>
      </c>
    </row>
    <row r="156" spans="1:10" ht="21">
      <c r="C156" s="81" t="s">
        <v>548</v>
      </c>
      <c r="D156" s="81" t="s">
        <v>448</v>
      </c>
      <c r="E156" s="119" t="s">
        <v>395</v>
      </c>
      <c r="F156" s="119" t="s">
        <v>402</v>
      </c>
      <c r="G156" s="119" t="s">
        <v>401</v>
      </c>
      <c r="H156" s="119" t="s">
        <v>544</v>
      </c>
    </row>
    <row r="157" spans="1:10">
      <c r="A157" s="81" t="s">
        <v>406</v>
      </c>
      <c r="B157">
        <v>0</v>
      </c>
      <c r="C157" s="141">
        <f>C126+C142</f>
        <v>545808</v>
      </c>
      <c r="D157" s="142">
        <f>D126+F142</f>
        <v>3931.9</v>
      </c>
      <c r="E157" s="81">
        <f>E126+G142</f>
        <v>2592.5024524021092</v>
      </c>
      <c r="F157" s="81">
        <f>F126+H142</f>
        <v>6728.934686908714</v>
      </c>
      <c r="G157" s="81">
        <f>G126+I142</f>
        <v>9042.0479810523993</v>
      </c>
      <c r="H157" s="81">
        <f>H126+J142</f>
        <v>3721.4053586</v>
      </c>
    </row>
    <row r="158" spans="1:10">
      <c r="A158" s="81" t="s">
        <v>407</v>
      </c>
      <c r="B158">
        <v>25</v>
      </c>
      <c r="C158" s="141">
        <f t="shared" ref="C158:C165" si="10">C127+C143</f>
        <v>842773.48660599999</v>
      </c>
      <c r="D158" s="142">
        <f t="shared" ref="D158:D165" si="11">D127+F143</f>
        <v>4613.84</v>
      </c>
      <c r="E158" s="81">
        <f t="shared" ref="E158:H165" si="12">E127+G143</f>
        <v>3753.5031795787791</v>
      </c>
      <c r="F158" s="81">
        <f t="shared" si="12"/>
        <v>12120.503295431137</v>
      </c>
      <c r="G158" s="81">
        <f t="shared" si="12"/>
        <v>16068.300730018598</v>
      </c>
      <c r="H158" s="81">
        <f t="shared" si="12"/>
        <v>4451.5835692999999</v>
      </c>
    </row>
    <row r="159" spans="1:10">
      <c r="A159" s="81" t="s">
        <v>408</v>
      </c>
      <c r="B159">
        <v>50</v>
      </c>
      <c r="C159" s="141">
        <f t="shared" si="10"/>
        <v>1081693.847265</v>
      </c>
      <c r="D159" s="142">
        <f t="shared" si="11"/>
        <v>5386.7300000000005</v>
      </c>
      <c r="E159" s="81">
        <f t="shared" si="12"/>
        <v>3852.6422691631315</v>
      </c>
      <c r="F159" s="81">
        <f t="shared" si="12"/>
        <v>11623.787033328983</v>
      </c>
      <c r="G159" s="81">
        <f t="shared" si="12"/>
        <v>19808.743895320888</v>
      </c>
      <c r="H159" s="81">
        <f t="shared" si="12"/>
        <v>4828.1198003999998</v>
      </c>
    </row>
    <row r="160" spans="1:10">
      <c r="A160" s="81" t="s">
        <v>409</v>
      </c>
      <c r="B160">
        <v>75</v>
      </c>
      <c r="C160" s="141">
        <f t="shared" si="10"/>
        <v>1411975.0064930001</v>
      </c>
      <c r="D160" s="142">
        <f t="shared" si="11"/>
        <v>6352.91</v>
      </c>
      <c r="E160" s="81">
        <f t="shared" si="12"/>
        <v>4319.3566341686201</v>
      </c>
      <c r="F160" s="81">
        <f t="shared" si="12"/>
        <v>13901.554034242543</v>
      </c>
      <c r="G160" s="81">
        <f t="shared" si="12"/>
        <v>15955.127782135009</v>
      </c>
      <c r="H160" s="81">
        <f t="shared" si="12"/>
        <v>5006.8574590000007</v>
      </c>
    </row>
    <row r="161" spans="1:8">
      <c r="A161" s="81" t="s">
        <v>410</v>
      </c>
      <c r="B161">
        <v>100</v>
      </c>
      <c r="C161" s="141">
        <f t="shared" si="10"/>
        <v>1664447.7758309999</v>
      </c>
      <c r="D161" s="142">
        <f t="shared" si="11"/>
        <v>7399.15</v>
      </c>
      <c r="E161" s="81">
        <f t="shared" si="12"/>
        <v>5502.4905062007874</v>
      </c>
      <c r="F161" s="81">
        <f t="shared" si="12"/>
        <v>10556.018787631987</v>
      </c>
      <c r="G161" s="81">
        <f t="shared" si="12"/>
        <v>15150.924714355458</v>
      </c>
      <c r="H161" s="81">
        <f t="shared" si="12"/>
        <v>5344.2358246000003</v>
      </c>
    </row>
    <row r="162" spans="1:8">
      <c r="A162" s="81" t="s">
        <v>411</v>
      </c>
      <c r="B162">
        <v>125</v>
      </c>
      <c r="C162" s="141">
        <f t="shared" si="10"/>
        <v>2174838.9993770001</v>
      </c>
      <c r="D162" s="142">
        <f t="shared" si="11"/>
        <v>8503.0099999999984</v>
      </c>
      <c r="E162" s="81">
        <f t="shared" si="12"/>
        <v>4212.2990045833494</v>
      </c>
      <c r="F162" s="81">
        <f t="shared" si="12"/>
        <v>9680.8143165206911</v>
      </c>
      <c r="G162" s="81">
        <f t="shared" si="12"/>
        <v>15442.864498882247</v>
      </c>
      <c r="H162" s="81">
        <f t="shared" si="12"/>
        <v>5462.9345047000006</v>
      </c>
    </row>
    <row r="163" spans="1:8">
      <c r="A163" s="81" t="s">
        <v>412</v>
      </c>
      <c r="B163">
        <v>150</v>
      </c>
      <c r="C163" s="141">
        <f t="shared" si="10"/>
        <v>2539503.8981690002</v>
      </c>
      <c r="D163" s="142">
        <f t="shared" si="11"/>
        <v>9828.8900000000012</v>
      </c>
      <c r="E163" s="81">
        <f t="shared" si="12"/>
        <v>4921.27614572525</v>
      </c>
      <c r="F163" s="81">
        <f t="shared" si="12"/>
        <v>10874.247807273856</v>
      </c>
      <c r="G163" s="81">
        <f t="shared" si="12"/>
        <v>15302.433462409883</v>
      </c>
      <c r="H163" s="81">
        <f t="shared" si="12"/>
        <v>5509.4325780999998</v>
      </c>
    </row>
    <row r="164" spans="1:8">
      <c r="A164" s="81" t="s">
        <v>413</v>
      </c>
      <c r="B164">
        <v>175</v>
      </c>
      <c r="C164" s="141">
        <f t="shared" si="10"/>
        <v>2983329.4442179999</v>
      </c>
      <c r="D164" s="142">
        <f t="shared" si="11"/>
        <v>11034.41</v>
      </c>
      <c r="E164" s="81">
        <f t="shared" si="12"/>
        <v>4494.3504114437073</v>
      </c>
      <c r="F164" s="81">
        <f t="shared" si="12"/>
        <v>9497.029262075419</v>
      </c>
      <c r="G164" s="81">
        <f t="shared" si="12"/>
        <v>15022.065252809456</v>
      </c>
      <c r="H164" s="81">
        <f t="shared" si="12"/>
        <v>5607.3211431</v>
      </c>
    </row>
    <row r="165" spans="1:8">
      <c r="A165" s="81" t="s">
        <v>414</v>
      </c>
      <c r="B165">
        <v>200</v>
      </c>
      <c r="C165" s="141">
        <f t="shared" si="10"/>
        <v>3509164.11442</v>
      </c>
      <c r="D165" s="142">
        <f t="shared" si="11"/>
        <v>12565.45</v>
      </c>
      <c r="E165" s="81">
        <f t="shared" si="12"/>
        <v>4836.6503296184483</v>
      </c>
      <c r="F165" s="81">
        <f t="shared" si="12"/>
        <v>10544.303687820433</v>
      </c>
      <c r="G165" s="81">
        <f t="shared" si="12"/>
        <v>14987.777255563651</v>
      </c>
      <c r="H165" s="81">
        <f t="shared" si="12"/>
        <v>5682.0025430000005</v>
      </c>
    </row>
    <row r="168" spans="1:8">
      <c r="D168" s="81" t="s">
        <v>547</v>
      </c>
    </row>
    <row r="169" spans="1:8">
      <c r="A169" s="82" t="s">
        <v>456</v>
      </c>
    </row>
    <row r="170" spans="1:8">
      <c r="C170" s="81" t="s">
        <v>548</v>
      </c>
      <c r="D170" s="81" t="s">
        <v>448</v>
      </c>
      <c r="E170" s="81" t="s">
        <v>453</v>
      </c>
      <c r="F170" s="81" t="s">
        <v>454</v>
      </c>
      <c r="G170" s="81" t="s">
        <v>455</v>
      </c>
      <c r="H170" s="81" t="s">
        <v>546</v>
      </c>
    </row>
    <row r="171" spans="1:8">
      <c r="A171" s="81" t="s">
        <v>406</v>
      </c>
      <c r="B171" s="91">
        <v>0</v>
      </c>
      <c r="C171" s="81">
        <f t="shared" ref="C171:G179" si="13">C126/60</f>
        <v>8727.2000000000007</v>
      </c>
      <c r="D171" s="81">
        <f t="shared" si="13"/>
        <v>4.4833333333333329E-2</v>
      </c>
      <c r="E171" s="81">
        <f t="shared" si="13"/>
        <v>42.715443599700833</v>
      </c>
      <c r="F171" s="81">
        <f t="shared" si="13"/>
        <v>110.4921423039435</v>
      </c>
      <c r="G171" s="81">
        <f t="shared" si="13"/>
        <v>148.69324099667867</v>
      </c>
      <c r="H171" s="81">
        <f t="shared" ref="H171" si="14">H126/60</f>
        <v>59.674889616666661</v>
      </c>
    </row>
    <row r="172" spans="1:8">
      <c r="A172" s="81" t="s">
        <v>407</v>
      </c>
      <c r="B172" s="91">
        <v>25</v>
      </c>
      <c r="C172" s="81">
        <f t="shared" si="13"/>
        <v>13617.424776766666</v>
      </c>
      <c r="D172" s="81">
        <f t="shared" si="13"/>
        <v>4.8833333333333333E-2</v>
      </c>
      <c r="E172" s="81">
        <f t="shared" si="13"/>
        <v>61.768449167887333</v>
      </c>
      <c r="F172" s="81">
        <f t="shared" si="13"/>
        <v>199.93053384637832</v>
      </c>
      <c r="G172" s="81">
        <f t="shared" si="13"/>
        <v>264.15788060077</v>
      </c>
      <c r="H172" s="81">
        <f t="shared" ref="H172" si="15">H127/60</f>
        <v>72.48145559999999</v>
      </c>
    </row>
    <row r="173" spans="1:8">
      <c r="A173" s="81" t="s">
        <v>408</v>
      </c>
      <c r="B173" s="91">
        <v>50</v>
      </c>
      <c r="C173" s="81">
        <f t="shared" si="13"/>
        <v>17280.230787749999</v>
      </c>
      <c r="D173" s="81">
        <f t="shared" si="13"/>
        <v>5.0833333333333328E-2</v>
      </c>
      <c r="E173" s="81">
        <f t="shared" si="13"/>
        <v>63.140242541313164</v>
      </c>
      <c r="F173" s="81">
        <f t="shared" si="13"/>
        <v>191.31112305736499</v>
      </c>
      <c r="G173" s="81">
        <f t="shared" si="13"/>
        <v>326.29540127960831</v>
      </c>
      <c r="H173" s="81">
        <f t="shared" ref="H173" si="16">H128/60</f>
        <v>78.730223883333338</v>
      </c>
    </row>
    <row r="174" spans="1:8">
      <c r="A174" s="81" t="s">
        <v>409</v>
      </c>
      <c r="B174" s="91">
        <v>75</v>
      </c>
      <c r="C174" s="81">
        <f t="shared" si="13"/>
        <v>22290.516774883334</v>
      </c>
      <c r="D174" s="81">
        <f t="shared" si="13"/>
        <v>4.6666666666666662E-2</v>
      </c>
      <c r="E174" s="81">
        <f t="shared" si="13"/>
        <v>70.905723254362655</v>
      </c>
      <c r="F174" s="81">
        <f t="shared" si="13"/>
        <v>228.98218933757002</v>
      </c>
      <c r="G174" s="81">
        <f t="shared" si="13"/>
        <v>262.76426628081003</v>
      </c>
      <c r="H174" s="81">
        <f t="shared" ref="H174" si="17">H129/60</f>
        <v>81.47530338333334</v>
      </c>
    </row>
    <row r="175" spans="1:8">
      <c r="A175" s="81" t="s">
        <v>410</v>
      </c>
      <c r="B175" s="91">
        <v>100</v>
      </c>
      <c r="C175" s="81">
        <f t="shared" si="13"/>
        <v>26915.99626385</v>
      </c>
      <c r="D175" s="81">
        <f t="shared" si="13"/>
        <v>4.8500000000000001E-2</v>
      </c>
      <c r="E175" s="81">
        <f t="shared" si="13"/>
        <v>90.754697700818326</v>
      </c>
      <c r="F175" s="81">
        <f t="shared" si="13"/>
        <v>173.87582198397317</v>
      </c>
      <c r="G175" s="81">
        <f t="shared" si="13"/>
        <v>249.35319083182</v>
      </c>
      <c r="H175" s="81">
        <f t="shared" ref="H175" si="18">H130/60</f>
        <v>87.299440750000002</v>
      </c>
    </row>
    <row r="176" spans="1:8">
      <c r="A176" s="81" t="s">
        <v>411</v>
      </c>
      <c r="B176" s="91">
        <v>125</v>
      </c>
      <c r="C176" s="81">
        <f t="shared" si="13"/>
        <v>35327.316656283336</v>
      </c>
      <c r="D176" s="81">
        <f t="shared" si="13"/>
        <v>4.9333333333333333E-2</v>
      </c>
      <c r="E176" s="81">
        <f t="shared" si="13"/>
        <v>69.340130206425826</v>
      </c>
      <c r="F176" s="81">
        <f t="shared" si="13"/>
        <v>159.28274386342366</v>
      </c>
      <c r="G176" s="81">
        <f t="shared" si="13"/>
        <v>254.22490643707835</v>
      </c>
      <c r="H176" s="81">
        <f t="shared" ref="H176" si="19">H131/60</f>
        <v>89.236711883333342</v>
      </c>
    </row>
    <row r="177" spans="1:8">
      <c r="A177" s="81" t="s">
        <v>412</v>
      </c>
      <c r="B177" s="91">
        <v>150</v>
      </c>
      <c r="C177" s="81">
        <f t="shared" si="13"/>
        <v>41565.064969483334</v>
      </c>
      <c r="D177" s="81">
        <f t="shared" si="13"/>
        <v>5.1499999999999997E-2</v>
      </c>
      <c r="E177" s="81">
        <f t="shared" si="13"/>
        <v>81.207426127274829</v>
      </c>
      <c r="F177" s="81">
        <f t="shared" si="13"/>
        <v>177.54412613328284</v>
      </c>
      <c r="G177" s="81">
        <f t="shared" si="13"/>
        <v>251.74231406895169</v>
      </c>
      <c r="H177" s="81">
        <f t="shared" ref="H177" si="20">H132/60</f>
        <v>90.067654383333334</v>
      </c>
    </row>
    <row r="178" spans="1:8">
      <c r="A178" s="81" t="s">
        <v>413</v>
      </c>
      <c r="B178" s="91">
        <v>175</v>
      </c>
      <c r="C178" s="81">
        <f t="shared" si="13"/>
        <v>48971.757403633332</v>
      </c>
      <c r="D178" s="81">
        <f t="shared" si="13"/>
        <v>4.9500000000000002E-2</v>
      </c>
      <c r="E178" s="81">
        <f t="shared" si="13"/>
        <v>74.063407648086496</v>
      </c>
      <c r="F178" s="81">
        <f t="shared" si="13"/>
        <v>155.73231907701484</v>
      </c>
      <c r="G178" s="81">
        <f t="shared" si="13"/>
        <v>247.13983279116835</v>
      </c>
      <c r="H178" s="81">
        <f t="shared" ref="H178" si="21">H133/60</f>
        <v>91.734625800000003</v>
      </c>
    </row>
    <row r="179" spans="1:8">
      <c r="A179" s="81" t="s">
        <v>414</v>
      </c>
      <c r="B179" s="91">
        <v>200</v>
      </c>
      <c r="C179" s="81">
        <f t="shared" si="13"/>
        <v>57740.468573666665</v>
      </c>
      <c r="D179" s="81">
        <f t="shared" si="13"/>
        <v>4.9833333333333334E-2</v>
      </c>
      <c r="E179" s="81">
        <f t="shared" si="13"/>
        <v>79.759841621398834</v>
      </c>
      <c r="F179" s="81">
        <f t="shared" si="13"/>
        <v>173.22557040866215</v>
      </c>
      <c r="G179" s="81">
        <f t="shared" si="13"/>
        <v>246.60241306273002</v>
      </c>
      <c r="H179" s="81">
        <f t="shared" ref="H179" si="22">H134/60</f>
        <v>92.802169533333341</v>
      </c>
    </row>
  </sheetData>
  <phoneticPr fontId="21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098D-CD13-45E2-9A8E-3F0A4261CFB4}">
  <dimension ref="B3:AR122"/>
  <sheetViews>
    <sheetView topLeftCell="E109" workbookViewId="0">
      <selection activeCell="H139" sqref="H139"/>
    </sheetView>
  </sheetViews>
  <sheetFormatPr baseColWidth="10" defaultRowHeight="15"/>
  <sheetData>
    <row r="3" spans="2:44">
      <c r="B3" t="s">
        <v>472</v>
      </c>
      <c r="D3" t="s">
        <v>473</v>
      </c>
      <c r="R3" t="s">
        <v>161</v>
      </c>
      <c r="AB3" t="s">
        <v>337</v>
      </c>
      <c r="AK3" t="s">
        <v>436</v>
      </c>
    </row>
    <row r="5" spans="2:44">
      <c r="B5" t="s">
        <v>181</v>
      </c>
      <c r="C5" t="s">
        <v>16</v>
      </c>
      <c r="D5" t="s">
        <v>176</v>
      </c>
      <c r="E5" t="s">
        <v>73</v>
      </c>
      <c r="F5" t="s">
        <v>74</v>
      </c>
      <c r="G5" t="s">
        <v>474</v>
      </c>
      <c r="H5" t="s">
        <v>1</v>
      </c>
      <c r="I5" t="s">
        <v>3</v>
      </c>
      <c r="J5" t="s">
        <v>2</v>
      </c>
      <c r="K5" t="s">
        <v>24</v>
      </c>
      <c r="L5" t="s">
        <v>150</v>
      </c>
      <c r="M5" t="s">
        <v>156</v>
      </c>
      <c r="O5" t="s">
        <v>177</v>
      </c>
      <c r="Q5" t="s">
        <v>190</v>
      </c>
      <c r="R5" t="s">
        <v>8</v>
      </c>
      <c r="S5" t="s">
        <v>10</v>
      </c>
      <c r="T5" t="s">
        <v>11</v>
      </c>
      <c r="U5" t="s">
        <v>9</v>
      </c>
      <c r="V5" t="s">
        <v>12</v>
      </c>
      <c r="W5" t="s">
        <v>184</v>
      </c>
      <c r="X5" t="s">
        <v>185</v>
      </c>
      <c r="Y5" t="s">
        <v>188</v>
      </c>
      <c r="AB5" t="s">
        <v>8</v>
      </c>
      <c r="AC5" t="s">
        <v>10</v>
      </c>
      <c r="AD5" t="s">
        <v>11</v>
      </c>
      <c r="AE5" t="s">
        <v>9</v>
      </c>
      <c r="AF5" t="s">
        <v>12</v>
      </c>
      <c r="AG5" t="s">
        <v>184</v>
      </c>
      <c r="AH5" t="s">
        <v>185</v>
      </c>
      <c r="AI5" t="s">
        <v>188</v>
      </c>
      <c r="AK5" t="s">
        <v>8</v>
      </c>
      <c r="AL5" t="s">
        <v>10</v>
      </c>
      <c r="AM5" t="s">
        <v>11</v>
      </c>
      <c r="AN5" t="s">
        <v>9</v>
      </c>
      <c r="AO5" t="s">
        <v>12</v>
      </c>
      <c r="AP5" t="s">
        <v>184</v>
      </c>
      <c r="AQ5" t="s">
        <v>185</v>
      </c>
      <c r="AR5" t="s">
        <v>188</v>
      </c>
    </row>
    <row r="6" spans="2:44">
      <c r="B6">
        <v>1</v>
      </c>
      <c r="C6">
        <v>50</v>
      </c>
      <c r="E6">
        <v>6</v>
      </c>
      <c r="F6">
        <v>7</v>
      </c>
      <c r="G6">
        <v>3</v>
      </c>
      <c r="I6">
        <v>331</v>
      </c>
      <c r="K6">
        <v>33</v>
      </c>
      <c r="L6">
        <v>6.7154403000000001E-2</v>
      </c>
      <c r="O6">
        <v>6.2554999999999999E-2</v>
      </c>
      <c r="R6">
        <v>0.83776402473449696</v>
      </c>
      <c r="S6">
        <v>0.97583081570996899</v>
      </c>
      <c r="T6">
        <v>0.97583081570996899</v>
      </c>
      <c r="U6">
        <v>9.7708225250244099E-2</v>
      </c>
      <c r="V6">
        <v>0.91249999999999998</v>
      </c>
      <c r="W6">
        <v>0.90538668320926297</v>
      </c>
      <c r="X6">
        <v>0.93001508295625901</v>
      </c>
      <c r="Y6">
        <v>0.91593923318061199</v>
      </c>
      <c r="AB6">
        <v>1.04364585876464</v>
      </c>
      <c r="AC6">
        <v>0.97280966767371602</v>
      </c>
      <c r="AD6">
        <v>0.97280966767371602</v>
      </c>
      <c r="AE6">
        <v>2.1183013916015601E-2</v>
      </c>
      <c r="AF6">
        <v>0.89375000000000004</v>
      </c>
      <c r="AG6">
        <v>0.884930187770823</v>
      </c>
      <c r="AH6">
        <v>0.90786548237528597</v>
      </c>
      <c r="AI6">
        <v>0.89426627012833904</v>
      </c>
      <c r="AK6">
        <v>3.6938602924346902</v>
      </c>
      <c r="AL6">
        <v>0.97583081570996899</v>
      </c>
      <c r="AM6">
        <v>0.97583081570996899</v>
      </c>
      <c r="AN6">
        <v>0.26015591621398898</v>
      </c>
      <c r="AO6">
        <v>0.90625</v>
      </c>
      <c r="AP6">
        <v>0.90047169079427103</v>
      </c>
      <c r="AQ6">
        <v>0.92511312217194497</v>
      </c>
      <c r="AR6">
        <v>0.91085373343862397</v>
      </c>
    </row>
    <row r="7" spans="2:44">
      <c r="B7">
        <v>2</v>
      </c>
      <c r="C7">
        <v>50</v>
      </c>
      <c r="E7">
        <v>6</v>
      </c>
      <c r="F7">
        <v>7</v>
      </c>
      <c r="G7">
        <v>3</v>
      </c>
      <c r="I7">
        <v>331</v>
      </c>
      <c r="K7">
        <v>0</v>
      </c>
      <c r="L7">
        <v>6.330297E-2</v>
      </c>
      <c r="O7">
        <v>6.3022999999999996E-2</v>
      </c>
    </row>
    <row r="8" spans="2:44">
      <c r="B8">
        <v>1</v>
      </c>
      <c r="C8">
        <v>50</v>
      </c>
      <c r="E8">
        <v>1</v>
      </c>
      <c r="F8">
        <v>7</v>
      </c>
      <c r="G8">
        <v>3</v>
      </c>
      <c r="I8">
        <v>331</v>
      </c>
      <c r="K8">
        <v>899</v>
      </c>
      <c r="L8">
        <v>0.341725997</v>
      </c>
      <c r="O8">
        <v>0.225136</v>
      </c>
      <c r="R8">
        <v>1.1241762638092001</v>
      </c>
      <c r="S8">
        <v>1</v>
      </c>
      <c r="T8">
        <v>1</v>
      </c>
      <c r="U8">
        <v>0.12447309494018501</v>
      </c>
      <c r="V8" s="6">
        <v>0.99375000000000002</v>
      </c>
      <c r="W8">
        <v>0.99516908212560296</v>
      </c>
      <c r="X8">
        <v>0.994871794871794</v>
      </c>
      <c r="Y8">
        <v>0.99498293064750298</v>
      </c>
      <c r="AB8">
        <v>0.68001580238342196</v>
      </c>
      <c r="AC8">
        <v>1</v>
      </c>
      <c r="AD8">
        <v>1</v>
      </c>
      <c r="AE8">
        <v>7.0227861404418904E-2</v>
      </c>
      <c r="AF8" s="6">
        <v>0.98750000000000004</v>
      </c>
      <c r="AG8">
        <v>0.98996983408748096</v>
      </c>
      <c r="AH8">
        <v>0.98996983408748096</v>
      </c>
      <c r="AI8">
        <v>0.98996983408748096</v>
      </c>
      <c r="AK8">
        <v>2.8492853641510001</v>
      </c>
      <c r="AL8">
        <v>1</v>
      </c>
      <c r="AM8">
        <v>1</v>
      </c>
      <c r="AN8">
        <v>0.32360649108886702</v>
      </c>
      <c r="AO8" s="6">
        <v>0.98124999999999996</v>
      </c>
      <c r="AP8">
        <v>0.98512983091787398</v>
      </c>
      <c r="AQ8">
        <v>0.98484162895927596</v>
      </c>
      <c r="AR8">
        <v>0.98494879194251095</v>
      </c>
    </row>
    <row r="9" spans="2:44">
      <c r="B9">
        <v>2</v>
      </c>
      <c r="C9">
        <v>50</v>
      </c>
      <c r="E9">
        <v>1</v>
      </c>
      <c r="F9">
        <v>7</v>
      </c>
      <c r="G9">
        <v>3</v>
      </c>
      <c r="I9">
        <v>331</v>
      </c>
      <c r="K9">
        <v>167</v>
      </c>
      <c r="L9">
        <v>0.239586032</v>
      </c>
      <c r="O9">
        <v>0.21756300000000001</v>
      </c>
      <c r="R9">
        <v>0.95569419860839799</v>
      </c>
      <c r="S9">
        <v>1</v>
      </c>
      <c r="T9">
        <v>1</v>
      </c>
      <c r="U9">
        <v>0.10979652404785099</v>
      </c>
      <c r="V9">
        <v>0.97499999999999998</v>
      </c>
      <c r="W9">
        <v>0.98042328042327997</v>
      </c>
      <c r="X9">
        <v>0.97971342383107096</v>
      </c>
      <c r="Y9">
        <v>0.97992149758454095</v>
      </c>
      <c r="AB9">
        <v>0.68610143661499001</v>
      </c>
      <c r="AC9">
        <v>1</v>
      </c>
      <c r="AD9">
        <v>1</v>
      </c>
      <c r="AE9">
        <v>4.0226936340331997E-2</v>
      </c>
      <c r="AF9">
        <v>0.96875</v>
      </c>
      <c r="AG9">
        <v>0.974898236092265</v>
      </c>
      <c r="AH9">
        <v>0.97503770739064799</v>
      </c>
      <c r="AI9">
        <v>0.97493167467722097</v>
      </c>
      <c r="AK9">
        <v>2.2828955650329501</v>
      </c>
      <c r="AL9">
        <v>1</v>
      </c>
      <c r="AM9">
        <v>1</v>
      </c>
      <c r="AN9">
        <v>0.27514314651489202</v>
      </c>
      <c r="AO9">
        <v>0.98124999999999996</v>
      </c>
      <c r="AP9">
        <v>0.98512983091787398</v>
      </c>
      <c r="AQ9">
        <v>0.98484162895927596</v>
      </c>
      <c r="AR9">
        <v>0.98494879194251095</v>
      </c>
    </row>
    <row r="14" spans="2:44" ht="15.75" thickBot="1"/>
    <row r="15" spans="2:44">
      <c r="B15" s="79" t="s">
        <v>437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5"/>
    </row>
    <row r="16" spans="2:44">
      <c r="B16" s="41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</row>
    <row r="17" spans="2:26">
      <c r="B17" s="126"/>
      <c r="C17" s="89"/>
      <c r="D17" s="89"/>
      <c r="E17" s="89"/>
      <c r="F17" s="89"/>
      <c r="G17" s="89"/>
      <c r="H17" s="89"/>
      <c r="I17" s="89"/>
      <c r="J17" s="89"/>
      <c r="K17" s="89" t="s">
        <v>419</v>
      </c>
      <c r="L17" s="89"/>
      <c r="M17" s="89"/>
      <c r="N17" s="89"/>
      <c r="O17" s="89"/>
      <c r="P17" s="89"/>
      <c r="Q17" s="127" t="s">
        <v>58</v>
      </c>
      <c r="R17" s="89"/>
      <c r="S17" s="89"/>
      <c r="T17" s="89"/>
      <c r="U17" s="53"/>
      <c r="V17" s="89"/>
      <c r="W17" s="127" t="s">
        <v>57</v>
      </c>
      <c r="X17" s="89"/>
      <c r="Y17" s="89"/>
      <c r="Z17" s="128"/>
    </row>
    <row r="18" spans="2:26">
      <c r="B18" s="126"/>
      <c r="C18" s="89" t="s">
        <v>403</v>
      </c>
      <c r="D18" s="89" t="s">
        <v>404</v>
      </c>
      <c r="E18" s="127" t="s">
        <v>405</v>
      </c>
      <c r="F18" s="127" t="s">
        <v>416</v>
      </c>
      <c r="G18" s="127" t="s">
        <v>417</v>
      </c>
      <c r="H18" s="89"/>
      <c r="I18" s="89"/>
      <c r="J18" s="53" t="s">
        <v>4</v>
      </c>
      <c r="K18" s="53" t="s">
        <v>420</v>
      </c>
      <c r="L18" s="89" t="s">
        <v>421</v>
      </c>
      <c r="M18" s="53" t="s">
        <v>418</v>
      </c>
      <c r="N18" s="135" t="s">
        <v>183</v>
      </c>
      <c r="O18" s="89"/>
      <c r="P18" s="53" t="s">
        <v>4</v>
      </c>
      <c r="Q18" s="53" t="s">
        <v>420</v>
      </c>
      <c r="R18" s="89" t="s">
        <v>421</v>
      </c>
      <c r="S18" s="53" t="s">
        <v>418</v>
      </c>
      <c r="T18" s="135" t="s">
        <v>183</v>
      </c>
      <c r="U18" s="53"/>
      <c r="V18" s="53" t="s">
        <v>4</v>
      </c>
      <c r="W18" s="53" t="s">
        <v>420</v>
      </c>
      <c r="X18" s="89" t="s">
        <v>421</v>
      </c>
      <c r="Y18" s="53" t="s">
        <v>418</v>
      </c>
      <c r="Z18" s="137" t="s">
        <v>183</v>
      </c>
    </row>
    <row r="19" spans="2:26" ht="15.75" thickBot="1">
      <c r="B19" s="129" t="s">
        <v>435</v>
      </c>
      <c r="C19" s="130">
        <v>3.7817080000000001</v>
      </c>
      <c r="D19" s="130">
        <v>0.19311</v>
      </c>
      <c r="E19" s="130">
        <v>1.0880829999999999</v>
      </c>
      <c r="F19" s="131">
        <v>7.6246527777777779E-3</v>
      </c>
      <c r="G19" s="132">
        <f>HOUR(F19)*3600 + MINUTE(F19)*60 + SECOND(F19)</f>
        <v>659</v>
      </c>
      <c r="H19" s="130"/>
      <c r="I19" s="130"/>
      <c r="J19" s="133">
        <v>160</v>
      </c>
      <c r="K19" s="134">
        <v>1.3888888888888888E-5</v>
      </c>
      <c r="L19" s="133">
        <f>HOUR(K19)*3600 + MINUTE(K19)*60 + SECOND(K19)</f>
        <v>1</v>
      </c>
      <c r="M19" s="133">
        <v>107</v>
      </c>
      <c r="N19" s="136">
        <f>M19/J19</f>
        <v>0.66874999999999996</v>
      </c>
      <c r="O19" s="130"/>
      <c r="P19" s="133">
        <v>160</v>
      </c>
      <c r="Q19" s="134">
        <v>1.4351851851851851E-5</v>
      </c>
      <c r="R19" s="133">
        <f>HOUR(Q19)*3600 + MINUTE(Q19)*60 + SECOND(Q19)</f>
        <v>1</v>
      </c>
      <c r="S19" s="133">
        <v>107</v>
      </c>
      <c r="T19" s="136">
        <f>S19/P19</f>
        <v>0.66874999999999996</v>
      </c>
      <c r="U19" s="55"/>
      <c r="V19" s="133">
        <v>160</v>
      </c>
      <c r="W19" s="134">
        <v>2.921296296296296E-4</v>
      </c>
      <c r="X19" s="133">
        <f>HOUR(W19)*3600 + MINUTE(W19)*60 + SECOND(W19)</f>
        <v>25</v>
      </c>
      <c r="Y19" s="133">
        <v>149</v>
      </c>
      <c r="Z19" s="138">
        <f>Y19/V19</f>
        <v>0.93125000000000002</v>
      </c>
    </row>
    <row r="23" spans="2:26" ht="15.75" thickBot="1"/>
    <row r="24" spans="2:26">
      <c r="B24" s="139" t="s">
        <v>397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</row>
    <row r="25" spans="2:26">
      <c r="B25" s="41"/>
      <c r="C25" s="53"/>
      <c r="D25" s="53"/>
      <c r="E25" s="53"/>
      <c r="F25" s="53" t="s">
        <v>443</v>
      </c>
      <c r="G25" s="53" t="s">
        <v>442</v>
      </c>
      <c r="H25" s="53" t="s">
        <v>438</v>
      </c>
      <c r="I25" s="53" t="s">
        <v>439</v>
      </c>
      <c r="J25" s="117" t="s">
        <v>440</v>
      </c>
      <c r="K25" s="53" t="s">
        <v>441</v>
      </c>
      <c r="L25" s="53"/>
      <c r="M25" s="53" t="s">
        <v>446</v>
      </c>
      <c r="N25" s="53"/>
      <c r="O25" s="54"/>
    </row>
    <row r="26" spans="2:26" ht="15.75" thickBot="1">
      <c r="B26" s="129" t="s">
        <v>435</v>
      </c>
      <c r="C26" s="55"/>
      <c r="D26" s="55"/>
      <c r="E26" s="55"/>
      <c r="F26" s="55">
        <v>9.4616651535034096E-2</v>
      </c>
      <c r="G26" s="55">
        <v>1.6363449096679601</v>
      </c>
      <c r="H26" s="55">
        <v>160</v>
      </c>
      <c r="I26" s="55">
        <v>160</v>
      </c>
      <c r="J26" s="140">
        <v>1</v>
      </c>
      <c r="K26" s="55">
        <v>1.3601255416870099</v>
      </c>
      <c r="L26" s="55"/>
      <c r="M26" s="55">
        <f>G26+K26</f>
        <v>2.9964704513549698</v>
      </c>
      <c r="N26" s="55"/>
      <c r="O26" s="56"/>
    </row>
    <row r="31" spans="2:26" ht="15.75" thickBot="1"/>
    <row r="32" spans="2:26">
      <c r="B32" s="79" t="s">
        <v>444</v>
      </c>
      <c r="C32" s="26"/>
      <c r="D32" s="26"/>
      <c r="E32" s="26"/>
      <c r="F32" s="26"/>
      <c r="G32" s="26"/>
      <c r="H32" s="26"/>
      <c r="I32" s="25"/>
    </row>
    <row r="33" spans="2:9">
      <c r="B33" s="41"/>
      <c r="C33" s="145" t="s">
        <v>469</v>
      </c>
      <c r="D33" s="145" t="s">
        <v>470</v>
      </c>
      <c r="E33" s="145" t="s">
        <v>471</v>
      </c>
      <c r="F33" s="57" t="s">
        <v>448</v>
      </c>
      <c r="G33" s="148" t="s">
        <v>479</v>
      </c>
      <c r="H33" s="148" t="s">
        <v>480</v>
      </c>
      <c r="I33" s="149" t="s">
        <v>481</v>
      </c>
    </row>
    <row r="34" spans="2:9" ht="15.75" thickBot="1">
      <c r="B34" s="144" t="s">
        <v>475</v>
      </c>
      <c r="C34" s="146">
        <f>N19</f>
        <v>0.66874999999999996</v>
      </c>
      <c r="D34" s="146">
        <f>Z19</f>
        <v>0.93125000000000002</v>
      </c>
      <c r="E34" s="146">
        <f>T19</f>
        <v>0.66874999999999996</v>
      </c>
      <c r="F34" s="147">
        <f>J26</f>
        <v>1</v>
      </c>
      <c r="G34" s="150">
        <f>V8</f>
        <v>0.99375000000000002</v>
      </c>
      <c r="H34" s="150">
        <f>AF8</f>
        <v>0.98750000000000004</v>
      </c>
      <c r="I34" s="151">
        <f>AO8</f>
        <v>0.98124999999999996</v>
      </c>
    </row>
    <row r="58" spans="2:44">
      <c r="B58" t="s">
        <v>476</v>
      </c>
      <c r="R58" t="s">
        <v>161</v>
      </c>
      <c r="AB58" t="s">
        <v>337</v>
      </c>
      <c r="AK58" t="s">
        <v>436</v>
      </c>
    </row>
    <row r="60" spans="2:44">
      <c r="B60" t="s">
        <v>181</v>
      </c>
      <c r="C60" t="s">
        <v>16</v>
      </c>
      <c r="D60" t="s">
        <v>176</v>
      </c>
      <c r="E60" t="s">
        <v>73</v>
      </c>
      <c r="F60" t="s">
        <v>74</v>
      </c>
      <c r="G60" t="s">
        <v>478</v>
      </c>
      <c r="H60" t="s">
        <v>1</v>
      </c>
      <c r="I60" t="s">
        <v>3</v>
      </c>
      <c r="J60" t="s">
        <v>2</v>
      </c>
      <c r="K60" t="s">
        <v>24</v>
      </c>
      <c r="L60" t="s">
        <v>150</v>
      </c>
      <c r="M60" t="s">
        <v>156</v>
      </c>
      <c r="O60" t="s">
        <v>177</v>
      </c>
      <c r="Q60" t="s">
        <v>190</v>
      </c>
      <c r="R60" t="s">
        <v>8</v>
      </c>
      <c r="S60" t="s">
        <v>10</v>
      </c>
      <c r="T60" t="s">
        <v>11</v>
      </c>
      <c r="U60" t="s">
        <v>9</v>
      </c>
      <c r="V60" t="s">
        <v>12</v>
      </c>
      <c r="W60" t="s">
        <v>184</v>
      </c>
      <c r="X60" t="s">
        <v>185</v>
      </c>
      <c r="Y60" t="s">
        <v>188</v>
      </c>
      <c r="AB60" t="s">
        <v>8</v>
      </c>
      <c r="AC60" t="s">
        <v>10</v>
      </c>
      <c r="AD60" t="s">
        <v>11</v>
      </c>
      <c r="AE60" t="s">
        <v>9</v>
      </c>
      <c r="AF60" t="s">
        <v>12</v>
      </c>
      <c r="AG60" t="s">
        <v>184</v>
      </c>
      <c r="AH60" t="s">
        <v>185</v>
      </c>
      <c r="AI60" t="s">
        <v>188</v>
      </c>
      <c r="AK60" t="s">
        <v>8</v>
      </c>
      <c r="AL60" t="s">
        <v>10</v>
      </c>
      <c r="AM60" t="s">
        <v>11</v>
      </c>
      <c r="AN60" t="s">
        <v>9</v>
      </c>
      <c r="AO60" t="s">
        <v>12</v>
      </c>
      <c r="AP60" t="s">
        <v>184</v>
      </c>
      <c r="AQ60" t="s">
        <v>185</v>
      </c>
      <c r="AR60" t="s">
        <v>188</v>
      </c>
    </row>
    <row r="61" spans="2:44">
      <c r="B61">
        <v>1</v>
      </c>
      <c r="C61">
        <v>50</v>
      </c>
      <c r="E61">
        <v>6</v>
      </c>
      <c r="F61">
        <v>7</v>
      </c>
      <c r="G61">
        <v>27</v>
      </c>
      <c r="I61">
        <v>331</v>
      </c>
      <c r="K61">
        <v>2664</v>
      </c>
      <c r="L61">
        <v>0.45665981300000003</v>
      </c>
      <c r="O61">
        <v>7.9129000000000005E-2</v>
      </c>
      <c r="R61">
        <v>2.4161229133605899</v>
      </c>
      <c r="S61">
        <v>1</v>
      </c>
      <c r="T61">
        <v>1</v>
      </c>
      <c r="U61">
        <v>0.166738271713256</v>
      </c>
      <c r="V61">
        <v>0.91249999999999998</v>
      </c>
      <c r="W61">
        <v>0.94492945326278599</v>
      </c>
      <c r="X61">
        <v>0.87436456063906998</v>
      </c>
      <c r="Y61">
        <v>0.88508463596182896</v>
      </c>
      <c r="AB61">
        <v>3.0761475563049299</v>
      </c>
      <c r="AC61">
        <v>1</v>
      </c>
      <c r="AD61">
        <v>1</v>
      </c>
      <c r="AE61">
        <v>0.12124061584472599</v>
      </c>
      <c r="AF61">
        <v>0.9375</v>
      </c>
      <c r="AG61">
        <v>0.95084315727590496</v>
      </c>
      <c r="AH61">
        <v>0.90123456790123402</v>
      </c>
      <c r="AI61">
        <v>0.90886625974345203</v>
      </c>
      <c r="AK61">
        <v>7.9835350513458199</v>
      </c>
      <c r="AL61">
        <v>1</v>
      </c>
      <c r="AM61">
        <v>1</v>
      </c>
      <c r="AN61">
        <v>0.34884119033813399</v>
      </c>
      <c r="AO61">
        <v>0.92500000000000004</v>
      </c>
      <c r="AP61">
        <v>0.95185185185185195</v>
      </c>
      <c r="AQ61">
        <v>0.89596949891067501</v>
      </c>
      <c r="AR61">
        <v>0.90452239984403704</v>
      </c>
    </row>
    <row r="62" spans="2:44">
      <c r="B62">
        <v>2</v>
      </c>
      <c r="C62">
        <v>50</v>
      </c>
      <c r="E62">
        <v>6</v>
      </c>
      <c r="F62">
        <v>7</v>
      </c>
      <c r="G62">
        <v>27</v>
      </c>
      <c r="I62">
        <v>331</v>
      </c>
      <c r="K62">
        <v>24</v>
      </c>
      <c r="L62">
        <v>7.2789211000000006E-2</v>
      </c>
      <c r="O62">
        <v>6.9330000000000003E-2</v>
      </c>
      <c r="R62">
        <v>1.06749892234802</v>
      </c>
      <c r="S62">
        <v>0.734138972809667</v>
      </c>
      <c r="T62">
        <v>0.734138972809667</v>
      </c>
      <c r="U62">
        <v>0.119519233703613</v>
      </c>
      <c r="V62">
        <v>0.46875</v>
      </c>
      <c r="W62">
        <v>0.41201758481170198</v>
      </c>
      <c r="X62">
        <v>0.37540201265691397</v>
      </c>
      <c r="Y62">
        <v>0.362086017815067</v>
      </c>
      <c r="AB62">
        <v>3.7229351997375399</v>
      </c>
      <c r="AC62">
        <v>0.734138972809667</v>
      </c>
      <c r="AD62">
        <v>0.734138972809667</v>
      </c>
      <c r="AE62">
        <v>1.5489339828491201E-2</v>
      </c>
      <c r="AF62">
        <v>0.48749999999999999</v>
      </c>
      <c r="AG62">
        <v>0.42443144899285201</v>
      </c>
      <c r="AH62">
        <v>0.37687865269564602</v>
      </c>
      <c r="AI62">
        <v>0.368436069511547</v>
      </c>
      <c r="AK62">
        <v>6.9982309341430602</v>
      </c>
      <c r="AL62">
        <v>0.734138972809667</v>
      </c>
      <c r="AM62">
        <v>0.734138972809667</v>
      </c>
      <c r="AN62">
        <v>0.30700612068176197</v>
      </c>
      <c r="AO62">
        <v>0.49375000000000002</v>
      </c>
      <c r="AP62">
        <v>0.45706371817482899</v>
      </c>
      <c r="AQ62">
        <v>0.38922433170799098</v>
      </c>
      <c r="AR62">
        <v>0.38693803298206397</v>
      </c>
    </row>
    <row r="63" spans="2:44">
      <c r="B63">
        <v>1</v>
      </c>
      <c r="C63">
        <v>50</v>
      </c>
      <c r="E63">
        <v>1</v>
      </c>
      <c r="F63">
        <v>7</v>
      </c>
      <c r="G63">
        <v>27</v>
      </c>
      <c r="I63">
        <v>331</v>
      </c>
      <c r="K63">
        <v>6647</v>
      </c>
      <c r="L63">
        <v>1.1431606089999999</v>
      </c>
      <c r="O63">
        <v>0.28008</v>
      </c>
      <c r="R63">
        <v>3.3323442935943599</v>
      </c>
      <c r="S63">
        <v>1</v>
      </c>
      <c r="T63">
        <v>1</v>
      </c>
      <c r="U63">
        <v>0.240558862686157</v>
      </c>
      <c r="V63" s="6">
        <v>0.94374999999999998</v>
      </c>
      <c r="W63">
        <v>0.97200973448113004</v>
      </c>
      <c r="X63">
        <v>0.91448801742919295</v>
      </c>
      <c r="Y63">
        <v>0.92660243039646795</v>
      </c>
      <c r="AB63">
        <v>3.72224688529968</v>
      </c>
      <c r="AC63">
        <v>1</v>
      </c>
      <c r="AD63">
        <v>1</v>
      </c>
      <c r="AE63">
        <v>0.17448806762695299</v>
      </c>
      <c r="AF63" s="6">
        <v>0.9375</v>
      </c>
      <c r="AG63">
        <v>0.96290071584189196</v>
      </c>
      <c r="AH63">
        <v>0.90522875816993398</v>
      </c>
      <c r="AI63">
        <v>0.91695013187961205</v>
      </c>
      <c r="AK63">
        <v>9.6471338272094709</v>
      </c>
      <c r="AL63">
        <v>1</v>
      </c>
      <c r="AM63">
        <v>1</v>
      </c>
      <c r="AN63">
        <v>0.61187577247619596</v>
      </c>
      <c r="AO63" s="6">
        <v>0.96250000000000002</v>
      </c>
      <c r="AP63">
        <v>0.96947925368978005</v>
      </c>
      <c r="AQ63">
        <v>0.93518518518518501</v>
      </c>
      <c r="AR63">
        <v>0.94154081931859701</v>
      </c>
    </row>
    <row r="64" spans="2:44">
      <c r="B64">
        <v>2</v>
      </c>
      <c r="C64">
        <v>50</v>
      </c>
      <c r="E64">
        <v>1</v>
      </c>
      <c r="F64">
        <v>7</v>
      </c>
      <c r="G64">
        <v>27</v>
      </c>
      <c r="I64">
        <v>331</v>
      </c>
      <c r="K64">
        <v>907</v>
      </c>
      <c r="L64">
        <v>0.37567094200000001</v>
      </c>
      <c r="O64">
        <v>0.25650200000000001</v>
      </c>
      <c r="R64">
        <v>2.1826877593994101</v>
      </c>
      <c r="S64">
        <v>1</v>
      </c>
      <c r="T64">
        <v>1</v>
      </c>
      <c r="U64">
        <v>0.14215898513793901</v>
      </c>
      <c r="V64" s="6">
        <v>0.95</v>
      </c>
      <c r="W64">
        <v>0.95983786627061396</v>
      </c>
      <c r="X64">
        <v>0.91049382716049299</v>
      </c>
      <c r="Y64">
        <v>0.92347082347082299</v>
      </c>
      <c r="AB64">
        <v>0.82686996459960904</v>
      </c>
      <c r="AC64">
        <v>1</v>
      </c>
      <c r="AD64">
        <v>1</v>
      </c>
      <c r="AE64">
        <v>3.0737876892089799E-2</v>
      </c>
      <c r="AF64">
        <v>0.93125000000000002</v>
      </c>
      <c r="AG64">
        <v>0.95430242272347499</v>
      </c>
      <c r="AH64">
        <v>0.88580246913580196</v>
      </c>
      <c r="AI64">
        <v>0.90154735885729997</v>
      </c>
      <c r="AK64">
        <v>5.0965473651885898</v>
      </c>
      <c r="AL64">
        <v>1</v>
      </c>
      <c r="AM64">
        <v>1</v>
      </c>
      <c r="AN64">
        <v>0.3570556640625</v>
      </c>
      <c r="AO64">
        <v>0.95</v>
      </c>
      <c r="AP64">
        <v>0.94466103530431</v>
      </c>
      <c r="AQ64">
        <v>0.91975308641975295</v>
      </c>
      <c r="AR64">
        <v>0.92592007592007497</v>
      </c>
    </row>
    <row r="68" spans="2:26">
      <c r="B68" s="5" t="s">
        <v>477</v>
      </c>
    </row>
    <row r="69" spans="2:26" ht="15.75" thickBot="1"/>
    <row r="70" spans="2:26">
      <c r="B70" s="79" t="s">
        <v>437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5"/>
    </row>
    <row r="71" spans="2:26">
      <c r="B71" s="4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</row>
    <row r="72" spans="2:26">
      <c r="B72" s="126"/>
      <c r="C72" s="89"/>
      <c r="D72" s="89"/>
      <c r="E72" s="89"/>
      <c r="F72" s="89"/>
      <c r="G72" s="89"/>
      <c r="H72" s="89"/>
      <c r="I72" s="89"/>
      <c r="J72" s="89"/>
      <c r="K72" s="89" t="s">
        <v>419</v>
      </c>
      <c r="L72" s="89"/>
      <c r="M72" s="89"/>
      <c r="N72" s="89"/>
      <c r="O72" s="89"/>
      <c r="P72" s="89"/>
      <c r="Q72" s="127" t="s">
        <v>58</v>
      </c>
      <c r="R72" s="89"/>
      <c r="S72" s="89"/>
      <c r="T72" s="89"/>
      <c r="U72" s="53"/>
      <c r="V72" s="89"/>
      <c r="W72" s="127" t="s">
        <v>57</v>
      </c>
      <c r="X72" s="89"/>
      <c r="Y72" s="89"/>
      <c r="Z72" s="128"/>
    </row>
    <row r="73" spans="2:26">
      <c r="B73" s="126"/>
      <c r="C73" s="89" t="s">
        <v>403</v>
      </c>
      <c r="D73" s="89" t="s">
        <v>404</v>
      </c>
      <c r="E73" s="127" t="s">
        <v>405</v>
      </c>
      <c r="F73" s="127" t="s">
        <v>416</v>
      </c>
      <c r="G73" s="127" t="s">
        <v>417</v>
      </c>
      <c r="H73" s="89"/>
      <c r="I73" s="89"/>
      <c r="J73" s="53" t="s">
        <v>4</v>
      </c>
      <c r="K73" s="53" t="s">
        <v>420</v>
      </c>
      <c r="L73" s="89" t="s">
        <v>421</v>
      </c>
      <c r="M73" s="53" t="s">
        <v>418</v>
      </c>
      <c r="N73" s="135" t="s">
        <v>183</v>
      </c>
      <c r="O73" s="89"/>
      <c r="P73" s="53" t="s">
        <v>4</v>
      </c>
      <c r="Q73" s="53" t="s">
        <v>420</v>
      </c>
      <c r="R73" s="89" t="s">
        <v>421</v>
      </c>
      <c r="S73" s="53" t="s">
        <v>418</v>
      </c>
      <c r="T73" s="135" t="s">
        <v>183</v>
      </c>
      <c r="U73" s="53"/>
      <c r="V73" s="53" t="s">
        <v>4</v>
      </c>
      <c r="W73" s="53" t="s">
        <v>420</v>
      </c>
      <c r="X73" s="89" t="s">
        <v>421</v>
      </c>
      <c r="Y73" s="53" t="s">
        <v>418</v>
      </c>
      <c r="Z73" s="137" t="s">
        <v>183</v>
      </c>
    </row>
    <row r="74" spans="2:26" ht="15.75" thickBot="1">
      <c r="B74" s="129" t="s">
        <v>435</v>
      </c>
      <c r="C74" s="130">
        <v>3.5922360000000002</v>
      </c>
      <c r="D74" s="130">
        <v>0.86226400000000003</v>
      </c>
      <c r="E74" s="130">
        <v>10.659167999999999</v>
      </c>
      <c r="F74" s="131">
        <v>3.5787037037037034E-2</v>
      </c>
      <c r="G74" s="132">
        <f>HOUR(F74)*3600 + MINUTE(F74)*60 + SECOND(F74)</f>
        <v>3092</v>
      </c>
      <c r="H74" s="130"/>
      <c r="I74" s="130"/>
      <c r="J74" s="133">
        <v>160</v>
      </c>
      <c r="K74" s="134">
        <v>1.667824074074074E-4</v>
      </c>
      <c r="L74" s="133">
        <f>HOUR(K74)*3600 + MINUTE(K74)*60 + SECOND(K74)</f>
        <v>14</v>
      </c>
      <c r="M74" s="133">
        <v>160</v>
      </c>
      <c r="N74" s="136">
        <f>M74/J74</f>
        <v>1</v>
      </c>
      <c r="O74" s="130"/>
      <c r="P74" s="133">
        <v>160</v>
      </c>
      <c r="Q74" s="134">
        <v>1.8055555555555558E-5</v>
      </c>
      <c r="R74" s="133">
        <f>HOUR(Q74)*3600 + MINUTE(Q74)*60 + SECOND(Q74)</f>
        <v>2</v>
      </c>
      <c r="S74" s="133">
        <v>160</v>
      </c>
      <c r="T74" s="136">
        <f>S74/P74</f>
        <v>1</v>
      </c>
      <c r="U74" s="55"/>
      <c r="V74" s="133">
        <v>160</v>
      </c>
      <c r="W74" s="134">
        <v>5.0300925925925936E-4</v>
      </c>
      <c r="X74" s="133">
        <f>HOUR(W74)*3600 + MINUTE(W74)*60 + SECOND(W74)</f>
        <v>43</v>
      </c>
      <c r="Y74" s="133">
        <v>160</v>
      </c>
      <c r="Z74" s="138">
        <f>Y74/V74</f>
        <v>1</v>
      </c>
    </row>
    <row r="77" spans="2:26">
      <c r="B77" s="5" t="s">
        <v>477</v>
      </c>
    </row>
    <row r="78" spans="2:26" ht="15.75" thickBot="1"/>
    <row r="79" spans="2:26">
      <c r="B79" s="139" t="s">
        <v>397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5"/>
    </row>
    <row r="80" spans="2:26">
      <c r="B80" s="41"/>
      <c r="C80" s="53"/>
      <c r="D80" s="53"/>
      <c r="E80" s="53"/>
      <c r="F80" s="53" t="s">
        <v>443</v>
      </c>
      <c r="G80" s="53" t="s">
        <v>442</v>
      </c>
      <c r="H80" s="53" t="s">
        <v>438</v>
      </c>
      <c r="I80" s="53" t="s">
        <v>439</v>
      </c>
      <c r="J80" s="117" t="s">
        <v>440</v>
      </c>
      <c r="K80" s="53" t="s">
        <v>441</v>
      </c>
      <c r="L80" s="53"/>
      <c r="M80" s="53" t="s">
        <v>446</v>
      </c>
      <c r="N80" s="53"/>
      <c r="O80" s="54"/>
    </row>
    <row r="81" spans="2:15" ht="15.75" thickBot="1">
      <c r="B81" s="129" t="s">
        <v>435</v>
      </c>
      <c r="C81" s="55"/>
      <c r="D81" s="55"/>
      <c r="E81" s="55"/>
      <c r="F81" s="55">
        <v>9.6724510192871094E-2</v>
      </c>
      <c r="G81" s="55">
        <v>1.6589066982269201</v>
      </c>
      <c r="H81" s="55">
        <v>160</v>
      </c>
      <c r="I81" s="55">
        <v>153</v>
      </c>
      <c r="J81" s="140">
        <v>0.95625000000000004</v>
      </c>
      <c r="K81" s="55">
        <v>1.34693551063537</v>
      </c>
      <c r="L81" s="55"/>
      <c r="M81" s="55">
        <f>G81+K81</f>
        <v>3.00584220886229</v>
      </c>
      <c r="N81" s="55"/>
      <c r="O81" s="56"/>
    </row>
    <row r="85" spans="2:15">
      <c r="B85" s="5" t="s">
        <v>477</v>
      </c>
    </row>
    <row r="86" spans="2:15" ht="15.75" thickBot="1"/>
    <row r="87" spans="2:15">
      <c r="B87" s="79" t="s">
        <v>444</v>
      </c>
      <c r="C87" s="26"/>
      <c r="D87" s="26"/>
      <c r="E87" s="26"/>
      <c r="F87" s="26"/>
      <c r="G87" s="26"/>
      <c r="H87" s="26"/>
      <c r="I87" s="25"/>
    </row>
    <row r="88" spans="2:15">
      <c r="B88" s="41"/>
      <c r="C88" s="145" t="s">
        <v>469</v>
      </c>
      <c r="D88" s="145" t="s">
        <v>470</v>
      </c>
      <c r="E88" s="145" t="s">
        <v>471</v>
      </c>
      <c r="F88" s="57" t="s">
        <v>448</v>
      </c>
      <c r="G88" s="148" t="s">
        <v>479</v>
      </c>
      <c r="H88" s="148" t="s">
        <v>480</v>
      </c>
      <c r="I88" s="149" t="s">
        <v>481</v>
      </c>
    </row>
    <row r="89" spans="2:15" ht="15.75" thickBot="1">
      <c r="B89" s="144" t="s">
        <v>482</v>
      </c>
      <c r="C89" s="146">
        <f>N74</f>
        <v>1</v>
      </c>
      <c r="D89" s="146">
        <f>Z74</f>
        <v>1</v>
      </c>
      <c r="E89" s="146">
        <f>T74</f>
        <v>1</v>
      </c>
      <c r="F89" s="147">
        <f>J81</f>
        <v>0.95625000000000004</v>
      </c>
      <c r="G89" s="150">
        <f>V63</f>
        <v>0.94374999999999998</v>
      </c>
      <c r="H89" s="150">
        <f>AF63</f>
        <v>0.9375</v>
      </c>
      <c r="I89" s="151">
        <f>AO63</f>
        <v>0.96250000000000002</v>
      </c>
    </row>
    <row r="119" spans="2:9">
      <c r="B119" t="s">
        <v>444</v>
      </c>
    </row>
    <row r="120" spans="2:9">
      <c r="C120" t="s">
        <v>469</v>
      </c>
      <c r="D120" t="s">
        <v>470</v>
      </c>
      <c r="E120" t="s">
        <v>471</v>
      </c>
      <c r="F120" t="s">
        <v>448</v>
      </c>
      <c r="G120" t="s">
        <v>479</v>
      </c>
      <c r="H120" t="s">
        <v>480</v>
      </c>
      <c r="I120" t="s">
        <v>481</v>
      </c>
    </row>
    <row r="121" spans="2:9">
      <c r="B121" t="s">
        <v>508</v>
      </c>
      <c r="C121">
        <v>0.66874999999999996</v>
      </c>
      <c r="D121">
        <v>0.93125000000000002</v>
      </c>
      <c r="E121">
        <v>0.66874999999999996</v>
      </c>
      <c r="F121">
        <v>1</v>
      </c>
      <c r="G121">
        <v>0.99375000000000002</v>
      </c>
      <c r="H121">
        <v>0.98750000000000004</v>
      </c>
      <c r="I121">
        <v>0.98124999999999996</v>
      </c>
    </row>
    <row r="122" spans="2:9">
      <c r="B122" t="s">
        <v>509</v>
      </c>
      <c r="C122">
        <v>1</v>
      </c>
      <c r="D122">
        <v>1</v>
      </c>
      <c r="E122">
        <v>1</v>
      </c>
      <c r="F122">
        <v>0.95625000000000004</v>
      </c>
      <c r="G122">
        <v>0.94374999999999998</v>
      </c>
      <c r="H122">
        <v>0.9375</v>
      </c>
      <c r="I122">
        <v>0.96250000000000002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3B19-210D-440D-BA33-8188CBACB861}">
  <dimension ref="B3:AR122"/>
  <sheetViews>
    <sheetView topLeftCell="G112" workbookViewId="0">
      <selection activeCell="P64" sqref="P64"/>
    </sheetView>
  </sheetViews>
  <sheetFormatPr baseColWidth="10" defaultRowHeight="15"/>
  <sheetData>
    <row r="3" spans="2:44">
      <c r="B3" t="s">
        <v>483</v>
      </c>
      <c r="D3" t="s">
        <v>473</v>
      </c>
      <c r="R3" t="s">
        <v>161</v>
      </c>
      <c r="AB3" t="s">
        <v>337</v>
      </c>
      <c r="AK3" t="s">
        <v>436</v>
      </c>
    </row>
    <row r="5" spans="2:44">
      <c r="B5" t="s">
        <v>181</v>
      </c>
      <c r="C5" t="s">
        <v>16</v>
      </c>
      <c r="D5" t="s">
        <v>176</v>
      </c>
      <c r="E5" t="s">
        <v>73</v>
      </c>
      <c r="F5" t="s">
        <v>74</v>
      </c>
      <c r="G5" t="s">
        <v>474</v>
      </c>
      <c r="H5" t="s">
        <v>1</v>
      </c>
      <c r="I5" t="s">
        <v>3</v>
      </c>
      <c r="J5" t="s">
        <v>2</v>
      </c>
      <c r="K5" t="s">
        <v>24</v>
      </c>
      <c r="L5" t="s">
        <v>150</v>
      </c>
      <c r="M5" t="s">
        <v>156</v>
      </c>
      <c r="O5" t="s">
        <v>177</v>
      </c>
      <c r="Q5" t="s">
        <v>190</v>
      </c>
      <c r="R5" t="s">
        <v>8</v>
      </c>
      <c r="S5" t="s">
        <v>10</v>
      </c>
      <c r="T5" t="s">
        <v>11</v>
      </c>
      <c r="U5" t="s">
        <v>9</v>
      </c>
      <c r="V5" t="s">
        <v>12</v>
      </c>
      <c r="W5" t="s">
        <v>184</v>
      </c>
      <c r="X5" t="s">
        <v>185</v>
      </c>
      <c r="Y5" t="s">
        <v>188</v>
      </c>
      <c r="AB5" t="s">
        <v>8</v>
      </c>
      <c r="AC5" t="s">
        <v>10</v>
      </c>
      <c r="AD5" t="s">
        <v>11</v>
      </c>
      <c r="AE5" t="s">
        <v>9</v>
      </c>
      <c r="AF5" t="s">
        <v>12</v>
      </c>
      <c r="AG5" t="s">
        <v>184</v>
      </c>
      <c r="AH5" t="s">
        <v>185</v>
      </c>
      <c r="AI5" t="s">
        <v>188</v>
      </c>
      <c r="AK5" t="s">
        <v>8</v>
      </c>
      <c r="AL5" t="s">
        <v>10</v>
      </c>
      <c r="AM5" t="s">
        <v>11</v>
      </c>
      <c r="AN5" t="s">
        <v>9</v>
      </c>
      <c r="AO5" t="s">
        <v>12</v>
      </c>
      <c r="AP5" t="s">
        <v>184</v>
      </c>
      <c r="AQ5" t="s">
        <v>185</v>
      </c>
      <c r="AR5" t="s">
        <v>188</v>
      </c>
    </row>
    <row r="6" spans="2:44">
      <c r="B6">
        <v>1</v>
      </c>
      <c r="C6">
        <v>50</v>
      </c>
      <c r="E6">
        <v>6</v>
      </c>
      <c r="F6">
        <v>7</v>
      </c>
      <c r="G6">
        <v>3</v>
      </c>
      <c r="I6">
        <v>331</v>
      </c>
      <c r="K6">
        <v>33</v>
      </c>
      <c r="L6">
        <v>6.7154403000000001E-2</v>
      </c>
      <c r="O6">
        <v>6.2554999999999999E-2</v>
      </c>
      <c r="R6">
        <v>20.727629423141401</v>
      </c>
      <c r="S6">
        <v>1</v>
      </c>
      <c r="T6">
        <v>1</v>
      </c>
      <c r="U6">
        <v>2.47267270088195</v>
      </c>
      <c r="V6">
        <v>0.90220820189274398</v>
      </c>
      <c r="W6">
        <v>0.91877505876975296</v>
      </c>
      <c r="X6">
        <v>0.90590142700436804</v>
      </c>
      <c r="Y6">
        <v>0.90166896982547795</v>
      </c>
      <c r="AB6">
        <v>57.221644639968801</v>
      </c>
      <c r="AC6">
        <v>1</v>
      </c>
      <c r="AD6">
        <v>1</v>
      </c>
      <c r="AE6">
        <v>0.25855302810668901</v>
      </c>
      <c r="AF6" s="6">
        <v>0.96214511041009398</v>
      </c>
      <c r="AG6">
        <v>0.96498917748917701</v>
      </c>
      <c r="AH6">
        <v>0.95546040968835</v>
      </c>
      <c r="AI6">
        <v>0.95727379411284896</v>
      </c>
      <c r="AK6">
        <v>91.454911708831702</v>
      </c>
      <c r="AL6">
        <v>1</v>
      </c>
      <c r="AM6">
        <v>1</v>
      </c>
      <c r="AN6">
        <v>1.00123190879821</v>
      </c>
      <c r="AO6">
        <v>0.94952681388012605</v>
      </c>
      <c r="AP6">
        <v>0.95611593780484505</v>
      </c>
      <c r="AQ6">
        <v>0.94472142644936696</v>
      </c>
      <c r="AR6">
        <v>0.94629755727338905</v>
      </c>
    </row>
    <row r="7" spans="2:44">
      <c r="B7">
        <v>2</v>
      </c>
      <c r="C7">
        <v>50</v>
      </c>
      <c r="E7">
        <v>6</v>
      </c>
      <c r="F7">
        <v>7</v>
      </c>
      <c r="G7">
        <v>3</v>
      </c>
      <c r="I7">
        <v>331</v>
      </c>
      <c r="K7">
        <v>0</v>
      </c>
      <c r="L7">
        <v>6.330297E-2</v>
      </c>
      <c r="O7">
        <v>6.3022999999999996E-2</v>
      </c>
      <c r="R7">
        <v>0.98412108421325595</v>
      </c>
      <c r="S7">
        <v>0.19738072965388201</v>
      </c>
      <c r="T7">
        <v>0.19738072965388201</v>
      </c>
      <c r="U7">
        <v>0.13497257232665999</v>
      </c>
      <c r="V7">
        <v>0.18611987381703399</v>
      </c>
      <c r="W7">
        <v>0.109459688058759</v>
      </c>
      <c r="X7">
        <v>0.15389957264957199</v>
      </c>
      <c r="Y7">
        <v>0.110849740323699</v>
      </c>
      <c r="AB7">
        <v>17.0550758838653</v>
      </c>
      <c r="AC7">
        <v>0.19363891487371299</v>
      </c>
      <c r="AD7">
        <v>0.19363891487371299</v>
      </c>
      <c r="AE7">
        <v>3.5990715026855399E-2</v>
      </c>
      <c r="AF7">
        <v>0.17981072555204999</v>
      </c>
      <c r="AG7">
        <v>0.104697783296854</v>
      </c>
      <c r="AH7">
        <v>0.14620726495726399</v>
      </c>
      <c r="AI7">
        <v>0.103577013050972</v>
      </c>
      <c r="AK7">
        <v>27.7956509590148</v>
      </c>
      <c r="AL7">
        <v>0.19738072965388201</v>
      </c>
      <c r="AM7">
        <v>0.19738072965388201</v>
      </c>
      <c r="AN7">
        <v>0.38063073158264099</v>
      </c>
      <c r="AO7">
        <v>0.18611987381703399</v>
      </c>
      <c r="AP7">
        <v>0.11255566329095699</v>
      </c>
      <c r="AQ7">
        <v>0.15389957264957199</v>
      </c>
      <c r="AR7">
        <v>0.11293307365703301</v>
      </c>
    </row>
    <row r="8" spans="2:44">
      <c r="B8">
        <v>1</v>
      </c>
      <c r="C8">
        <v>50</v>
      </c>
      <c r="E8">
        <v>1</v>
      </c>
      <c r="F8">
        <v>7</v>
      </c>
      <c r="G8">
        <v>3</v>
      </c>
      <c r="I8">
        <v>331</v>
      </c>
      <c r="K8">
        <v>899</v>
      </c>
      <c r="L8">
        <v>0.341725997</v>
      </c>
      <c r="O8">
        <v>0.225136</v>
      </c>
      <c r="R8">
        <v>16.054443359375</v>
      </c>
      <c r="S8">
        <v>1</v>
      </c>
      <c r="T8">
        <v>1</v>
      </c>
      <c r="U8">
        <v>0.59975528717041005</v>
      </c>
      <c r="V8" s="6">
        <v>0.99053627760252305</v>
      </c>
      <c r="W8">
        <v>0.99032738095238104</v>
      </c>
      <c r="X8">
        <v>0.99185049019607796</v>
      </c>
      <c r="Y8">
        <v>0.99080178700740096</v>
      </c>
      <c r="AB8">
        <v>70.812023401260305</v>
      </c>
      <c r="AC8">
        <v>1</v>
      </c>
      <c r="AD8">
        <v>1</v>
      </c>
      <c r="AE8">
        <v>0.45956230163574202</v>
      </c>
      <c r="AF8" s="5">
        <v>0.94321766561514198</v>
      </c>
      <c r="AG8">
        <v>0.94902836134453705</v>
      </c>
      <c r="AH8">
        <v>0.93596495416348302</v>
      </c>
      <c r="AI8">
        <v>0.93365505986061503</v>
      </c>
      <c r="AK8">
        <v>155.19469499588001</v>
      </c>
      <c r="AL8">
        <v>1</v>
      </c>
      <c r="AM8">
        <v>1</v>
      </c>
      <c r="AN8">
        <v>1.79539442062377</v>
      </c>
      <c r="AO8" s="6">
        <v>0.97476340694006303</v>
      </c>
      <c r="AP8">
        <v>0.98135822510822501</v>
      </c>
      <c r="AQ8">
        <v>0.97091131907308303</v>
      </c>
      <c r="AR8">
        <v>0.97302634439085001</v>
      </c>
    </row>
    <row r="9" spans="2:44">
      <c r="B9">
        <v>2</v>
      </c>
      <c r="C9">
        <v>50</v>
      </c>
      <c r="E9">
        <v>1</v>
      </c>
      <c r="F9">
        <v>7</v>
      </c>
      <c r="G9">
        <v>3</v>
      </c>
      <c r="I9">
        <v>331</v>
      </c>
      <c r="K9">
        <v>167</v>
      </c>
      <c r="L9">
        <v>0.239586032</v>
      </c>
      <c r="O9">
        <v>0.21756300000000001</v>
      </c>
      <c r="R9">
        <v>12.855581998825</v>
      </c>
      <c r="S9">
        <v>1</v>
      </c>
      <c r="T9">
        <v>1</v>
      </c>
      <c r="U9">
        <v>0.55708837509155196</v>
      </c>
      <c r="V9" s="5">
        <v>0.98738170347003096</v>
      </c>
      <c r="W9">
        <v>0.98954106280193199</v>
      </c>
      <c r="X9">
        <v>0.98359432234432198</v>
      </c>
      <c r="Y9">
        <v>0.98605538433198003</v>
      </c>
      <c r="AB9">
        <v>28.762347459792998</v>
      </c>
      <c r="AC9">
        <v>1</v>
      </c>
      <c r="AD9">
        <v>1</v>
      </c>
      <c r="AE9">
        <v>0.18308401107788</v>
      </c>
      <c r="AF9">
        <v>0.94006309148264899</v>
      </c>
      <c r="AG9">
        <v>0.93937262871860305</v>
      </c>
      <c r="AH9">
        <v>0.93303626520538196</v>
      </c>
      <c r="AI9">
        <v>0.932415565151962</v>
      </c>
      <c r="AK9">
        <v>54.724267721176098</v>
      </c>
      <c r="AL9">
        <v>1</v>
      </c>
      <c r="AM9">
        <v>1</v>
      </c>
      <c r="AN9">
        <v>0.80237674713134699</v>
      </c>
      <c r="AO9" s="5">
        <v>0.97476340694006303</v>
      </c>
      <c r="AP9">
        <v>0.97228651713210501</v>
      </c>
      <c r="AQ9">
        <v>0.97666077794754202</v>
      </c>
      <c r="AR9">
        <v>0.97379383598704405</v>
      </c>
    </row>
    <row r="14" spans="2:44" ht="15.75" thickBot="1"/>
    <row r="15" spans="2:44">
      <c r="B15" s="79" t="s">
        <v>437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5"/>
    </row>
    <row r="16" spans="2:44">
      <c r="B16" s="41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</row>
    <row r="17" spans="2:26">
      <c r="B17" s="126"/>
      <c r="C17" s="89"/>
      <c r="D17" s="89"/>
      <c r="E17" s="89"/>
      <c r="F17" s="89"/>
      <c r="G17" s="89"/>
      <c r="H17" s="89"/>
      <c r="I17" s="89"/>
      <c r="J17" s="89"/>
      <c r="K17" s="89" t="s">
        <v>419</v>
      </c>
      <c r="L17" s="89"/>
      <c r="M17" s="89"/>
      <c r="N17" s="89"/>
      <c r="O17" s="89"/>
      <c r="P17" s="89"/>
      <c r="Q17" s="127" t="s">
        <v>58</v>
      </c>
      <c r="R17" s="89"/>
      <c r="S17" s="89"/>
      <c r="T17" s="89"/>
      <c r="U17" s="53"/>
      <c r="V17" s="89"/>
      <c r="W17" s="127" t="s">
        <v>57</v>
      </c>
      <c r="X17" s="89"/>
      <c r="Y17" s="89"/>
      <c r="Z17" s="128"/>
    </row>
    <row r="18" spans="2:26">
      <c r="B18" s="126"/>
      <c r="C18" s="89" t="s">
        <v>403</v>
      </c>
      <c r="D18" s="89" t="s">
        <v>404</v>
      </c>
      <c r="E18" s="127" t="s">
        <v>405</v>
      </c>
      <c r="F18" s="127" t="s">
        <v>416</v>
      </c>
      <c r="G18" s="127" t="s">
        <v>417</v>
      </c>
      <c r="H18" s="89"/>
      <c r="I18" s="89"/>
      <c r="J18" s="53" t="s">
        <v>4</v>
      </c>
      <c r="K18" s="53" t="s">
        <v>420</v>
      </c>
      <c r="L18" s="89" t="s">
        <v>421</v>
      </c>
      <c r="M18" s="53" t="s">
        <v>418</v>
      </c>
      <c r="N18" s="135" t="s">
        <v>183</v>
      </c>
      <c r="O18" s="89"/>
      <c r="P18" s="53" t="s">
        <v>4</v>
      </c>
      <c r="Q18" s="53" t="s">
        <v>420</v>
      </c>
      <c r="R18" s="89" t="s">
        <v>421</v>
      </c>
      <c r="S18" s="53" t="s">
        <v>418</v>
      </c>
      <c r="T18" s="135" t="s">
        <v>183</v>
      </c>
      <c r="U18" s="53"/>
      <c r="V18" s="53" t="s">
        <v>4</v>
      </c>
      <c r="W18" s="53" t="s">
        <v>420</v>
      </c>
      <c r="X18" s="89" t="s">
        <v>421</v>
      </c>
      <c r="Y18" s="53" t="s">
        <v>418</v>
      </c>
      <c r="Z18" s="137" t="s">
        <v>183</v>
      </c>
    </row>
    <row r="19" spans="2:26" ht="15.75" thickBot="1">
      <c r="B19" s="129" t="s">
        <v>435</v>
      </c>
      <c r="C19" s="130"/>
      <c r="D19" s="130"/>
      <c r="E19" s="130"/>
      <c r="F19" s="131"/>
      <c r="G19" s="132"/>
      <c r="H19" s="130"/>
      <c r="I19" s="130"/>
      <c r="J19" s="133">
        <v>317</v>
      </c>
      <c r="K19" s="134">
        <v>1.2567129629629632E-3</v>
      </c>
      <c r="L19" s="133">
        <f>HOUR(K19)*3600 + MINUTE(K19)*60 + SECOND(K19)</f>
        <v>109</v>
      </c>
      <c r="M19" s="133">
        <v>190</v>
      </c>
      <c r="N19" s="136">
        <f>M19/J19</f>
        <v>0.59936908517350163</v>
      </c>
      <c r="O19" s="130"/>
      <c r="P19" s="133">
        <v>317</v>
      </c>
      <c r="Q19" s="134">
        <v>8.7615740740740753E-5</v>
      </c>
      <c r="R19" s="133">
        <f>HOUR(Q19)*3600 + MINUTE(Q19)*60 + SECOND(Q19)</f>
        <v>8</v>
      </c>
      <c r="S19" s="133">
        <v>199</v>
      </c>
      <c r="T19" s="136">
        <f>S19/P19</f>
        <v>0.62776025236593058</v>
      </c>
      <c r="U19" s="55"/>
      <c r="V19" s="133">
        <v>317</v>
      </c>
      <c r="W19" s="134">
        <v>0.17334490740740741</v>
      </c>
      <c r="X19" s="133">
        <f>HOUR(W19)*3600 + MINUTE(W19)*60 + SECOND(W19)</f>
        <v>14977</v>
      </c>
      <c r="Y19" s="133">
        <v>254</v>
      </c>
      <c r="Z19" s="138">
        <f>Y19/V19</f>
        <v>0.80126182965299686</v>
      </c>
    </row>
    <row r="23" spans="2:26" ht="15.75" thickBot="1"/>
    <row r="24" spans="2:26">
      <c r="B24" s="139" t="s">
        <v>397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</row>
    <row r="25" spans="2:26">
      <c r="B25" s="41"/>
      <c r="C25" s="53"/>
      <c r="D25" s="53"/>
      <c r="E25" s="53"/>
      <c r="F25" s="53" t="s">
        <v>443</v>
      </c>
      <c r="G25" s="53" t="s">
        <v>442</v>
      </c>
      <c r="H25" s="53" t="s">
        <v>438</v>
      </c>
      <c r="I25" s="53" t="s">
        <v>439</v>
      </c>
      <c r="J25" s="117" t="s">
        <v>440</v>
      </c>
      <c r="K25" s="53" t="s">
        <v>441</v>
      </c>
      <c r="L25" s="53"/>
      <c r="M25" s="53" t="s">
        <v>446</v>
      </c>
      <c r="N25" s="53"/>
      <c r="O25" s="54"/>
    </row>
    <row r="26" spans="2:26" ht="15.75" thickBot="1">
      <c r="B26" s="129" t="s">
        <v>435</v>
      </c>
      <c r="C26" s="55"/>
      <c r="D26" s="55"/>
      <c r="E26" s="55"/>
      <c r="F26" s="55">
        <v>0.117938995361328</v>
      </c>
      <c r="G26" s="55">
        <v>3.27445268630981</v>
      </c>
      <c r="H26" s="55">
        <v>317</v>
      </c>
      <c r="I26" s="55">
        <v>307</v>
      </c>
      <c r="J26" s="140">
        <v>0.96845425867507795</v>
      </c>
      <c r="K26" s="55">
        <v>1.38739466667175</v>
      </c>
      <c r="L26" s="55"/>
      <c r="M26" s="55">
        <f>G26+K26</f>
        <v>4.6618473529815603</v>
      </c>
      <c r="N26" s="55"/>
      <c r="O26" s="56"/>
    </row>
    <row r="31" spans="2:26" ht="15.75" thickBot="1"/>
    <row r="32" spans="2:26">
      <c r="B32" s="79" t="s">
        <v>444</v>
      </c>
      <c r="C32" s="26"/>
      <c r="D32" s="26"/>
      <c r="E32" s="26"/>
      <c r="F32" s="26"/>
      <c r="G32" s="26"/>
      <c r="H32" s="26"/>
      <c r="I32" s="25"/>
    </row>
    <row r="33" spans="2:9">
      <c r="B33" s="41"/>
      <c r="C33" s="145" t="s">
        <v>469</v>
      </c>
      <c r="D33" s="145" t="s">
        <v>470</v>
      </c>
      <c r="E33" s="145" t="s">
        <v>471</v>
      </c>
      <c r="F33" s="57" t="s">
        <v>448</v>
      </c>
      <c r="G33" s="148" t="s">
        <v>479</v>
      </c>
      <c r="H33" s="148" t="s">
        <v>480</v>
      </c>
      <c r="I33" s="149" t="s">
        <v>481</v>
      </c>
    </row>
    <row r="34" spans="2:9" ht="15.75" thickBot="1">
      <c r="B34" s="144" t="s">
        <v>484</v>
      </c>
      <c r="C34" s="146">
        <f>N19</f>
        <v>0.59936908517350163</v>
      </c>
      <c r="D34" s="146">
        <f>Z19</f>
        <v>0.80126182965299686</v>
      </c>
      <c r="E34" s="146">
        <f>T19</f>
        <v>0.62776025236593058</v>
      </c>
      <c r="F34" s="147">
        <f>J26</f>
        <v>0.96845425867507795</v>
      </c>
      <c r="G34" s="150">
        <f>V8</f>
        <v>0.99053627760252305</v>
      </c>
      <c r="H34" s="150">
        <f>AF8</f>
        <v>0.94321766561514198</v>
      </c>
      <c r="I34" s="151">
        <f>AO8</f>
        <v>0.97476340694006303</v>
      </c>
    </row>
    <row r="35" spans="2:9" ht="15.75" thickBot="1">
      <c r="F35" s="147"/>
    </row>
    <row r="36" spans="2:9">
      <c r="B36" s="79" t="s">
        <v>444</v>
      </c>
      <c r="C36" s="26"/>
      <c r="D36" s="26"/>
      <c r="E36" s="26"/>
      <c r="F36" s="26"/>
      <c r="G36" s="26"/>
      <c r="H36" s="26"/>
      <c r="I36" s="25"/>
    </row>
    <row r="37" spans="2:9">
      <c r="B37" s="41"/>
      <c r="C37" s="145" t="s">
        <v>469</v>
      </c>
      <c r="D37" s="145" t="s">
        <v>470</v>
      </c>
      <c r="E37" s="145" t="s">
        <v>471</v>
      </c>
      <c r="F37" s="57" t="s">
        <v>448</v>
      </c>
      <c r="G37" s="148" t="s">
        <v>495</v>
      </c>
      <c r="H37" s="148" t="s">
        <v>493</v>
      </c>
      <c r="I37" s="149" t="s">
        <v>494</v>
      </c>
    </row>
    <row r="38" spans="2:9" ht="15.75" thickBot="1">
      <c r="B38" s="144" t="s">
        <v>484</v>
      </c>
      <c r="C38" s="146">
        <f t="shared" ref="C38:E38" si="0">C34</f>
        <v>0.59936908517350163</v>
      </c>
      <c r="D38" s="146">
        <f t="shared" si="0"/>
        <v>0.80126182965299686</v>
      </c>
      <c r="E38" s="146">
        <f t="shared" si="0"/>
        <v>0.62776025236593058</v>
      </c>
      <c r="F38" s="152">
        <f>J26</f>
        <v>0.96845425867507795</v>
      </c>
      <c r="G38" s="150">
        <f>V9</f>
        <v>0.98738170347003096</v>
      </c>
      <c r="H38" s="150">
        <f>AF9</f>
        <v>0.94006309148264899</v>
      </c>
      <c r="I38" s="151">
        <f>AO9</f>
        <v>0.97476340694006303</v>
      </c>
    </row>
    <row r="58" spans="2:44">
      <c r="B58" t="s">
        <v>485</v>
      </c>
      <c r="R58" t="s">
        <v>161</v>
      </c>
      <c r="AB58" t="s">
        <v>337</v>
      </c>
      <c r="AK58" t="s">
        <v>436</v>
      </c>
    </row>
    <row r="60" spans="2:44">
      <c r="B60" t="s">
        <v>181</v>
      </c>
      <c r="C60" t="s">
        <v>16</v>
      </c>
      <c r="D60" t="s">
        <v>176</v>
      </c>
      <c r="E60" t="s">
        <v>73</v>
      </c>
      <c r="F60" t="s">
        <v>74</v>
      </c>
      <c r="G60" t="s">
        <v>478</v>
      </c>
      <c r="H60" t="s">
        <v>1</v>
      </c>
      <c r="I60" t="s">
        <v>3</v>
      </c>
      <c r="J60" t="s">
        <v>2</v>
      </c>
      <c r="K60" t="s">
        <v>24</v>
      </c>
      <c r="L60" t="s">
        <v>150</v>
      </c>
      <c r="M60" t="s">
        <v>156</v>
      </c>
      <c r="O60" t="s">
        <v>177</v>
      </c>
      <c r="Q60" t="s">
        <v>190</v>
      </c>
      <c r="R60" t="s">
        <v>8</v>
      </c>
      <c r="S60" t="s">
        <v>10</v>
      </c>
      <c r="T60" t="s">
        <v>11</v>
      </c>
      <c r="U60" t="s">
        <v>9</v>
      </c>
      <c r="V60" t="s">
        <v>12</v>
      </c>
      <c r="W60" t="s">
        <v>184</v>
      </c>
      <c r="X60" t="s">
        <v>185</v>
      </c>
      <c r="Y60" t="s">
        <v>188</v>
      </c>
      <c r="AB60" t="s">
        <v>8</v>
      </c>
      <c r="AC60" t="s">
        <v>10</v>
      </c>
      <c r="AD60" t="s">
        <v>11</v>
      </c>
      <c r="AE60" t="s">
        <v>9</v>
      </c>
      <c r="AF60" t="s">
        <v>12</v>
      </c>
      <c r="AG60" t="s">
        <v>184</v>
      </c>
      <c r="AH60" t="s">
        <v>185</v>
      </c>
      <c r="AI60" t="s">
        <v>188</v>
      </c>
      <c r="AK60" t="s">
        <v>8</v>
      </c>
      <c r="AL60" t="s">
        <v>10</v>
      </c>
      <c r="AM60" t="s">
        <v>11</v>
      </c>
      <c r="AN60" t="s">
        <v>9</v>
      </c>
      <c r="AO60" t="s">
        <v>12</v>
      </c>
      <c r="AP60" t="s">
        <v>184</v>
      </c>
      <c r="AQ60" t="s">
        <v>185</v>
      </c>
      <c r="AR60" t="s">
        <v>188</v>
      </c>
    </row>
    <row r="61" spans="2:44">
      <c r="B61">
        <v>1</v>
      </c>
      <c r="C61">
        <v>50</v>
      </c>
      <c r="E61">
        <v>6</v>
      </c>
      <c r="F61">
        <v>7</v>
      </c>
      <c r="I61">
        <v>1069</v>
      </c>
      <c r="K61">
        <v>15706</v>
      </c>
      <c r="L61">
        <v>7.4977838749999997</v>
      </c>
      <c r="O61">
        <v>0.84672599999999998</v>
      </c>
      <c r="R61">
        <v>80.219642162322998</v>
      </c>
      <c r="S61">
        <v>0.998129092609915</v>
      </c>
      <c r="T61">
        <v>0.998129092609915</v>
      </c>
      <c r="U61">
        <v>0.60641217231750399</v>
      </c>
      <c r="V61">
        <v>0.78548895899053595</v>
      </c>
      <c r="W61">
        <v>0.782776497695852</v>
      </c>
      <c r="X61">
        <v>0.75537634408602095</v>
      </c>
      <c r="Y61">
        <v>0.74633605641670098</v>
      </c>
      <c r="AB61">
        <v>1030.9081139564501</v>
      </c>
      <c r="AC61">
        <v>1</v>
      </c>
      <c r="AD61">
        <v>1</v>
      </c>
      <c r="AE61">
        <v>1.7604835033416699</v>
      </c>
      <c r="AF61" s="5">
        <v>0.90220820189274398</v>
      </c>
      <c r="AG61">
        <v>0.88991998438719699</v>
      </c>
      <c r="AH61">
        <v>0.89480874316939796</v>
      </c>
      <c r="AI61">
        <v>0.87993932297210997</v>
      </c>
      <c r="AK61">
        <v>714.58562612533501</v>
      </c>
      <c r="AL61">
        <v>0.998129092609915</v>
      </c>
      <c r="AM61">
        <v>0.998129092609915</v>
      </c>
      <c r="AN61">
        <v>2.4956517219543399</v>
      </c>
      <c r="AO61">
        <v>0.80441640378548895</v>
      </c>
      <c r="AP61">
        <v>0.82586140147115705</v>
      </c>
      <c r="AQ61">
        <v>0.78319783197831905</v>
      </c>
      <c r="AR61">
        <v>0.77893921796360799</v>
      </c>
    </row>
    <row r="62" spans="2:44">
      <c r="B62">
        <v>2</v>
      </c>
      <c r="C62">
        <v>50</v>
      </c>
      <c r="E62">
        <v>6</v>
      </c>
      <c r="F62">
        <v>7</v>
      </c>
      <c r="I62">
        <v>1069</v>
      </c>
      <c r="K62">
        <v>1963</v>
      </c>
      <c r="L62">
        <v>1.555945329</v>
      </c>
      <c r="O62">
        <v>0.72517799999999999</v>
      </c>
      <c r="R62">
        <v>217.505673885345</v>
      </c>
      <c r="S62">
        <v>1</v>
      </c>
      <c r="T62">
        <v>1</v>
      </c>
      <c r="U62">
        <v>1.0134036540985101</v>
      </c>
      <c r="V62" s="6">
        <v>0.958990536277602</v>
      </c>
      <c r="W62" s="6">
        <v>0.97008196721311402</v>
      </c>
      <c r="X62">
        <v>0.96174863387978105</v>
      </c>
      <c r="Y62">
        <v>0.959699453551912</v>
      </c>
      <c r="AB62">
        <v>617.84930801391602</v>
      </c>
      <c r="AC62">
        <v>0.998129092609915</v>
      </c>
      <c r="AD62">
        <v>0.998129092609915</v>
      </c>
      <c r="AE62">
        <v>0.50922942161560003</v>
      </c>
      <c r="AF62">
        <v>0.80126182965299597</v>
      </c>
      <c r="AG62">
        <v>0.82536482334869399</v>
      </c>
      <c r="AH62">
        <v>0.77553763440860202</v>
      </c>
      <c r="AI62">
        <v>0.77345779220779198</v>
      </c>
      <c r="AK62">
        <v>1019.57238817214</v>
      </c>
      <c r="AL62">
        <v>1</v>
      </c>
      <c r="AM62">
        <v>1</v>
      </c>
      <c r="AN62">
        <v>2.9547107219696001</v>
      </c>
      <c r="AO62" s="102">
        <v>0.92113564668769699</v>
      </c>
      <c r="AP62" s="5">
        <v>0.937392661982825</v>
      </c>
      <c r="AQ62">
        <v>0.92213114754098302</v>
      </c>
      <c r="AR62">
        <v>0.91672521467603396</v>
      </c>
    </row>
    <row r="63" spans="2:44">
      <c r="B63">
        <v>1</v>
      </c>
      <c r="C63">
        <v>50</v>
      </c>
      <c r="E63">
        <v>1</v>
      </c>
      <c r="F63">
        <v>7</v>
      </c>
      <c r="I63">
        <v>1069</v>
      </c>
      <c r="K63">
        <v>21162</v>
      </c>
      <c r="L63">
        <v>10.989833227</v>
      </c>
      <c r="O63">
        <v>2.110363</v>
      </c>
      <c r="R63">
        <v>388.32801961898798</v>
      </c>
      <c r="S63">
        <v>1</v>
      </c>
      <c r="T63">
        <v>1</v>
      </c>
      <c r="U63">
        <v>1.4692924022674501</v>
      </c>
      <c r="V63" s="5">
        <v>0.88328075709779097</v>
      </c>
      <c r="W63">
        <v>0.90788446526151401</v>
      </c>
      <c r="X63">
        <v>0.88661202185792298</v>
      </c>
      <c r="Y63">
        <v>0.88144028103044503</v>
      </c>
      <c r="AB63">
        <v>1331.18727397918</v>
      </c>
      <c r="AC63">
        <v>1</v>
      </c>
      <c r="AD63">
        <v>1</v>
      </c>
      <c r="AE63">
        <v>0.75846385955810502</v>
      </c>
      <c r="AF63" s="102">
        <v>0.88328075709779097</v>
      </c>
      <c r="AG63">
        <v>0.88258807588075805</v>
      </c>
      <c r="AH63">
        <v>0.87127371273712695</v>
      </c>
      <c r="AI63">
        <v>0.85954194856633803</v>
      </c>
      <c r="AK63">
        <v>1972.9694156646699</v>
      </c>
      <c r="AL63">
        <v>1</v>
      </c>
      <c r="AM63">
        <v>1</v>
      </c>
      <c r="AN63">
        <v>3.6524155139922998</v>
      </c>
      <c r="AO63" s="5">
        <v>0.90536277602523596</v>
      </c>
      <c r="AP63">
        <v>0.91129976580796201</v>
      </c>
      <c r="AQ63">
        <v>0.90300546448087404</v>
      </c>
      <c r="AR63">
        <v>0.89586260733801704</v>
      </c>
    </row>
    <row r="64" spans="2:44">
      <c r="B64">
        <v>2</v>
      </c>
      <c r="C64">
        <v>50</v>
      </c>
      <c r="E64">
        <v>1</v>
      </c>
      <c r="F64">
        <v>7</v>
      </c>
      <c r="I64">
        <v>1069</v>
      </c>
      <c r="K64">
        <v>7082</v>
      </c>
      <c r="L64">
        <v>5.0172824619999998</v>
      </c>
      <c r="O64">
        <v>2.0435669999999999</v>
      </c>
      <c r="R64">
        <v>462.09190797805701</v>
      </c>
      <c r="S64">
        <v>1</v>
      </c>
      <c r="T64">
        <v>1</v>
      </c>
      <c r="U64">
        <v>1.14119100570678</v>
      </c>
      <c r="V64" s="6">
        <v>0.94952681388012605</v>
      </c>
      <c r="W64">
        <v>0.94822404371584701</v>
      </c>
      <c r="X64">
        <v>0.94535519125682999</v>
      </c>
      <c r="Y64">
        <v>0.93889539422326296</v>
      </c>
      <c r="AB64">
        <v>774.64623808860699</v>
      </c>
      <c r="AC64">
        <v>1</v>
      </c>
      <c r="AD64">
        <v>1</v>
      </c>
      <c r="AE64">
        <v>0.58238101005554199</v>
      </c>
      <c r="AF64" s="6">
        <v>0.90536277602523596</v>
      </c>
      <c r="AG64">
        <v>0.90027322404371501</v>
      </c>
      <c r="AH64">
        <v>0.90163934426229497</v>
      </c>
      <c r="AI64">
        <v>0.88788056206089006</v>
      </c>
      <c r="AK64">
        <v>2233.4593484401698</v>
      </c>
      <c r="AL64">
        <v>1</v>
      </c>
      <c r="AM64">
        <v>1</v>
      </c>
      <c r="AN64">
        <v>2.7845044136047301</v>
      </c>
      <c r="AO64" s="6">
        <v>0.92429022082018897</v>
      </c>
      <c r="AP64" s="5">
        <v>0.92240437158469901</v>
      </c>
      <c r="AQ64">
        <v>0.92349726775956198</v>
      </c>
      <c r="AR64">
        <v>0.91334894613583095</v>
      </c>
    </row>
    <row r="68" spans="2:26">
      <c r="B68" s="5" t="s">
        <v>486</v>
      </c>
    </row>
    <row r="69" spans="2:26" ht="15.75" thickBot="1"/>
    <row r="70" spans="2:26">
      <c r="B70" s="79" t="s">
        <v>437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5"/>
    </row>
    <row r="71" spans="2:26">
      <c r="B71" s="4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</row>
    <row r="72" spans="2:26">
      <c r="B72" s="126"/>
      <c r="C72" s="89"/>
      <c r="D72" s="89"/>
      <c r="E72" s="89"/>
      <c r="F72" s="89"/>
      <c r="G72" s="89"/>
      <c r="H72" s="89"/>
      <c r="I72" s="89"/>
      <c r="J72" s="89"/>
      <c r="K72" s="89" t="s">
        <v>419</v>
      </c>
      <c r="L72" s="89"/>
      <c r="M72" s="89"/>
      <c r="N72" s="89"/>
      <c r="O72" s="89"/>
      <c r="P72" s="89"/>
      <c r="Q72" s="127" t="s">
        <v>58</v>
      </c>
      <c r="R72" s="89"/>
      <c r="S72" s="89"/>
      <c r="T72" s="89"/>
      <c r="U72" s="53"/>
      <c r="V72" s="89"/>
      <c r="W72" s="127" t="s">
        <v>57</v>
      </c>
      <c r="X72" s="89"/>
      <c r="Y72" s="89"/>
      <c r="Z72" s="128"/>
    </row>
    <row r="73" spans="2:26">
      <c r="B73" s="126"/>
      <c r="C73" s="89" t="s">
        <v>403</v>
      </c>
      <c r="D73" s="89" t="s">
        <v>404</v>
      </c>
      <c r="E73" s="127" t="s">
        <v>405</v>
      </c>
      <c r="F73" s="127" t="s">
        <v>416</v>
      </c>
      <c r="G73" s="127" t="s">
        <v>417</v>
      </c>
      <c r="H73" s="89"/>
      <c r="I73" s="89"/>
      <c r="J73" s="53" t="s">
        <v>4</v>
      </c>
      <c r="K73" s="53" t="s">
        <v>420</v>
      </c>
      <c r="L73" s="89" t="s">
        <v>421</v>
      </c>
      <c r="M73" s="53" t="s">
        <v>418</v>
      </c>
      <c r="N73" s="135" t="s">
        <v>183</v>
      </c>
      <c r="O73" s="89"/>
      <c r="P73" s="53" t="s">
        <v>4</v>
      </c>
      <c r="Q73" s="53" t="s">
        <v>420</v>
      </c>
      <c r="R73" s="89" t="s">
        <v>421</v>
      </c>
      <c r="S73" s="53" t="s">
        <v>418</v>
      </c>
      <c r="T73" s="135" t="s">
        <v>183</v>
      </c>
      <c r="U73" s="53"/>
      <c r="V73" s="53" t="s">
        <v>4</v>
      </c>
      <c r="W73" s="53" t="s">
        <v>420</v>
      </c>
      <c r="X73" s="89" t="s">
        <v>421</v>
      </c>
      <c r="Y73" s="53" t="s">
        <v>418</v>
      </c>
      <c r="Z73" s="137" t="s">
        <v>183</v>
      </c>
    </row>
    <row r="74" spans="2:26" ht="15.75" thickBot="1">
      <c r="B74" s="129" t="s">
        <v>435</v>
      </c>
      <c r="C74" s="130">
        <v>444.60891600000002</v>
      </c>
      <c r="D74" s="130">
        <v>73.606125000000006</v>
      </c>
      <c r="E74" s="130">
        <v>447.54929199999998</v>
      </c>
      <c r="F74" s="131">
        <v>0.69652777777777775</v>
      </c>
      <c r="G74" s="132"/>
      <c r="H74" s="130"/>
      <c r="I74" s="130"/>
      <c r="J74" s="133">
        <v>314</v>
      </c>
      <c r="K74" s="134">
        <v>1.7751157407407405E-3</v>
      </c>
      <c r="L74" s="133">
        <f>HOUR(K74)*3600 + MINUTE(K74)*60 + SECOND(K74)</f>
        <v>153</v>
      </c>
      <c r="M74" s="133">
        <v>305</v>
      </c>
      <c r="N74" s="136">
        <f>M74/J74</f>
        <v>0.9713375796178344</v>
      </c>
      <c r="O74" s="130"/>
      <c r="P74" s="133">
        <v>314</v>
      </c>
      <c r="Q74" s="134">
        <v>1.2222222222222224E-4</v>
      </c>
      <c r="R74" s="133">
        <f>HOUR(Q74)*3600 + MINUTE(Q74)*60 + SECOND(Q74)</f>
        <v>11</v>
      </c>
      <c r="S74" s="133">
        <v>303</v>
      </c>
      <c r="T74" s="136">
        <f>S74/P74</f>
        <v>0.96496815286624205</v>
      </c>
      <c r="U74" s="55"/>
      <c r="V74" s="133">
        <v>314</v>
      </c>
      <c r="W74" s="134">
        <v>0.12197916666666668</v>
      </c>
      <c r="X74" s="133">
        <f>HOUR(W74)*3600 + MINUTE(W74)*60 + SECOND(W74)</f>
        <v>10539</v>
      </c>
      <c r="Y74" s="133">
        <v>304</v>
      </c>
      <c r="Z74" s="138">
        <f>Y74/V74</f>
        <v>0.96815286624203822</v>
      </c>
    </row>
    <row r="77" spans="2:26">
      <c r="B77" s="5" t="s">
        <v>486</v>
      </c>
    </row>
    <row r="78" spans="2:26" ht="15.75" thickBot="1"/>
    <row r="79" spans="2:26">
      <c r="B79" s="139" t="s">
        <v>397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5"/>
    </row>
    <row r="80" spans="2:26">
      <c r="B80" s="41"/>
      <c r="C80" s="53"/>
      <c r="D80" s="53"/>
      <c r="E80" s="53"/>
      <c r="F80" s="53" t="s">
        <v>443</v>
      </c>
      <c r="G80" s="53" t="s">
        <v>442</v>
      </c>
      <c r="H80" s="53" t="s">
        <v>438</v>
      </c>
      <c r="I80" s="53" t="s">
        <v>439</v>
      </c>
      <c r="J80" s="117" t="s">
        <v>440</v>
      </c>
      <c r="K80" s="53" t="s">
        <v>441</v>
      </c>
      <c r="L80" s="53"/>
      <c r="M80" s="53" t="s">
        <v>446</v>
      </c>
      <c r="N80" s="53"/>
      <c r="O80" s="54"/>
    </row>
    <row r="81" spans="2:15" ht="15.75" thickBot="1">
      <c r="B81" s="129" t="s">
        <v>435</v>
      </c>
      <c r="C81" s="55"/>
      <c r="D81" s="55"/>
      <c r="E81" s="55"/>
      <c r="F81" s="55">
        <v>0.143471479415893</v>
      </c>
      <c r="G81" s="55">
        <v>3.5717637538909899</v>
      </c>
      <c r="H81" s="55">
        <v>317</v>
      </c>
      <c r="I81" s="55">
        <v>298</v>
      </c>
      <c r="J81" s="140">
        <v>0.94006309148264899</v>
      </c>
      <c r="K81" s="55">
        <v>2.1057465076446502</v>
      </c>
      <c r="L81" s="55"/>
      <c r="M81" s="55">
        <f>G81+K81</f>
        <v>5.6775102615356401</v>
      </c>
      <c r="N81" s="55"/>
      <c r="O81" s="56"/>
    </row>
    <row r="85" spans="2:15">
      <c r="B85" s="5" t="s">
        <v>477</v>
      </c>
    </row>
    <row r="86" spans="2:15" ht="15.75" thickBot="1"/>
    <row r="87" spans="2:15">
      <c r="B87" s="79" t="s">
        <v>444</v>
      </c>
      <c r="C87" s="26"/>
      <c r="D87" s="26"/>
      <c r="E87" s="26"/>
      <c r="F87" s="26"/>
      <c r="G87" s="26"/>
      <c r="H87" s="26"/>
      <c r="I87" s="25"/>
    </row>
    <row r="88" spans="2:15">
      <c r="B88" s="41"/>
      <c r="C88" s="145" t="s">
        <v>469</v>
      </c>
      <c r="D88" s="145" t="s">
        <v>470</v>
      </c>
      <c r="E88" s="145" t="s">
        <v>471</v>
      </c>
      <c r="F88" s="57" t="s">
        <v>448</v>
      </c>
      <c r="G88" s="148" t="s">
        <v>492</v>
      </c>
      <c r="H88" s="148" t="s">
        <v>493</v>
      </c>
      <c r="I88" s="149" t="s">
        <v>494</v>
      </c>
    </row>
    <row r="89" spans="2:15" ht="15.75" thickBot="1">
      <c r="B89" s="144" t="s">
        <v>487</v>
      </c>
      <c r="C89" s="146">
        <f>N74</f>
        <v>0.9713375796178344</v>
      </c>
      <c r="D89" s="146">
        <f>Z74</f>
        <v>0.96815286624203822</v>
      </c>
      <c r="E89" s="146">
        <f>T74</f>
        <v>0.96496815286624205</v>
      </c>
      <c r="F89" s="147">
        <f>J81</f>
        <v>0.94006309148264899</v>
      </c>
      <c r="G89" s="150">
        <f>D94</f>
        <v>0.958990536277602</v>
      </c>
      <c r="H89" s="150">
        <f>F95</f>
        <v>0.90536277602523596</v>
      </c>
      <c r="I89" s="151">
        <f>F96</f>
        <v>0.92429022082018897</v>
      </c>
    </row>
    <row r="93" spans="2:15">
      <c r="C93" t="s">
        <v>490</v>
      </c>
      <c r="D93" t="s">
        <v>491</v>
      </c>
      <c r="E93" t="s">
        <v>488</v>
      </c>
      <c r="F93" t="s">
        <v>489</v>
      </c>
    </row>
    <row r="94" spans="2:15">
      <c r="B94" t="s">
        <v>161</v>
      </c>
      <c r="C94">
        <f>V61</f>
        <v>0.78548895899053595</v>
      </c>
      <c r="D94" s="6">
        <f>V62</f>
        <v>0.958990536277602</v>
      </c>
      <c r="E94">
        <f>V63</f>
        <v>0.88328075709779097</v>
      </c>
      <c r="F94" s="6">
        <f>V64</f>
        <v>0.94952681388012605</v>
      </c>
    </row>
    <row r="95" spans="2:15">
      <c r="B95" t="s">
        <v>337</v>
      </c>
      <c r="C95" s="5">
        <f>AF61</f>
        <v>0.90220820189274398</v>
      </c>
      <c r="D95">
        <f>AF62</f>
        <v>0.80126182965299597</v>
      </c>
      <c r="E95">
        <f>AF63</f>
        <v>0.88328075709779097</v>
      </c>
      <c r="F95" s="6">
        <f>AF64</f>
        <v>0.90536277602523596</v>
      </c>
    </row>
    <row r="96" spans="2:15">
      <c r="B96" t="s">
        <v>436</v>
      </c>
      <c r="C96">
        <f>AO61</f>
        <v>0.80441640378548895</v>
      </c>
      <c r="D96" s="6">
        <f>AO62</f>
        <v>0.92113564668769699</v>
      </c>
      <c r="E96" s="5">
        <f>AO63</f>
        <v>0.90536277602523596</v>
      </c>
      <c r="F96" s="6">
        <f>AO64</f>
        <v>0.92429022082018897</v>
      </c>
    </row>
    <row r="119" spans="2:9">
      <c r="B119" t="s">
        <v>444</v>
      </c>
    </row>
    <row r="120" spans="2:9">
      <c r="C120" t="s">
        <v>499</v>
      </c>
      <c r="D120" t="s">
        <v>500</v>
      </c>
      <c r="E120" t="s">
        <v>498</v>
      </c>
      <c r="F120" t="s">
        <v>501</v>
      </c>
      <c r="G120" t="s">
        <v>495</v>
      </c>
      <c r="H120" t="s">
        <v>493</v>
      </c>
      <c r="I120" t="s">
        <v>494</v>
      </c>
    </row>
    <row r="121" spans="2:9">
      <c r="B121" t="s">
        <v>496</v>
      </c>
      <c r="C121">
        <v>0.59936908517350163</v>
      </c>
      <c r="D121">
        <v>0.80126182965299686</v>
      </c>
      <c r="E121">
        <v>0.62776025236593058</v>
      </c>
      <c r="F121">
        <v>0.96845425867507795</v>
      </c>
      <c r="G121">
        <v>0.98738170347003096</v>
      </c>
      <c r="H121">
        <v>0.94006309148264899</v>
      </c>
      <c r="I121">
        <v>0.97476340694006303</v>
      </c>
    </row>
    <row r="122" spans="2:9">
      <c r="B122" t="s">
        <v>497</v>
      </c>
      <c r="C122">
        <v>0.9713375796178344</v>
      </c>
      <c r="D122">
        <v>0.96815286624203822</v>
      </c>
      <c r="E122">
        <v>0.96496815286624205</v>
      </c>
      <c r="F122">
        <v>0.94006309148264899</v>
      </c>
      <c r="G122">
        <v>0.958990536277602</v>
      </c>
      <c r="H122">
        <v>0.90536277602523596</v>
      </c>
      <c r="I122">
        <v>0.92429022082018897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A293-6ECC-4B59-887B-C01890924D4D}">
  <dimension ref="B3:AR122"/>
  <sheetViews>
    <sheetView topLeftCell="J107" workbookViewId="0">
      <selection activeCell="V122" sqref="V122"/>
    </sheetView>
  </sheetViews>
  <sheetFormatPr baseColWidth="10" defaultRowHeight="15"/>
  <cols>
    <col min="7" max="7" width="13.28515625" customWidth="1"/>
    <col min="8" max="8" width="14" customWidth="1"/>
    <col min="9" max="9" width="15" customWidth="1"/>
  </cols>
  <sheetData>
    <row r="3" spans="2:44">
      <c r="B3" t="s">
        <v>503</v>
      </c>
      <c r="D3" t="s">
        <v>473</v>
      </c>
      <c r="R3" t="s">
        <v>161</v>
      </c>
      <c r="AB3" t="s">
        <v>337</v>
      </c>
      <c r="AK3" t="s">
        <v>436</v>
      </c>
    </row>
    <row r="5" spans="2:44">
      <c r="B5" t="s">
        <v>181</v>
      </c>
      <c r="C5" t="s">
        <v>16</v>
      </c>
      <c r="D5" t="s">
        <v>176</v>
      </c>
      <c r="E5" t="s">
        <v>73</v>
      </c>
      <c r="F5" t="s">
        <v>74</v>
      </c>
      <c r="G5" t="s">
        <v>474</v>
      </c>
      <c r="H5" t="s">
        <v>1</v>
      </c>
      <c r="I5" t="s">
        <v>3</v>
      </c>
      <c r="J5" t="s">
        <v>2</v>
      </c>
      <c r="K5" t="s">
        <v>24</v>
      </c>
      <c r="L5" t="s">
        <v>150</v>
      </c>
      <c r="M5" t="s">
        <v>156</v>
      </c>
      <c r="O5" t="s">
        <v>177</v>
      </c>
      <c r="Q5" t="s">
        <v>190</v>
      </c>
      <c r="R5" t="s">
        <v>8</v>
      </c>
      <c r="S5" t="s">
        <v>10</v>
      </c>
      <c r="T5" t="s">
        <v>11</v>
      </c>
      <c r="U5" t="s">
        <v>9</v>
      </c>
      <c r="V5" t="s">
        <v>12</v>
      </c>
      <c r="W5" t="s">
        <v>184</v>
      </c>
      <c r="X5" t="s">
        <v>185</v>
      </c>
      <c r="Y5" t="s">
        <v>188</v>
      </c>
      <c r="AB5" t="s">
        <v>8</v>
      </c>
      <c r="AC5" t="s">
        <v>10</v>
      </c>
      <c r="AD5" t="s">
        <v>11</v>
      </c>
      <c r="AE5" t="s">
        <v>9</v>
      </c>
      <c r="AF5" t="s">
        <v>12</v>
      </c>
      <c r="AG5" t="s">
        <v>184</v>
      </c>
      <c r="AH5" t="s">
        <v>185</v>
      </c>
      <c r="AI5" t="s">
        <v>188</v>
      </c>
      <c r="AK5" t="s">
        <v>8</v>
      </c>
      <c r="AL5" t="s">
        <v>10</v>
      </c>
      <c r="AM5" t="s">
        <v>11</v>
      </c>
      <c r="AN5" t="s">
        <v>9</v>
      </c>
      <c r="AO5" t="s">
        <v>12</v>
      </c>
      <c r="AP5" t="s">
        <v>184</v>
      </c>
      <c r="AQ5" t="s">
        <v>185</v>
      </c>
      <c r="AR5" t="s">
        <v>188</v>
      </c>
    </row>
    <row r="6" spans="2:44">
      <c r="B6">
        <v>1</v>
      </c>
      <c r="C6">
        <v>50</v>
      </c>
      <c r="E6">
        <v>6</v>
      </c>
      <c r="F6">
        <v>7</v>
      </c>
      <c r="G6">
        <v>3</v>
      </c>
      <c r="I6">
        <v>1599</v>
      </c>
      <c r="K6">
        <v>10118</v>
      </c>
      <c r="L6">
        <v>7.4155957519999998</v>
      </c>
      <c r="O6">
        <v>0.95424799999999999</v>
      </c>
      <c r="R6">
        <v>8.2389962673187203</v>
      </c>
      <c r="S6">
        <v>0.33395872420262601</v>
      </c>
      <c r="T6">
        <v>0.33395872420262601</v>
      </c>
      <c r="U6">
        <v>0.72824335098266602</v>
      </c>
      <c r="V6">
        <v>0.245798319327731</v>
      </c>
      <c r="W6">
        <v>0.345547911649562</v>
      </c>
      <c r="X6">
        <v>0.22436413668031299</v>
      </c>
      <c r="Y6">
        <v>0.233739672157844</v>
      </c>
      <c r="AB6">
        <v>389.14454770088099</v>
      </c>
      <c r="AC6">
        <v>1</v>
      </c>
      <c r="AD6">
        <v>1</v>
      </c>
      <c r="AE6">
        <v>1.3562662601470901</v>
      </c>
      <c r="AF6" s="5">
        <v>0.94747899159663795</v>
      </c>
      <c r="AG6">
        <v>0.95892471861039097</v>
      </c>
      <c r="AH6">
        <v>0.94199379052320198</v>
      </c>
      <c r="AI6">
        <v>0.94596912966489499</v>
      </c>
      <c r="AK6">
        <v>1052.9303352832701</v>
      </c>
      <c r="AL6">
        <v>0.33395872420262601</v>
      </c>
      <c r="AM6">
        <v>0.33395872420262601</v>
      </c>
      <c r="AN6">
        <v>0.74915909767150801</v>
      </c>
      <c r="AO6">
        <v>0.23739495798319299</v>
      </c>
      <c r="AP6">
        <v>0.32030084545293902</v>
      </c>
      <c r="AQ6">
        <v>0.21580944699817201</v>
      </c>
      <c r="AR6">
        <v>0.22406266680297501</v>
      </c>
    </row>
    <row r="7" spans="2:44">
      <c r="B7">
        <v>2</v>
      </c>
      <c r="C7">
        <v>50</v>
      </c>
      <c r="E7">
        <v>6</v>
      </c>
      <c r="F7">
        <v>7</v>
      </c>
      <c r="G7">
        <v>3</v>
      </c>
      <c r="I7">
        <v>1599</v>
      </c>
      <c r="K7">
        <v>29</v>
      </c>
      <c r="L7">
        <v>0.82343134399999995</v>
      </c>
      <c r="O7">
        <v>0.803755</v>
      </c>
      <c r="R7">
        <v>114.22272515296901</v>
      </c>
      <c r="S7">
        <v>1</v>
      </c>
      <c r="T7">
        <v>1</v>
      </c>
      <c r="U7">
        <v>0.85517859458923295</v>
      </c>
      <c r="V7" s="6">
        <v>0.97478991596638598</v>
      </c>
      <c r="W7">
        <v>0.97690926357593</v>
      </c>
      <c r="X7">
        <v>0.97129169849758001</v>
      </c>
      <c r="Y7">
        <v>0.97260574229187602</v>
      </c>
      <c r="AB7">
        <v>778.46811747550896</v>
      </c>
      <c r="AC7">
        <v>0.33395872420262601</v>
      </c>
      <c r="AD7">
        <v>0.33395872420262601</v>
      </c>
      <c r="AE7">
        <v>0.11117148399353</v>
      </c>
      <c r="AF7">
        <v>0.23109243697478901</v>
      </c>
      <c r="AG7">
        <v>0.28878840269178602</v>
      </c>
      <c r="AH7">
        <v>0.20929681248308599</v>
      </c>
      <c r="AI7">
        <v>0.21217992585461701</v>
      </c>
      <c r="AK7">
        <v>740.90418791770901</v>
      </c>
      <c r="AL7">
        <v>1</v>
      </c>
      <c r="AM7">
        <v>1</v>
      </c>
      <c r="AN7">
        <v>4.2924938201904297</v>
      </c>
      <c r="AO7" s="5">
        <v>0.96218487394957897</v>
      </c>
      <c r="AP7">
        <v>0.96890311485899705</v>
      </c>
      <c r="AQ7">
        <v>0.95689148134001001</v>
      </c>
      <c r="AR7">
        <v>0.96035567697576596</v>
      </c>
    </row>
    <row r="8" spans="2:44">
      <c r="B8">
        <v>1</v>
      </c>
      <c r="C8">
        <v>50</v>
      </c>
      <c r="E8">
        <v>1</v>
      </c>
      <c r="F8">
        <v>7</v>
      </c>
      <c r="G8">
        <v>3</v>
      </c>
      <c r="I8">
        <v>1599</v>
      </c>
      <c r="K8">
        <v>15574</v>
      </c>
      <c r="L8">
        <v>12.325751997999999</v>
      </c>
      <c r="O8">
        <v>2.5455260000000002</v>
      </c>
      <c r="R8">
        <v>322.68855237960798</v>
      </c>
      <c r="S8">
        <v>1</v>
      </c>
      <c r="T8">
        <v>1</v>
      </c>
      <c r="U8">
        <v>1.2554576396942101</v>
      </c>
      <c r="V8">
        <v>0.88865546218487301</v>
      </c>
      <c r="W8">
        <v>0.926256676680279</v>
      </c>
      <c r="X8">
        <v>0.88479374882561102</v>
      </c>
      <c r="Y8">
        <v>0.89309721542007103</v>
      </c>
      <c r="AB8">
        <v>830.94831299781799</v>
      </c>
      <c r="AC8">
        <v>1</v>
      </c>
      <c r="AD8">
        <v>1</v>
      </c>
      <c r="AE8">
        <v>0.77965068817138605</v>
      </c>
      <c r="AF8" s="6">
        <v>0.97478991596638598</v>
      </c>
      <c r="AG8">
        <v>0.98240266275592303</v>
      </c>
      <c r="AH8">
        <v>0.970951903488668</v>
      </c>
      <c r="AI8">
        <v>0.97531288729866905</v>
      </c>
      <c r="AK8">
        <v>1751.70176053047</v>
      </c>
      <c r="AL8">
        <v>1</v>
      </c>
      <c r="AM8">
        <v>1</v>
      </c>
      <c r="AN8">
        <v>3.9188153743743799</v>
      </c>
      <c r="AO8" s="5">
        <v>0.95798319327731096</v>
      </c>
      <c r="AP8">
        <v>0.97127139362153903</v>
      </c>
      <c r="AQ8">
        <v>0.95271479382998903</v>
      </c>
      <c r="AR8">
        <v>0.95849547045121997</v>
      </c>
    </row>
    <row r="9" spans="2:44">
      <c r="B9">
        <v>2</v>
      </c>
      <c r="C9">
        <v>50</v>
      </c>
      <c r="E9">
        <v>1</v>
      </c>
      <c r="F9">
        <v>7</v>
      </c>
      <c r="G9">
        <v>3</v>
      </c>
      <c r="I9">
        <v>1599</v>
      </c>
      <c r="K9">
        <v>3128</v>
      </c>
      <c r="L9">
        <v>4.3967530540000004</v>
      </c>
      <c r="O9">
        <v>2.3613960000000001</v>
      </c>
      <c r="R9">
        <v>345.73839306831297</v>
      </c>
      <c r="S9">
        <v>1</v>
      </c>
      <c r="T9">
        <v>1</v>
      </c>
      <c r="U9">
        <v>1.21809029579162</v>
      </c>
      <c r="V9" s="5">
        <v>0.97058823529411697</v>
      </c>
      <c r="W9">
        <v>0.97065329218106999</v>
      </c>
      <c r="X9">
        <v>0.96880221267476097</v>
      </c>
      <c r="Y9">
        <v>0.96778671155149198</v>
      </c>
      <c r="AB9">
        <v>999.768986940383</v>
      </c>
      <c r="AC9">
        <v>1</v>
      </c>
      <c r="AD9">
        <v>1</v>
      </c>
      <c r="AE9">
        <v>0.79140853881835904</v>
      </c>
      <c r="AF9" s="5">
        <v>0.94957983193277296</v>
      </c>
      <c r="AG9">
        <v>0.958932881462364</v>
      </c>
      <c r="AH9">
        <v>0.94072154017006904</v>
      </c>
      <c r="AI9">
        <v>0.94490003731260996</v>
      </c>
      <c r="AK9">
        <v>1793.09035015106</v>
      </c>
      <c r="AL9">
        <v>1</v>
      </c>
      <c r="AM9">
        <v>1</v>
      </c>
      <c r="AN9">
        <v>2.9498279094696001</v>
      </c>
      <c r="AO9" s="6">
        <v>0.96848739495798297</v>
      </c>
      <c r="AP9">
        <v>0.97587903654080099</v>
      </c>
      <c r="AQ9">
        <v>0.96536778852955296</v>
      </c>
      <c r="AR9">
        <v>0.96892786034578304</v>
      </c>
    </row>
    <row r="14" spans="2:44" ht="15.75" thickBot="1"/>
    <row r="15" spans="2:44">
      <c r="B15" s="79" t="s">
        <v>437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5"/>
    </row>
    <row r="16" spans="2:44">
      <c r="B16" s="41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</row>
    <row r="17" spans="2:26">
      <c r="B17" s="126"/>
      <c r="C17" s="89"/>
      <c r="D17" s="89"/>
      <c r="E17" s="89"/>
      <c r="F17" s="89"/>
      <c r="G17" s="89"/>
      <c r="H17" s="89"/>
      <c r="I17" s="89"/>
      <c r="J17" s="89"/>
      <c r="K17" s="89" t="s">
        <v>419</v>
      </c>
      <c r="L17" s="89"/>
      <c r="M17" s="89"/>
      <c r="N17" s="89"/>
      <c r="O17" s="89"/>
      <c r="P17" s="89"/>
      <c r="Q17" s="127" t="s">
        <v>58</v>
      </c>
      <c r="R17" s="89"/>
      <c r="S17" s="89"/>
      <c r="T17" s="89"/>
      <c r="U17" s="53"/>
      <c r="V17" s="89"/>
      <c r="W17" s="127" t="s">
        <v>57</v>
      </c>
      <c r="X17" s="89"/>
      <c r="Y17" s="89"/>
      <c r="Z17" s="128"/>
    </row>
    <row r="18" spans="2:26">
      <c r="B18" s="126"/>
      <c r="C18" s="89" t="s">
        <v>403</v>
      </c>
      <c r="D18" s="89" t="s">
        <v>404</v>
      </c>
      <c r="E18" s="127" t="s">
        <v>405</v>
      </c>
      <c r="F18" s="127" t="s">
        <v>416</v>
      </c>
      <c r="G18" s="127" t="s">
        <v>417</v>
      </c>
      <c r="H18" s="89"/>
      <c r="I18" s="89"/>
      <c r="J18" s="53" t="s">
        <v>4</v>
      </c>
      <c r="K18" s="53" t="s">
        <v>420</v>
      </c>
      <c r="L18" s="89" t="s">
        <v>421</v>
      </c>
      <c r="M18" s="53" t="s">
        <v>418</v>
      </c>
      <c r="N18" s="135" t="s">
        <v>183</v>
      </c>
      <c r="O18" s="89"/>
      <c r="P18" s="53" t="s">
        <v>4</v>
      </c>
      <c r="Q18" s="53" t="s">
        <v>420</v>
      </c>
      <c r="R18" s="89" t="s">
        <v>421</v>
      </c>
      <c r="S18" s="53" t="s">
        <v>418</v>
      </c>
      <c r="T18" s="135" t="s">
        <v>183</v>
      </c>
      <c r="U18" s="53"/>
      <c r="V18" s="53" t="s">
        <v>4</v>
      </c>
      <c r="W18" s="53" t="s">
        <v>420</v>
      </c>
      <c r="X18" s="89" t="s">
        <v>421</v>
      </c>
      <c r="Y18" s="53" t="s">
        <v>418</v>
      </c>
      <c r="Z18" s="137" t="s">
        <v>183</v>
      </c>
    </row>
    <row r="19" spans="2:26" ht="15.75" thickBot="1">
      <c r="B19" s="129" t="s">
        <v>435</v>
      </c>
      <c r="C19" s="130">
        <v>1937.08259</v>
      </c>
      <c r="D19" s="130">
        <v>28.253755000000002</v>
      </c>
      <c r="E19" s="130">
        <v>130.51413500000001</v>
      </c>
      <c r="F19" s="131">
        <v>0.96767361111111105</v>
      </c>
      <c r="G19" s="132"/>
      <c r="H19" s="130"/>
      <c r="I19" s="130"/>
      <c r="J19" s="133">
        <v>476</v>
      </c>
      <c r="K19" s="134">
        <v>9.5497685185185182E-4</v>
      </c>
      <c r="L19" s="133">
        <f>HOUR(K19)*3600 + MINUTE(K19)*60 + SECOND(K19)</f>
        <v>83</v>
      </c>
      <c r="M19" s="133">
        <v>317</v>
      </c>
      <c r="N19" s="136">
        <f>M19/J19</f>
        <v>0.66596638655462181</v>
      </c>
      <c r="O19" s="130"/>
      <c r="P19" s="133">
        <v>476</v>
      </c>
      <c r="Q19" s="134">
        <v>1.0150462962962963E-4</v>
      </c>
      <c r="R19" s="133">
        <f>HOUR(Q19)*3600 + MINUTE(Q19)*60 + SECOND(Q19)</f>
        <v>9</v>
      </c>
      <c r="S19" s="133">
        <v>326</v>
      </c>
      <c r="T19" s="136">
        <f>S19/P19</f>
        <v>0.68487394957983194</v>
      </c>
      <c r="U19" s="55"/>
      <c r="V19" s="133">
        <v>476</v>
      </c>
      <c r="W19" s="134">
        <v>0.18947916666666667</v>
      </c>
      <c r="X19" s="133">
        <f>HOUR(W19)*3600 + MINUTE(W19)*60 + SECOND(W19)</f>
        <v>16371</v>
      </c>
      <c r="Y19" s="133">
        <v>395</v>
      </c>
      <c r="Z19" s="138">
        <f>Y19/V19</f>
        <v>0.82983193277310929</v>
      </c>
    </row>
    <row r="23" spans="2:26" ht="15.75" thickBot="1"/>
    <row r="24" spans="2:26">
      <c r="B24" s="139" t="s">
        <v>397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</row>
    <row r="25" spans="2:26">
      <c r="B25" s="41"/>
      <c r="C25" s="53"/>
      <c r="D25" s="53"/>
      <c r="E25" s="53"/>
      <c r="F25" s="53" t="s">
        <v>443</v>
      </c>
      <c r="G25" s="53" t="s">
        <v>442</v>
      </c>
      <c r="H25" s="53" t="s">
        <v>438</v>
      </c>
      <c r="I25" s="53" t="s">
        <v>439</v>
      </c>
      <c r="J25" s="117" t="s">
        <v>440</v>
      </c>
      <c r="K25" s="53" t="s">
        <v>441</v>
      </c>
      <c r="L25" s="53"/>
      <c r="M25" s="53" t="s">
        <v>446</v>
      </c>
      <c r="N25" s="53"/>
      <c r="O25" s="54"/>
    </row>
    <row r="26" spans="2:26" ht="15.75" thickBot="1">
      <c r="B26" s="129" t="s">
        <v>435</v>
      </c>
      <c r="C26" s="55"/>
      <c r="D26" s="55"/>
      <c r="E26" s="55"/>
      <c r="F26" s="55">
        <v>0.13883042335510201</v>
      </c>
      <c r="G26" s="55">
        <v>4.2696199417114196</v>
      </c>
      <c r="H26" s="55">
        <v>476</v>
      </c>
      <c r="I26" s="55">
        <v>461</v>
      </c>
      <c r="J26" s="140">
        <v>0.96848739495798297</v>
      </c>
      <c r="K26" s="55">
        <v>1.9239087104797301</v>
      </c>
      <c r="L26" s="55"/>
      <c r="M26" s="55">
        <f>G26+K26</f>
        <v>6.1935286521911497</v>
      </c>
      <c r="N26" s="55"/>
      <c r="O26" s="56"/>
    </row>
    <row r="31" spans="2:26" ht="15.75" thickBot="1"/>
    <row r="32" spans="2:26">
      <c r="B32" s="79" t="s">
        <v>444</v>
      </c>
      <c r="C32" s="26"/>
      <c r="D32" s="26"/>
      <c r="E32" s="26"/>
      <c r="F32" s="26"/>
      <c r="G32" s="26"/>
      <c r="H32" s="26"/>
      <c r="I32" s="25"/>
    </row>
    <row r="33" spans="2:9">
      <c r="B33" s="41"/>
      <c r="C33" s="145" t="s">
        <v>469</v>
      </c>
      <c r="D33" s="145" t="s">
        <v>470</v>
      </c>
      <c r="E33" s="145" t="s">
        <v>471</v>
      </c>
      <c r="F33" s="57" t="s">
        <v>448</v>
      </c>
      <c r="G33" s="148" t="s">
        <v>479</v>
      </c>
      <c r="H33" s="148" t="s">
        <v>480</v>
      </c>
      <c r="I33" s="149" t="s">
        <v>481</v>
      </c>
    </row>
    <row r="34" spans="2:9" ht="15.75" thickBot="1">
      <c r="B34" s="144" t="s">
        <v>502</v>
      </c>
      <c r="C34" s="146">
        <f>N19</f>
        <v>0.66596638655462181</v>
      </c>
      <c r="D34" s="146">
        <f>Z19</f>
        <v>0.82983193277310929</v>
      </c>
      <c r="E34" s="146">
        <f>T19</f>
        <v>0.68487394957983194</v>
      </c>
      <c r="F34" s="147">
        <f>J26</f>
        <v>0.96848739495798297</v>
      </c>
      <c r="G34" s="150">
        <f>V8</f>
        <v>0.88865546218487301</v>
      </c>
      <c r="H34" s="150">
        <f>AF8</f>
        <v>0.97478991596638598</v>
      </c>
      <c r="I34" s="151">
        <f>AO8</f>
        <v>0.95798319327731096</v>
      </c>
    </row>
    <row r="35" spans="2:9" ht="15.75" thickBot="1">
      <c r="F35" s="147"/>
    </row>
    <row r="36" spans="2:9">
      <c r="B36" s="79" t="s">
        <v>444</v>
      </c>
      <c r="C36" s="26"/>
      <c r="D36" s="26"/>
      <c r="E36" s="26"/>
      <c r="F36" s="26"/>
      <c r="G36" s="26"/>
      <c r="H36" s="26"/>
      <c r="I36" s="25"/>
    </row>
    <row r="37" spans="2:9">
      <c r="B37" s="41"/>
      <c r="C37" s="145" t="s">
        <v>469</v>
      </c>
      <c r="D37" s="145" t="s">
        <v>470</v>
      </c>
      <c r="E37" s="145" t="s">
        <v>471</v>
      </c>
      <c r="F37" s="57" t="s">
        <v>448</v>
      </c>
      <c r="G37" s="148" t="s">
        <v>495</v>
      </c>
      <c r="H37" s="148" t="s">
        <v>493</v>
      </c>
      <c r="I37" s="149" t="s">
        <v>494</v>
      </c>
    </row>
    <row r="38" spans="2:9" ht="15.75" thickBot="1">
      <c r="B38" s="144" t="s">
        <v>502</v>
      </c>
      <c r="C38" s="146">
        <f t="shared" ref="C38:E38" si="0">C34</f>
        <v>0.66596638655462181</v>
      </c>
      <c r="D38" s="146">
        <f t="shared" si="0"/>
        <v>0.82983193277310929</v>
      </c>
      <c r="E38" s="146">
        <f t="shared" si="0"/>
        <v>0.68487394957983194</v>
      </c>
      <c r="F38" s="152">
        <f>J26</f>
        <v>0.96848739495798297</v>
      </c>
      <c r="G38" s="150">
        <f>V9</f>
        <v>0.97058823529411697</v>
      </c>
      <c r="H38" s="150">
        <f>AF9</f>
        <v>0.94957983193277296</v>
      </c>
      <c r="I38" s="151">
        <f>AO9</f>
        <v>0.96848739495798297</v>
      </c>
    </row>
    <row r="58" spans="2:44">
      <c r="B58" t="s">
        <v>507</v>
      </c>
      <c r="R58" t="s">
        <v>161</v>
      </c>
      <c r="AB58" t="s">
        <v>337</v>
      </c>
      <c r="AK58" t="s">
        <v>436</v>
      </c>
    </row>
    <row r="60" spans="2:44">
      <c r="B60" t="s">
        <v>181</v>
      </c>
      <c r="C60" t="s">
        <v>16</v>
      </c>
      <c r="D60" t="s">
        <v>176</v>
      </c>
      <c r="E60" t="s">
        <v>73</v>
      </c>
      <c r="F60" t="s">
        <v>74</v>
      </c>
      <c r="G60" t="s">
        <v>478</v>
      </c>
      <c r="H60" t="s">
        <v>1</v>
      </c>
      <c r="I60" t="s">
        <v>3</v>
      </c>
      <c r="J60" t="s">
        <v>2</v>
      </c>
      <c r="K60" t="s">
        <v>24</v>
      </c>
      <c r="L60" t="s">
        <v>150</v>
      </c>
      <c r="M60" t="s">
        <v>156</v>
      </c>
      <c r="O60" t="s">
        <v>177</v>
      </c>
      <c r="Q60" t="s">
        <v>190</v>
      </c>
      <c r="R60" t="s">
        <v>8</v>
      </c>
      <c r="S60" t="s">
        <v>10</v>
      </c>
      <c r="T60" t="s">
        <v>11</v>
      </c>
      <c r="U60" t="s">
        <v>9</v>
      </c>
      <c r="V60" t="s">
        <v>12</v>
      </c>
      <c r="W60" t="s">
        <v>184</v>
      </c>
      <c r="X60" t="s">
        <v>185</v>
      </c>
      <c r="Y60" t="s">
        <v>188</v>
      </c>
      <c r="AB60" t="s">
        <v>8</v>
      </c>
      <c r="AC60" t="s">
        <v>10</v>
      </c>
      <c r="AD60" t="s">
        <v>11</v>
      </c>
      <c r="AE60" t="s">
        <v>9</v>
      </c>
      <c r="AF60" t="s">
        <v>12</v>
      </c>
      <c r="AG60" t="s">
        <v>184</v>
      </c>
      <c r="AH60" t="s">
        <v>185</v>
      </c>
      <c r="AI60" t="s">
        <v>188</v>
      </c>
      <c r="AK60" t="s">
        <v>8</v>
      </c>
      <c r="AL60" t="s">
        <v>10</v>
      </c>
      <c r="AM60" t="s">
        <v>11</v>
      </c>
      <c r="AN60" t="s">
        <v>9</v>
      </c>
      <c r="AO60" t="s">
        <v>12</v>
      </c>
      <c r="AP60" t="s">
        <v>184</v>
      </c>
      <c r="AQ60" t="s">
        <v>185</v>
      </c>
      <c r="AR60" t="s">
        <v>188</v>
      </c>
    </row>
    <row r="61" spans="2:44">
      <c r="B61">
        <v>1</v>
      </c>
      <c r="C61">
        <v>50</v>
      </c>
      <c r="E61">
        <v>6</v>
      </c>
      <c r="F61">
        <v>7</v>
      </c>
      <c r="J61">
        <v>1589</v>
      </c>
      <c r="K61">
        <v>16067</v>
      </c>
      <c r="L61">
        <v>11.069712492000001</v>
      </c>
      <c r="O61">
        <v>0.97728400000000004</v>
      </c>
      <c r="R61">
        <v>150.036952018737</v>
      </c>
      <c r="S61">
        <v>0.99937067337948304</v>
      </c>
      <c r="T61">
        <v>0.99937067337948304</v>
      </c>
      <c r="U61">
        <v>2.5173690319061199</v>
      </c>
      <c r="V61">
        <v>0.78224101479915398</v>
      </c>
      <c r="W61">
        <v>0.82269259285833796</v>
      </c>
      <c r="X61">
        <v>0.78729281767955805</v>
      </c>
      <c r="Y61">
        <v>0.77679526814765798</v>
      </c>
      <c r="AB61">
        <v>1159.5311892032601</v>
      </c>
      <c r="AC61">
        <v>1</v>
      </c>
      <c r="AD61">
        <v>1</v>
      </c>
      <c r="AE61">
        <v>0.83894252777099598</v>
      </c>
      <c r="AF61" s="5">
        <v>0.92389006342494695</v>
      </c>
      <c r="AG61">
        <v>0.92216521967903098</v>
      </c>
      <c r="AH61">
        <v>0.91896869244935497</v>
      </c>
      <c r="AI61">
        <v>0.911154959221257</v>
      </c>
      <c r="AK61">
        <v>886.53190541267395</v>
      </c>
      <c r="AL61">
        <v>0.99937067337948304</v>
      </c>
      <c r="AM61">
        <v>0.99937067337948304</v>
      </c>
      <c r="AN61">
        <v>8.6120078563690097</v>
      </c>
      <c r="AO61">
        <v>0.81183932346722998</v>
      </c>
      <c r="AP61">
        <v>0.84626533687307104</v>
      </c>
      <c r="AQ61">
        <v>0.81031307550644505</v>
      </c>
      <c r="AR61">
        <v>0.80593074286324295</v>
      </c>
    </row>
    <row r="62" spans="2:44">
      <c r="B62">
        <v>2</v>
      </c>
      <c r="C62">
        <v>50</v>
      </c>
      <c r="E62">
        <v>6</v>
      </c>
      <c r="F62">
        <v>7</v>
      </c>
      <c r="J62">
        <v>1589</v>
      </c>
      <c r="K62">
        <v>2286</v>
      </c>
      <c r="L62">
        <v>2.3056549359999998</v>
      </c>
      <c r="O62">
        <v>0.86019999999999996</v>
      </c>
      <c r="R62">
        <v>279.48439240455599</v>
      </c>
      <c r="S62">
        <v>1</v>
      </c>
      <c r="T62">
        <v>1</v>
      </c>
      <c r="U62">
        <v>1.1614899635314899</v>
      </c>
      <c r="V62" s="6">
        <v>0.955602536997885</v>
      </c>
      <c r="W62">
        <v>0.96629834254143598</v>
      </c>
      <c r="X62">
        <v>0.95856353591160204</v>
      </c>
      <c r="Y62">
        <v>0.95619573796369295</v>
      </c>
      <c r="AB62">
        <v>715.64726519584599</v>
      </c>
      <c r="AC62">
        <v>0.99937067337948304</v>
      </c>
      <c r="AD62">
        <v>0.99937067337948304</v>
      </c>
      <c r="AE62">
        <v>0.4335298538208</v>
      </c>
      <c r="AF62">
        <v>0.79069767441860395</v>
      </c>
      <c r="AG62">
        <v>0.81401098901098901</v>
      </c>
      <c r="AH62">
        <v>0.77930402930402898</v>
      </c>
      <c r="AI62">
        <v>0.76902383330954704</v>
      </c>
      <c r="AK62">
        <v>1964.78188776969</v>
      </c>
      <c r="AL62">
        <v>1</v>
      </c>
      <c r="AM62">
        <v>1</v>
      </c>
      <c r="AN62">
        <v>4.4963417053222603</v>
      </c>
      <c r="AO62" s="6">
        <v>0.93868921775898495</v>
      </c>
      <c r="AP62">
        <v>0.93692449355432705</v>
      </c>
      <c r="AQ62">
        <v>0.93278084714548704</v>
      </c>
      <c r="AR62">
        <v>0.92716390423572703</v>
      </c>
    </row>
    <row r="63" spans="2:44">
      <c r="B63">
        <v>1</v>
      </c>
      <c r="C63">
        <v>50</v>
      </c>
      <c r="E63">
        <v>1</v>
      </c>
      <c r="F63">
        <v>7</v>
      </c>
      <c r="J63">
        <v>1589</v>
      </c>
      <c r="K63">
        <v>21523</v>
      </c>
      <c r="L63">
        <v>16.247398787000002</v>
      </c>
      <c r="O63">
        <v>2.654093</v>
      </c>
      <c r="R63">
        <v>602.61927580833401</v>
      </c>
      <c r="S63">
        <v>1</v>
      </c>
      <c r="T63">
        <v>1</v>
      </c>
      <c r="U63">
        <v>2.29745316505432</v>
      </c>
      <c r="V63">
        <v>0.86892177589852004</v>
      </c>
      <c r="W63">
        <v>0.86763351749539597</v>
      </c>
      <c r="X63">
        <v>0.86095764272559805</v>
      </c>
      <c r="Y63">
        <v>0.85001435029059302</v>
      </c>
      <c r="AB63">
        <v>1884.36917543411</v>
      </c>
      <c r="AC63">
        <v>1</v>
      </c>
      <c r="AD63">
        <v>1</v>
      </c>
      <c r="AE63">
        <v>1.0574710369110101</v>
      </c>
      <c r="AF63" s="102">
        <v>0.91543340380549598</v>
      </c>
      <c r="AG63">
        <v>0.922993948960799</v>
      </c>
      <c r="AH63">
        <v>0.91160220994475105</v>
      </c>
      <c r="AI63">
        <v>0.90507761115495899</v>
      </c>
      <c r="AK63">
        <v>2405.9737849235498</v>
      </c>
      <c r="AL63">
        <v>1</v>
      </c>
      <c r="AM63">
        <v>1</v>
      </c>
      <c r="AN63">
        <v>5.8956787586212096</v>
      </c>
      <c r="AO63" s="5">
        <v>0.93657505285412201</v>
      </c>
      <c r="AP63">
        <v>0.93558931860036798</v>
      </c>
      <c r="AQ63">
        <v>0.93093922651933703</v>
      </c>
      <c r="AR63">
        <v>0.92410011719403895</v>
      </c>
    </row>
    <row r="64" spans="2:44">
      <c r="B64">
        <v>2</v>
      </c>
      <c r="C64">
        <v>50</v>
      </c>
      <c r="E64">
        <v>1</v>
      </c>
      <c r="F64">
        <v>7</v>
      </c>
      <c r="J64">
        <v>1589</v>
      </c>
      <c r="K64">
        <v>7491</v>
      </c>
      <c r="L64">
        <v>7.2677822650000001</v>
      </c>
      <c r="O64">
        <v>2.5572949999999999</v>
      </c>
      <c r="R64">
        <v>671.25767993927002</v>
      </c>
      <c r="S64">
        <v>1</v>
      </c>
      <c r="T64">
        <v>1</v>
      </c>
      <c r="U64">
        <v>1.85746002197265</v>
      </c>
      <c r="V64" s="6">
        <v>0.93234672304439703</v>
      </c>
      <c r="W64">
        <v>0.93278084714548803</v>
      </c>
      <c r="X64">
        <v>0.93001841620626102</v>
      </c>
      <c r="Y64">
        <v>0.92344119968429295</v>
      </c>
      <c r="AB64">
        <v>1100.11958909034</v>
      </c>
      <c r="AC64">
        <v>1</v>
      </c>
      <c r="AD64">
        <v>1</v>
      </c>
      <c r="AE64">
        <v>1.6883974075317301</v>
      </c>
      <c r="AF64" s="6">
        <v>0.92389006342494695</v>
      </c>
      <c r="AG64">
        <v>0.92440147329650002</v>
      </c>
      <c r="AH64">
        <v>0.92357274401473299</v>
      </c>
      <c r="AI64">
        <v>0.91431202315180204</v>
      </c>
      <c r="AK64">
        <v>2732.7161488533002</v>
      </c>
      <c r="AL64">
        <v>1</v>
      </c>
      <c r="AM64">
        <v>1</v>
      </c>
      <c r="AN64">
        <v>3.9490604400634699</v>
      </c>
      <c r="AO64" s="5">
        <v>0.92389006342494695</v>
      </c>
      <c r="AP64">
        <v>0.92720994475138097</v>
      </c>
      <c r="AQ64">
        <v>0.91896869244935497</v>
      </c>
      <c r="AR64">
        <v>0.91227428188754101</v>
      </c>
    </row>
    <row r="68" spans="2:26">
      <c r="B68" s="5" t="s">
        <v>504</v>
      </c>
    </row>
    <row r="69" spans="2:26" ht="15.75" thickBot="1"/>
    <row r="70" spans="2:26">
      <c r="B70" s="79" t="s">
        <v>437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5"/>
    </row>
    <row r="71" spans="2:26">
      <c r="B71" s="4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</row>
    <row r="72" spans="2:26">
      <c r="B72" s="126"/>
      <c r="C72" s="89"/>
      <c r="D72" s="89"/>
      <c r="E72" s="89"/>
      <c r="F72" s="89"/>
      <c r="G72" s="89"/>
      <c r="H72" s="89"/>
      <c r="I72" s="89"/>
      <c r="J72" s="89"/>
      <c r="K72" s="89" t="s">
        <v>419</v>
      </c>
      <c r="L72" s="89"/>
      <c r="M72" s="89"/>
      <c r="N72" s="89"/>
      <c r="O72" s="89"/>
      <c r="P72" s="89"/>
      <c r="Q72" s="127" t="s">
        <v>58</v>
      </c>
      <c r="R72" s="89"/>
      <c r="S72" s="89"/>
      <c r="T72" s="89"/>
      <c r="U72" s="53"/>
      <c r="V72" s="89"/>
      <c r="W72" s="127" t="s">
        <v>57</v>
      </c>
      <c r="X72" s="89"/>
      <c r="Y72" s="89"/>
      <c r="Z72" s="128"/>
    </row>
    <row r="73" spans="2:26">
      <c r="B73" s="126"/>
      <c r="C73" s="89" t="s">
        <v>403</v>
      </c>
      <c r="D73" s="89" t="s">
        <v>404</v>
      </c>
      <c r="E73" s="127" t="s">
        <v>405</v>
      </c>
      <c r="F73" s="127" t="s">
        <v>416</v>
      </c>
      <c r="G73" s="127" t="s">
        <v>417</v>
      </c>
      <c r="H73" s="89"/>
      <c r="I73" s="89"/>
      <c r="J73" s="53" t="s">
        <v>4</v>
      </c>
      <c r="K73" s="53" t="s">
        <v>420</v>
      </c>
      <c r="L73" s="89" t="s">
        <v>421</v>
      </c>
      <c r="M73" s="53" t="s">
        <v>418</v>
      </c>
      <c r="N73" s="135" t="s">
        <v>183</v>
      </c>
      <c r="O73" s="89"/>
      <c r="P73" s="53" t="s">
        <v>4</v>
      </c>
      <c r="Q73" s="53" t="s">
        <v>420</v>
      </c>
      <c r="R73" s="89" t="s">
        <v>421</v>
      </c>
      <c r="S73" s="53" t="s">
        <v>418</v>
      </c>
      <c r="T73" s="135" t="s">
        <v>183</v>
      </c>
      <c r="U73" s="53"/>
      <c r="V73" s="53" t="s">
        <v>4</v>
      </c>
      <c r="W73" s="53" t="s">
        <v>420</v>
      </c>
      <c r="X73" s="89" t="s">
        <v>421</v>
      </c>
      <c r="Y73" s="53" t="s">
        <v>418</v>
      </c>
      <c r="Z73" s="137" t="s">
        <v>183</v>
      </c>
    </row>
    <row r="74" spans="2:26" ht="15.75" thickBot="1">
      <c r="B74" s="129" t="s">
        <v>435</v>
      </c>
      <c r="C74" s="130"/>
      <c r="D74" s="130"/>
      <c r="E74" s="130"/>
      <c r="F74" s="131">
        <v>0.89296296296296296</v>
      </c>
      <c r="G74" s="132"/>
      <c r="H74" s="130"/>
      <c r="I74" s="130"/>
      <c r="J74" s="133">
        <v>473</v>
      </c>
      <c r="K74" s="134">
        <v>1.9747685185185185E-3</v>
      </c>
      <c r="L74" s="133">
        <f>HOUR(K74)*3600 + MINUTE(K74)*60 + SECOND(K74)</f>
        <v>171</v>
      </c>
      <c r="M74" s="133">
        <v>460</v>
      </c>
      <c r="N74" s="136">
        <f>M74/J74</f>
        <v>0.97251585623678649</v>
      </c>
      <c r="O74" s="130"/>
      <c r="P74" s="133">
        <v>473</v>
      </c>
      <c r="Q74" s="134">
        <v>1.3483796296296299E-4</v>
      </c>
      <c r="R74" s="133">
        <f>HOUR(Q74)*3600 + MINUTE(Q74)*60 + SECOND(Q74)</f>
        <v>12</v>
      </c>
      <c r="S74" s="133">
        <v>457</v>
      </c>
      <c r="T74" s="136">
        <f>S74/P74</f>
        <v>0.96617336152219868</v>
      </c>
      <c r="U74" s="55"/>
      <c r="V74" s="133">
        <v>473</v>
      </c>
      <c r="W74" s="134">
        <v>0.11958333333333333</v>
      </c>
      <c r="X74" s="133">
        <f>HOUR(W74)*3600 + MINUTE(W74)*60 + SECOND(W74)</f>
        <v>10332</v>
      </c>
      <c r="Y74" s="133">
        <v>460</v>
      </c>
      <c r="Z74" s="138">
        <f>Y74/V74</f>
        <v>0.97251585623678649</v>
      </c>
    </row>
    <row r="77" spans="2:26">
      <c r="B77" s="5" t="s">
        <v>504</v>
      </c>
    </row>
    <row r="78" spans="2:26" ht="15.75" thickBot="1"/>
    <row r="79" spans="2:26">
      <c r="B79" s="139" t="s">
        <v>397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5"/>
    </row>
    <row r="80" spans="2:26">
      <c r="B80" s="41"/>
      <c r="C80" s="53"/>
      <c r="D80" s="53"/>
      <c r="E80" s="53"/>
      <c r="F80" s="53" t="s">
        <v>443</v>
      </c>
      <c r="G80" s="53" t="s">
        <v>442</v>
      </c>
      <c r="H80" s="53" t="s">
        <v>438</v>
      </c>
      <c r="I80" s="53" t="s">
        <v>439</v>
      </c>
      <c r="J80" s="117" t="s">
        <v>440</v>
      </c>
      <c r="K80" s="53" t="s">
        <v>441</v>
      </c>
      <c r="L80" s="53"/>
      <c r="M80" s="53" t="s">
        <v>446</v>
      </c>
      <c r="N80" s="53"/>
      <c r="O80" s="54"/>
    </row>
    <row r="81" spans="2:15" ht="15.75" thickBot="1">
      <c r="B81" s="129" t="s">
        <v>435</v>
      </c>
      <c r="C81" s="55"/>
      <c r="D81" s="55"/>
      <c r="E81" s="55"/>
      <c r="F81" s="55">
        <v>0.13821530342102001</v>
      </c>
      <c r="G81" s="55">
        <v>3.85754299163818</v>
      </c>
      <c r="H81" s="55">
        <v>473</v>
      </c>
      <c r="I81" s="55">
        <v>447</v>
      </c>
      <c r="J81" s="140">
        <v>0.94503171247357298</v>
      </c>
      <c r="K81" s="55">
        <v>1.8477783203125</v>
      </c>
      <c r="L81" s="55"/>
      <c r="M81" s="55">
        <f>G81+K81</f>
        <v>5.70532131195068</v>
      </c>
      <c r="N81" s="55"/>
      <c r="O81" s="56"/>
    </row>
    <row r="85" spans="2:15">
      <c r="B85" s="5" t="s">
        <v>477</v>
      </c>
    </row>
    <row r="86" spans="2:15" ht="15.75" thickBot="1"/>
    <row r="87" spans="2:15">
      <c r="B87" s="79" t="s">
        <v>444</v>
      </c>
      <c r="C87" s="26"/>
      <c r="D87" s="26"/>
      <c r="E87" s="26"/>
      <c r="F87" s="26"/>
      <c r="G87" s="26"/>
      <c r="H87" s="26"/>
      <c r="I87" s="25"/>
    </row>
    <row r="88" spans="2:15">
      <c r="B88" s="41"/>
      <c r="C88" s="145" t="s">
        <v>469</v>
      </c>
      <c r="D88" s="145" t="s">
        <v>470</v>
      </c>
      <c r="E88" s="145" t="s">
        <v>471</v>
      </c>
      <c r="F88" s="57" t="s">
        <v>448</v>
      </c>
      <c r="G88" s="148" t="s">
        <v>495</v>
      </c>
      <c r="H88" s="148" t="s">
        <v>493</v>
      </c>
      <c r="I88" s="149" t="s">
        <v>494</v>
      </c>
    </row>
    <row r="89" spans="2:15" ht="15.75" thickBot="1">
      <c r="B89" s="144" t="s">
        <v>487</v>
      </c>
      <c r="C89" s="146">
        <f>N74</f>
        <v>0.97251585623678649</v>
      </c>
      <c r="D89" s="146">
        <f>Z74</f>
        <v>0.97251585623678649</v>
      </c>
      <c r="E89" s="146">
        <f>T74</f>
        <v>0.96617336152219868</v>
      </c>
      <c r="F89" s="147">
        <f>J81</f>
        <v>0.94503171247357298</v>
      </c>
      <c r="G89" s="150">
        <f>V64</f>
        <v>0.93234672304439703</v>
      </c>
      <c r="H89" s="150">
        <f>F95</f>
        <v>0.92389006342494695</v>
      </c>
      <c r="I89" s="151">
        <f>F96</f>
        <v>0.92389006342494695</v>
      </c>
    </row>
    <row r="93" spans="2:15">
      <c r="C93" t="s">
        <v>490</v>
      </c>
      <c r="D93" t="s">
        <v>491</v>
      </c>
      <c r="E93" t="s">
        <v>488</v>
      </c>
      <c r="F93" t="s">
        <v>489</v>
      </c>
    </row>
    <row r="94" spans="2:15">
      <c r="B94" t="s">
        <v>161</v>
      </c>
      <c r="C94">
        <f>V61</f>
        <v>0.78224101479915398</v>
      </c>
      <c r="D94" s="6">
        <f>V62</f>
        <v>0.955602536997885</v>
      </c>
      <c r="E94">
        <f>V63</f>
        <v>0.86892177589852004</v>
      </c>
      <c r="F94" s="6">
        <f>V64</f>
        <v>0.93234672304439703</v>
      </c>
    </row>
    <row r="95" spans="2:15">
      <c r="B95" t="s">
        <v>337</v>
      </c>
      <c r="C95" s="5">
        <f>AF61</f>
        <v>0.92389006342494695</v>
      </c>
      <c r="D95">
        <f>AF62</f>
        <v>0.79069767441860395</v>
      </c>
      <c r="E95">
        <f>AF63</f>
        <v>0.91543340380549598</v>
      </c>
      <c r="F95" s="6">
        <f>AF64</f>
        <v>0.92389006342494695</v>
      </c>
    </row>
    <row r="96" spans="2:15">
      <c r="B96" t="s">
        <v>436</v>
      </c>
      <c r="C96">
        <f>AO61</f>
        <v>0.81183932346722998</v>
      </c>
      <c r="D96" s="6">
        <f>AO62</f>
        <v>0.93868921775898495</v>
      </c>
      <c r="E96" s="5">
        <f>AO63</f>
        <v>0.93657505285412201</v>
      </c>
      <c r="F96" s="6">
        <f>AO64</f>
        <v>0.92389006342494695</v>
      </c>
    </row>
    <row r="119" spans="2:9">
      <c r="B119" t="s">
        <v>444</v>
      </c>
    </row>
    <row r="120" spans="2:9">
      <c r="C120" t="s">
        <v>499</v>
      </c>
      <c r="D120" t="s">
        <v>500</v>
      </c>
      <c r="E120" t="s">
        <v>498</v>
      </c>
      <c r="F120" t="s">
        <v>501</v>
      </c>
      <c r="G120" t="s">
        <v>495</v>
      </c>
      <c r="H120" t="s">
        <v>493</v>
      </c>
      <c r="I120" t="s">
        <v>494</v>
      </c>
    </row>
    <row r="121" spans="2:9">
      <c r="B121" t="s">
        <v>505</v>
      </c>
      <c r="C121">
        <v>0.66596638655462181</v>
      </c>
      <c r="D121">
        <v>0.82983193277310929</v>
      </c>
      <c r="E121">
        <v>0.68487394957983194</v>
      </c>
      <c r="F121">
        <v>0.96848739495798297</v>
      </c>
      <c r="G121">
        <v>0.97058823529411697</v>
      </c>
      <c r="H121">
        <v>0.94957983193277296</v>
      </c>
      <c r="I121">
        <v>0.96848739495798297</v>
      </c>
    </row>
    <row r="122" spans="2:9">
      <c r="B122" t="s">
        <v>506</v>
      </c>
      <c r="C122">
        <v>0.97251585623678649</v>
      </c>
      <c r="D122">
        <v>0.97251585623678649</v>
      </c>
      <c r="E122">
        <v>0.96617336152219868</v>
      </c>
      <c r="F122">
        <v>0.94503171247357298</v>
      </c>
      <c r="G122">
        <v>0.93234672304439703</v>
      </c>
      <c r="H122">
        <v>0.92389006342494695</v>
      </c>
      <c r="I122">
        <v>0.92389006342494695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5" t="s">
        <v>113</v>
      </c>
    </row>
    <row r="3" spans="1:23">
      <c r="C3" s="6" t="s">
        <v>153</v>
      </c>
      <c r="D3" s="6">
        <v>2</v>
      </c>
      <c r="E3" s="6"/>
    </row>
    <row r="4" spans="1:23">
      <c r="C4" s="6" t="s">
        <v>154</v>
      </c>
      <c r="D4" s="6">
        <v>10</v>
      </c>
      <c r="E4" s="6" t="s">
        <v>155</v>
      </c>
      <c r="F4" t="s">
        <v>160</v>
      </c>
    </row>
    <row r="5" spans="1:23">
      <c r="D5" s="5" t="s">
        <v>148</v>
      </c>
      <c r="M5" s="6" t="s">
        <v>161</v>
      </c>
      <c r="S5" s="6" t="s">
        <v>162</v>
      </c>
    </row>
    <row r="6" spans="1:23" ht="15.75" thickBot="1"/>
    <row r="7" spans="1:23" ht="15.75" thickBot="1">
      <c r="A7" t="s">
        <v>16</v>
      </c>
      <c r="B7" t="s">
        <v>176</v>
      </c>
      <c r="C7" s="2" t="s">
        <v>0</v>
      </c>
      <c r="D7" s="7" t="s">
        <v>1</v>
      </c>
      <c r="E7" s="10" t="s">
        <v>149</v>
      </c>
      <c r="F7" s="3" t="s">
        <v>24</v>
      </c>
      <c r="G7" s="3" t="s">
        <v>150</v>
      </c>
      <c r="H7" s="3" t="s">
        <v>156</v>
      </c>
      <c r="I7" s="53"/>
      <c r="J7" s="11" t="s">
        <v>178</v>
      </c>
      <c r="K7" t="s">
        <v>177</v>
      </c>
      <c r="M7" s="2" t="s">
        <v>8</v>
      </c>
      <c r="N7" s="3" t="s">
        <v>10</v>
      </c>
      <c r="O7" s="3" t="s">
        <v>11</v>
      </c>
      <c r="P7" s="13" t="s">
        <v>9</v>
      </c>
      <c r="Q7" s="3" t="s">
        <v>12</v>
      </c>
      <c r="S7" s="2" t="s">
        <v>8</v>
      </c>
      <c r="T7" s="3" t="s">
        <v>10</v>
      </c>
      <c r="U7" s="3" t="s">
        <v>11</v>
      </c>
      <c r="V7" s="13" t="s">
        <v>9</v>
      </c>
      <c r="W7" s="3" t="s">
        <v>12</v>
      </c>
    </row>
    <row r="8" spans="1:23">
      <c r="A8">
        <v>0</v>
      </c>
      <c r="B8">
        <v>-1</v>
      </c>
      <c r="C8">
        <v>500</v>
      </c>
      <c r="D8" t="s">
        <v>135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135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135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135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135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135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118" t="s">
        <v>352</v>
      </c>
    </row>
    <row r="19" spans="3:11">
      <c r="K19" t="s">
        <v>179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119"/>
    </row>
    <row r="34" spans="11:16" ht="21">
      <c r="K34" s="119" t="s">
        <v>353</v>
      </c>
      <c r="P34" s="119" t="s">
        <v>356</v>
      </c>
    </row>
    <row r="35" spans="11:16" ht="21">
      <c r="K35" s="119" t="s">
        <v>354</v>
      </c>
      <c r="P35" s="119" t="s">
        <v>355</v>
      </c>
    </row>
    <row r="36" spans="11:16" ht="21">
      <c r="P36" s="119" t="s">
        <v>357</v>
      </c>
    </row>
    <row r="37" spans="11:16" ht="21">
      <c r="P37" s="119" t="s">
        <v>358</v>
      </c>
    </row>
  </sheetData>
  <phoneticPr fontId="21" type="noConversion"/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5" t="s">
        <v>113</v>
      </c>
    </row>
    <row r="3" spans="1:24">
      <c r="D3" s="6" t="s">
        <v>153</v>
      </c>
      <c r="E3" s="6">
        <v>2</v>
      </c>
      <c r="F3" s="6"/>
    </row>
    <row r="4" spans="1:24">
      <c r="D4" s="6" t="s">
        <v>154</v>
      </c>
      <c r="E4" s="6">
        <v>10</v>
      </c>
      <c r="F4" s="6" t="s">
        <v>155</v>
      </c>
      <c r="G4" t="s">
        <v>160</v>
      </c>
    </row>
    <row r="5" spans="1:24">
      <c r="E5" s="5" t="s">
        <v>148</v>
      </c>
      <c r="N5" s="6" t="s">
        <v>161</v>
      </c>
      <c r="T5" s="6" t="s">
        <v>162</v>
      </c>
    </row>
    <row r="6" spans="1:24" ht="15.75" thickBot="1"/>
    <row r="7" spans="1:24" ht="15.75" thickBot="1">
      <c r="A7" t="s">
        <v>181</v>
      </c>
      <c r="B7" t="s">
        <v>16</v>
      </c>
      <c r="C7" t="s">
        <v>176</v>
      </c>
      <c r="D7" s="2" t="s">
        <v>0</v>
      </c>
      <c r="E7" s="7" t="s">
        <v>1</v>
      </c>
      <c r="F7" s="10" t="s">
        <v>149</v>
      </c>
      <c r="G7" s="3" t="s">
        <v>24</v>
      </c>
      <c r="H7" s="3" t="s">
        <v>150</v>
      </c>
      <c r="I7" s="3" t="s">
        <v>156</v>
      </c>
      <c r="J7" s="53"/>
      <c r="K7" s="11" t="s">
        <v>178</v>
      </c>
      <c r="L7" t="s">
        <v>177</v>
      </c>
      <c r="N7" s="2" t="s">
        <v>8</v>
      </c>
      <c r="O7" s="3" t="s">
        <v>10</v>
      </c>
      <c r="P7" s="3" t="s">
        <v>11</v>
      </c>
      <c r="Q7" s="13" t="s">
        <v>9</v>
      </c>
      <c r="R7" s="3" t="s">
        <v>12</v>
      </c>
      <c r="T7" s="2" t="s">
        <v>8</v>
      </c>
      <c r="U7" s="3" t="s">
        <v>10</v>
      </c>
      <c r="V7" s="3" t="s">
        <v>11</v>
      </c>
      <c r="W7" s="13" t="s">
        <v>9</v>
      </c>
      <c r="X7" s="3" t="s">
        <v>12</v>
      </c>
    </row>
    <row r="8" spans="1:24">
      <c r="A8">
        <v>1</v>
      </c>
      <c r="B8">
        <v>0</v>
      </c>
      <c r="C8">
        <v>-1</v>
      </c>
      <c r="D8">
        <v>500</v>
      </c>
      <c r="E8" t="s">
        <v>135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135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135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135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135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135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135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135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135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135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135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135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119" t="s">
        <v>353</v>
      </c>
      <c r="E40" s="119" t="s">
        <v>360</v>
      </c>
      <c r="G40" t="s">
        <v>511</v>
      </c>
      <c r="N40" s="119" t="s">
        <v>356</v>
      </c>
      <c r="P40" s="119" t="s">
        <v>361</v>
      </c>
      <c r="S40" s="153" t="s">
        <v>512</v>
      </c>
      <c r="U40" s="153" t="s">
        <v>514</v>
      </c>
    </row>
    <row r="41" spans="4:21" ht="21">
      <c r="D41" s="119" t="s">
        <v>354</v>
      </c>
      <c r="E41" s="119" t="s">
        <v>359</v>
      </c>
      <c r="G41" t="s">
        <v>510</v>
      </c>
      <c r="N41" s="119" t="s">
        <v>355</v>
      </c>
      <c r="P41" s="119" t="s">
        <v>362</v>
      </c>
      <c r="S41" s="153" t="s">
        <v>513</v>
      </c>
      <c r="U41" s="153" t="s">
        <v>515</v>
      </c>
    </row>
    <row r="42" spans="4:21" ht="21">
      <c r="N42" s="119" t="s">
        <v>357</v>
      </c>
      <c r="P42" s="119" t="s">
        <v>363</v>
      </c>
      <c r="S42" s="119"/>
      <c r="U42" s="119"/>
    </row>
    <row r="43" spans="4:21" ht="21">
      <c r="N43" s="119" t="s">
        <v>358</v>
      </c>
      <c r="P43" s="119" t="s">
        <v>364</v>
      </c>
      <c r="S43" s="119"/>
      <c r="U43" s="119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56F3-898F-43CA-B561-1056B1A0559D}">
  <sheetPr codeName="Sheet17"/>
  <dimension ref="A3:AU58"/>
  <sheetViews>
    <sheetView topLeftCell="A37" zoomScale="110" zoomScaleNormal="110" workbookViewId="0">
      <selection activeCell="C55" sqref="C55"/>
    </sheetView>
  </sheetViews>
  <sheetFormatPr baseColWidth="10" defaultColWidth="9.140625" defaultRowHeight="15"/>
  <sheetData>
    <row r="3" spans="6:47">
      <c r="F3" t="s">
        <v>96</v>
      </c>
    </row>
    <row r="5" spans="6:47">
      <c r="F5" s="5" t="s">
        <v>79</v>
      </c>
      <c r="Q5" s="5" t="s">
        <v>80</v>
      </c>
      <c r="AB5" s="5" t="s">
        <v>81</v>
      </c>
      <c r="AM5" s="5" t="s">
        <v>82</v>
      </c>
    </row>
    <row r="7" spans="6:47">
      <c r="F7" t="s">
        <v>73</v>
      </c>
      <c r="G7" t="s">
        <v>74</v>
      </c>
      <c r="I7" t="s">
        <v>75</v>
      </c>
      <c r="J7" t="s">
        <v>76</v>
      </c>
      <c r="K7" t="s">
        <v>9</v>
      </c>
      <c r="L7" t="s">
        <v>77</v>
      </c>
      <c r="N7" t="s">
        <v>78</v>
      </c>
      <c r="Q7" t="s">
        <v>73</v>
      </c>
      <c r="R7" t="s">
        <v>74</v>
      </c>
      <c r="T7" t="s">
        <v>75</v>
      </c>
      <c r="U7" t="s">
        <v>76</v>
      </c>
      <c r="V7" t="s">
        <v>9</v>
      </c>
      <c r="W7" t="s">
        <v>77</v>
      </c>
      <c r="Y7" t="s">
        <v>78</v>
      </c>
      <c r="AB7" t="s">
        <v>73</v>
      </c>
      <c r="AC7" t="s">
        <v>74</v>
      </c>
      <c r="AE7" t="s">
        <v>75</v>
      </c>
      <c r="AF7" t="s">
        <v>76</v>
      </c>
      <c r="AG7" t="s">
        <v>9</v>
      </c>
      <c r="AH7" t="s">
        <v>77</v>
      </c>
      <c r="AJ7" t="s">
        <v>78</v>
      </c>
      <c r="AM7" t="s">
        <v>73</v>
      </c>
      <c r="AN7" t="s">
        <v>74</v>
      </c>
      <c r="AP7" t="s">
        <v>75</v>
      </c>
      <c r="AQ7" t="s">
        <v>76</v>
      </c>
      <c r="AR7" t="s">
        <v>9</v>
      </c>
      <c r="AS7" t="s">
        <v>77</v>
      </c>
      <c r="AU7" t="s">
        <v>78</v>
      </c>
    </row>
    <row r="8" spans="6:47">
      <c r="F8">
        <v>2</v>
      </c>
      <c r="G8">
        <v>3</v>
      </c>
      <c r="J8">
        <v>0.23</v>
      </c>
      <c r="K8">
        <v>5.6000000000000001E-2</v>
      </c>
      <c r="L8">
        <v>0.94899999999999995</v>
      </c>
      <c r="N8">
        <v>80</v>
      </c>
      <c r="Q8">
        <v>2</v>
      </c>
      <c r="R8">
        <v>3</v>
      </c>
      <c r="U8">
        <v>2.63</v>
      </c>
      <c r="V8">
        <v>1.18</v>
      </c>
      <c r="W8">
        <v>0.91400000000000003</v>
      </c>
      <c r="Y8">
        <v>80</v>
      </c>
      <c r="AB8">
        <v>2</v>
      </c>
      <c r="AC8">
        <v>3</v>
      </c>
      <c r="AM8">
        <v>2</v>
      </c>
      <c r="AN8">
        <v>3</v>
      </c>
    </row>
    <row r="9" spans="6:47">
      <c r="F9">
        <v>2</v>
      </c>
      <c r="G9">
        <v>4</v>
      </c>
      <c r="J9">
        <v>0.36099999999999999</v>
      </c>
      <c r="K9">
        <v>8.6999999999999994E-2</v>
      </c>
      <c r="L9">
        <v>0.95399999999999996</v>
      </c>
      <c r="N9">
        <v>336</v>
      </c>
      <c r="Q9">
        <v>2</v>
      </c>
      <c r="R9">
        <v>4</v>
      </c>
      <c r="U9">
        <v>2.6</v>
      </c>
      <c r="V9">
        <v>0.69099999999999995</v>
      </c>
      <c r="W9">
        <v>0.95399999999999996</v>
      </c>
      <c r="Y9">
        <v>336</v>
      </c>
      <c r="AB9">
        <v>2</v>
      </c>
      <c r="AC9">
        <v>4</v>
      </c>
      <c r="AM9">
        <v>2</v>
      </c>
      <c r="AN9">
        <v>4</v>
      </c>
    </row>
    <row r="10" spans="6:47">
      <c r="F10">
        <v>2</v>
      </c>
      <c r="G10">
        <v>5</v>
      </c>
      <c r="J10">
        <v>1.4</v>
      </c>
      <c r="K10">
        <v>0.12</v>
      </c>
      <c r="L10">
        <v>0.97399999999999998</v>
      </c>
      <c r="N10">
        <v>1360</v>
      </c>
      <c r="Q10">
        <v>2</v>
      </c>
      <c r="R10">
        <v>5</v>
      </c>
      <c r="U10">
        <v>3.69</v>
      </c>
      <c r="V10">
        <v>0.874</v>
      </c>
      <c r="W10">
        <v>0.96599999999999997</v>
      </c>
      <c r="Y10">
        <v>1360</v>
      </c>
      <c r="AB10">
        <v>2</v>
      </c>
      <c r="AC10">
        <v>5</v>
      </c>
      <c r="AM10">
        <v>2</v>
      </c>
      <c r="AN10">
        <v>5</v>
      </c>
    </row>
    <row r="11" spans="6:47">
      <c r="F11">
        <v>2</v>
      </c>
      <c r="G11">
        <v>6</v>
      </c>
      <c r="J11">
        <v>2.13</v>
      </c>
      <c r="K11">
        <v>0.34799999999999998</v>
      </c>
      <c r="L11">
        <v>0.98599999999999999</v>
      </c>
      <c r="N11">
        <v>5435</v>
      </c>
      <c r="Q11">
        <v>2</v>
      </c>
      <c r="R11">
        <v>6</v>
      </c>
      <c r="U11">
        <v>7.11</v>
      </c>
      <c r="V11">
        <v>1.4</v>
      </c>
      <c r="W11">
        <v>0.96899999999999997</v>
      </c>
      <c r="Y11">
        <v>5456</v>
      </c>
      <c r="AB11">
        <v>2</v>
      </c>
      <c r="AC11">
        <v>6</v>
      </c>
      <c r="AM11">
        <v>2</v>
      </c>
      <c r="AN11">
        <v>6</v>
      </c>
    </row>
    <row r="12" spans="6:47">
      <c r="F12">
        <v>2</v>
      </c>
      <c r="G12">
        <v>7</v>
      </c>
      <c r="J12">
        <v>3.7229999999999999</v>
      </c>
      <c r="K12">
        <v>0.73899999999999999</v>
      </c>
      <c r="L12">
        <v>0.99</v>
      </c>
      <c r="N12">
        <v>18037</v>
      </c>
      <c r="Q12">
        <v>2</v>
      </c>
      <c r="R12">
        <v>7</v>
      </c>
      <c r="U12">
        <v>17.47</v>
      </c>
      <c r="V12">
        <v>2.86</v>
      </c>
      <c r="W12">
        <v>0.96599999999999997</v>
      </c>
      <c r="Y12">
        <v>21256</v>
      </c>
      <c r="AB12">
        <v>2</v>
      </c>
      <c r="AC12">
        <v>7</v>
      </c>
      <c r="AM12">
        <v>2</v>
      </c>
      <c r="AN12">
        <v>7</v>
      </c>
    </row>
    <row r="13" spans="6:47">
      <c r="F13">
        <v>2</v>
      </c>
      <c r="G13">
        <v>8</v>
      </c>
      <c r="J13">
        <v>5.74</v>
      </c>
      <c r="K13">
        <v>1.25</v>
      </c>
      <c r="L13">
        <v>0.98799999999999999</v>
      </c>
      <c r="N13">
        <v>33782</v>
      </c>
      <c r="Q13">
        <v>2</v>
      </c>
      <c r="R13">
        <v>8</v>
      </c>
      <c r="U13">
        <v>38.049999999999997</v>
      </c>
      <c r="V13">
        <v>7.62</v>
      </c>
      <c r="W13">
        <v>0.96499999999999997</v>
      </c>
      <c r="Y13">
        <v>60109</v>
      </c>
      <c r="AB13">
        <v>2</v>
      </c>
      <c r="AC13">
        <v>8</v>
      </c>
      <c r="AM13">
        <v>2</v>
      </c>
      <c r="AN13">
        <v>8</v>
      </c>
    </row>
    <row r="14" spans="6:47">
      <c r="F14">
        <v>2</v>
      </c>
      <c r="G14">
        <v>9</v>
      </c>
      <c r="J14">
        <v>6.6</v>
      </c>
      <c r="K14">
        <v>1.5</v>
      </c>
      <c r="L14">
        <v>0.99</v>
      </c>
      <c r="N14">
        <v>41913</v>
      </c>
      <c r="Q14">
        <v>2</v>
      </c>
      <c r="R14">
        <v>9</v>
      </c>
      <c r="AB14">
        <v>2</v>
      </c>
      <c r="AC14">
        <v>9</v>
      </c>
      <c r="AM14">
        <v>2</v>
      </c>
      <c r="AN14">
        <v>9</v>
      </c>
    </row>
    <row r="15" spans="6:47">
      <c r="F15">
        <v>2</v>
      </c>
      <c r="G15">
        <v>10</v>
      </c>
      <c r="J15">
        <v>6.96</v>
      </c>
      <c r="K15">
        <v>1.61</v>
      </c>
      <c r="L15">
        <v>0.98799999999999999</v>
      </c>
      <c r="N15">
        <v>44800</v>
      </c>
      <c r="Q15">
        <v>2</v>
      </c>
      <c r="R15">
        <v>10</v>
      </c>
      <c r="AB15">
        <v>2</v>
      </c>
      <c r="AC15">
        <v>10</v>
      </c>
      <c r="AM15">
        <v>2</v>
      </c>
      <c r="AN15">
        <v>10</v>
      </c>
    </row>
    <row r="16" spans="6:47">
      <c r="F16">
        <v>2</v>
      </c>
      <c r="G16">
        <v>11</v>
      </c>
    </row>
    <row r="17" spans="1:40">
      <c r="F17">
        <v>2</v>
      </c>
      <c r="G17">
        <v>12</v>
      </c>
    </row>
    <row r="18" spans="1:40">
      <c r="F18">
        <v>2</v>
      </c>
      <c r="G18">
        <v>13</v>
      </c>
    </row>
    <row r="19" spans="1:40">
      <c r="F19">
        <v>2</v>
      </c>
      <c r="G19">
        <v>14</v>
      </c>
    </row>
    <row r="20" spans="1:40">
      <c r="F20">
        <v>2</v>
      </c>
      <c r="G20">
        <v>15</v>
      </c>
    </row>
    <row r="23" spans="1:40">
      <c r="F23">
        <v>3</v>
      </c>
      <c r="G23">
        <v>5</v>
      </c>
      <c r="J23">
        <v>1.41</v>
      </c>
      <c r="K23">
        <v>0.11</v>
      </c>
      <c r="L23">
        <v>0.98399999999999999</v>
      </c>
      <c r="N23">
        <v>1344</v>
      </c>
      <c r="Q23">
        <v>3</v>
      </c>
      <c r="R23">
        <v>5</v>
      </c>
      <c r="U23">
        <v>3.9510000000000001</v>
      </c>
      <c r="V23">
        <v>1.17</v>
      </c>
      <c r="W23">
        <v>0.96799999999999997</v>
      </c>
      <c r="Y23">
        <v>1344</v>
      </c>
      <c r="AB23">
        <v>3</v>
      </c>
      <c r="AC23">
        <v>5</v>
      </c>
      <c r="AM23">
        <v>3</v>
      </c>
      <c r="AN23">
        <v>5</v>
      </c>
    </row>
    <row r="24" spans="1:40">
      <c r="A24" t="s">
        <v>138</v>
      </c>
      <c r="F24">
        <v>3</v>
      </c>
      <c r="G24">
        <v>6</v>
      </c>
      <c r="J24">
        <v>2.12</v>
      </c>
      <c r="K24">
        <v>0.28999999999999998</v>
      </c>
      <c r="L24">
        <v>0.99</v>
      </c>
      <c r="N24">
        <v>5419</v>
      </c>
      <c r="Q24">
        <v>3</v>
      </c>
      <c r="R24">
        <v>6</v>
      </c>
      <c r="U24">
        <v>7.58</v>
      </c>
      <c r="V24">
        <v>1.78</v>
      </c>
      <c r="W24">
        <v>0.97</v>
      </c>
      <c r="Y24">
        <v>5440</v>
      </c>
      <c r="AB24">
        <v>3</v>
      </c>
      <c r="AC24">
        <v>6</v>
      </c>
      <c r="AM24">
        <v>3</v>
      </c>
      <c r="AN24">
        <v>6</v>
      </c>
    </row>
    <row r="25" spans="1:40">
      <c r="A25" t="s">
        <v>139</v>
      </c>
      <c r="F25">
        <v>3</v>
      </c>
      <c r="G25">
        <v>7</v>
      </c>
      <c r="J25">
        <v>3.79</v>
      </c>
      <c r="K25">
        <v>0.89</v>
      </c>
      <c r="L25">
        <v>0.98399999999999999</v>
      </c>
      <c r="N25">
        <v>18021</v>
      </c>
      <c r="Q25">
        <v>3</v>
      </c>
      <c r="R25">
        <v>7</v>
      </c>
      <c r="U25">
        <v>18.73</v>
      </c>
      <c r="V25">
        <v>3.22</v>
      </c>
      <c r="W25">
        <v>0.96399999999999997</v>
      </c>
      <c r="Y25">
        <v>21240</v>
      </c>
      <c r="AB25">
        <v>3</v>
      </c>
      <c r="AC25">
        <v>7</v>
      </c>
      <c r="AM25">
        <v>3</v>
      </c>
      <c r="AN25">
        <v>7</v>
      </c>
    </row>
    <row r="26" spans="1:40">
      <c r="A26" t="s">
        <v>140</v>
      </c>
      <c r="F26">
        <v>3</v>
      </c>
      <c r="G26">
        <v>8</v>
      </c>
      <c r="J26">
        <v>5.65</v>
      </c>
      <c r="K26">
        <v>1.28</v>
      </c>
      <c r="L26">
        <v>0.98599999999999999</v>
      </c>
      <c r="N26">
        <v>33766</v>
      </c>
      <c r="Q26">
        <v>3</v>
      </c>
      <c r="R26">
        <v>8</v>
      </c>
      <c r="U26">
        <v>40.98</v>
      </c>
      <c r="V26">
        <v>7.16</v>
      </c>
      <c r="W26">
        <v>0.96599999999999997</v>
      </c>
      <c r="Y26">
        <v>60093</v>
      </c>
      <c r="AB26">
        <v>3</v>
      </c>
      <c r="AC26">
        <v>8</v>
      </c>
      <c r="AM26">
        <v>3</v>
      </c>
      <c r="AN26">
        <v>8</v>
      </c>
    </row>
    <row r="27" spans="1:40">
      <c r="A27" t="s">
        <v>141</v>
      </c>
      <c r="F27">
        <v>3</v>
      </c>
      <c r="G27">
        <v>9</v>
      </c>
      <c r="J27">
        <v>7.5</v>
      </c>
      <c r="K27">
        <v>2.37</v>
      </c>
      <c r="L27">
        <v>0.98599999999999999</v>
      </c>
      <c r="N27">
        <v>41897</v>
      </c>
      <c r="Q27">
        <v>3</v>
      </c>
      <c r="R27">
        <v>9</v>
      </c>
      <c r="AB27">
        <v>3</v>
      </c>
      <c r="AC27">
        <v>9</v>
      </c>
      <c r="AM27">
        <v>3</v>
      </c>
      <c r="AN27">
        <v>9</v>
      </c>
    </row>
    <row r="28" spans="1:40">
      <c r="F28">
        <v>3</v>
      </c>
      <c r="G28">
        <v>10</v>
      </c>
      <c r="J28">
        <v>7.3</v>
      </c>
      <c r="K28">
        <v>1.88</v>
      </c>
      <c r="L28">
        <v>0.98799999999999999</v>
      </c>
      <c r="N28">
        <v>44784</v>
      </c>
      <c r="Q28">
        <v>3</v>
      </c>
      <c r="R28">
        <v>10</v>
      </c>
      <c r="AB28">
        <v>3</v>
      </c>
      <c r="AC28">
        <v>10</v>
      </c>
      <c r="AM28">
        <v>3</v>
      </c>
      <c r="AN28">
        <v>10</v>
      </c>
    </row>
    <row r="29" spans="1:40">
      <c r="F29">
        <v>3</v>
      </c>
      <c r="G29">
        <v>15</v>
      </c>
      <c r="J29">
        <v>11.24</v>
      </c>
      <c r="K29">
        <v>3.24</v>
      </c>
      <c r="L29">
        <v>0.98399999999999999</v>
      </c>
      <c r="N29">
        <v>46896</v>
      </c>
      <c r="Q29">
        <v>3</v>
      </c>
      <c r="R29">
        <v>15</v>
      </c>
      <c r="AB29">
        <v>3</v>
      </c>
      <c r="AC29">
        <v>15</v>
      </c>
      <c r="AM29">
        <v>3</v>
      </c>
      <c r="AN29">
        <v>15</v>
      </c>
    </row>
    <row r="30" spans="1:40">
      <c r="F30">
        <v>3</v>
      </c>
      <c r="G30">
        <v>20</v>
      </c>
      <c r="J30">
        <v>7.35</v>
      </c>
      <c r="K30">
        <v>1.69</v>
      </c>
      <c r="L30">
        <v>0.98799999999999999</v>
      </c>
      <c r="N30">
        <v>46740</v>
      </c>
      <c r="Q30">
        <v>3</v>
      </c>
      <c r="R30">
        <v>20</v>
      </c>
      <c r="AB30">
        <v>3</v>
      </c>
      <c r="AC30">
        <v>20</v>
      </c>
      <c r="AM30">
        <v>3</v>
      </c>
      <c r="AN30">
        <v>20</v>
      </c>
    </row>
    <row r="31" spans="1:40">
      <c r="F31">
        <v>3</v>
      </c>
      <c r="G31">
        <v>25</v>
      </c>
      <c r="J31">
        <v>7.23</v>
      </c>
      <c r="K31">
        <v>2.06</v>
      </c>
      <c r="L31">
        <v>0.98799999999999999</v>
      </c>
      <c r="N31">
        <v>46068</v>
      </c>
      <c r="Q31">
        <v>3</v>
      </c>
      <c r="R31">
        <v>25</v>
      </c>
      <c r="AB31">
        <v>3</v>
      </c>
      <c r="AC31">
        <v>25</v>
      </c>
      <c r="AM31">
        <v>3</v>
      </c>
      <c r="AN31">
        <v>25</v>
      </c>
    </row>
    <row r="32" spans="1:40">
      <c r="F32">
        <v>3</v>
      </c>
      <c r="G32">
        <v>30</v>
      </c>
      <c r="J32">
        <v>7.13</v>
      </c>
      <c r="K32">
        <v>1.68</v>
      </c>
      <c r="L32">
        <v>0.98599999999999999</v>
      </c>
      <c r="N32">
        <v>45268</v>
      </c>
      <c r="Q32">
        <v>3</v>
      </c>
      <c r="R32">
        <v>30</v>
      </c>
      <c r="AB32">
        <v>3</v>
      </c>
      <c r="AC32">
        <v>30</v>
      </c>
      <c r="AM32">
        <v>3</v>
      </c>
      <c r="AN32">
        <v>30</v>
      </c>
    </row>
    <row r="35" spans="3:47">
      <c r="F35" t="s">
        <v>73</v>
      </c>
      <c r="G35" t="s">
        <v>74</v>
      </c>
      <c r="I35" t="s">
        <v>75</v>
      </c>
      <c r="J35" t="s">
        <v>76</v>
      </c>
      <c r="K35" t="s">
        <v>9</v>
      </c>
      <c r="L35" t="s">
        <v>77</v>
      </c>
      <c r="N35" t="s">
        <v>78</v>
      </c>
      <c r="Q35" t="s">
        <v>73</v>
      </c>
      <c r="R35" t="s">
        <v>74</v>
      </c>
      <c r="T35" t="s">
        <v>75</v>
      </c>
      <c r="U35" t="s">
        <v>76</v>
      </c>
      <c r="V35" t="s">
        <v>9</v>
      </c>
      <c r="W35" t="s">
        <v>77</v>
      </c>
      <c r="Y35" t="s">
        <v>78</v>
      </c>
      <c r="AB35" t="s">
        <v>73</v>
      </c>
      <c r="AC35" t="s">
        <v>74</v>
      </c>
      <c r="AE35" t="s">
        <v>75</v>
      </c>
      <c r="AF35" t="s">
        <v>76</v>
      </c>
      <c r="AG35" t="s">
        <v>9</v>
      </c>
      <c r="AH35" t="s">
        <v>77</v>
      </c>
      <c r="AJ35" t="s">
        <v>78</v>
      </c>
      <c r="AM35" t="s">
        <v>73</v>
      </c>
      <c r="AN35" t="s">
        <v>74</v>
      </c>
      <c r="AP35" t="s">
        <v>75</v>
      </c>
      <c r="AQ35" t="s">
        <v>76</v>
      </c>
      <c r="AR35" t="s">
        <v>9</v>
      </c>
      <c r="AS35" t="s">
        <v>77</v>
      </c>
      <c r="AU35" t="s">
        <v>78</v>
      </c>
    </row>
    <row r="36" spans="3:47">
      <c r="F36">
        <v>1</v>
      </c>
      <c r="G36">
        <v>1</v>
      </c>
      <c r="J36">
        <v>0.33</v>
      </c>
      <c r="K36">
        <v>7.1999999999999995E-2</v>
      </c>
      <c r="L36">
        <v>0.75700000000000001</v>
      </c>
      <c r="N36">
        <v>4</v>
      </c>
      <c r="Q36">
        <v>1</v>
      </c>
      <c r="R36">
        <v>1</v>
      </c>
      <c r="U36">
        <v>2.58</v>
      </c>
      <c r="V36">
        <v>1.137</v>
      </c>
      <c r="W36">
        <v>0.53</v>
      </c>
      <c r="Y36">
        <v>4</v>
      </c>
      <c r="AB36">
        <v>1</v>
      </c>
      <c r="AC36">
        <v>1</v>
      </c>
      <c r="AF36">
        <v>3.6</v>
      </c>
      <c r="AG36">
        <v>0.93100000000000005</v>
      </c>
      <c r="AH36">
        <v>0.5</v>
      </c>
      <c r="AJ36">
        <v>4</v>
      </c>
      <c r="AM36">
        <v>1</v>
      </c>
      <c r="AN36">
        <v>1</v>
      </c>
      <c r="AQ36">
        <v>7.81</v>
      </c>
      <c r="AR36">
        <v>1.56</v>
      </c>
      <c r="AS36">
        <v>0.5</v>
      </c>
      <c r="AU36">
        <v>4</v>
      </c>
    </row>
    <row r="37" spans="3:47">
      <c r="F37">
        <v>2</v>
      </c>
      <c r="G37">
        <v>2</v>
      </c>
      <c r="J37">
        <v>2.16</v>
      </c>
      <c r="K37">
        <v>0.31</v>
      </c>
      <c r="L37">
        <v>0.92900000000000005</v>
      </c>
      <c r="N37">
        <v>16</v>
      </c>
      <c r="Q37">
        <v>2</v>
      </c>
      <c r="R37">
        <v>2</v>
      </c>
      <c r="U37">
        <v>8.4499999999999993</v>
      </c>
      <c r="V37">
        <v>1.53</v>
      </c>
      <c r="W37">
        <v>0.85</v>
      </c>
      <c r="Y37">
        <v>16</v>
      </c>
      <c r="AB37">
        <v>2</v>
      </c>
      <c r="AC37">
        <v>2</v>
      </c>
      <c r="AF37">
        <v>25.556548118591301</v>
      </c>
      <c r="AG37">
        <v>4.3440957069396902</v>
      </c>
      <c r="AH37">
        <v>0.83854166666666596</v>
      </c>
      <c r="AJ37">
        <v>16</v>
      </c>
      <c r="AM37">
        <v>2</v>
      </c>
      <c r="AN37">
        <v>2</v>
      </c>
      <c r="AQ37">
        <v>42.315475463867102</v>
      </c>
      <c r="AR37">
        <v>7.2979261875152499</v>
      </c>
      <c r="AS37">
        <v>0.83447332421340603</v>
      </c>
      <c r="AT37" t="s">
        <v>147</v>
      </c>
      <c r="AU37">
        <v>16</v>
      </c>
    </row>
    <row r="38" spans="3:47">
      <c r="C38" t="s">
        <v>113</v>
      </c>
      <c r="F38">
        <v>3</v>
      </c>
      <c r="G38">
        <v>3</v>
      </c>
      <c r="J38">
        <v>2.31</v>
      </c>
      <c r="K38">
        <v>0.26</v>
      </c>
      <c r="L38">
        <v>0.95199999999999996</v>
      </c>
      <c r="N38">
        <v>64</v>
      </c>
      <c r="Q38">
        <v>3</v>
      </c>
      <c r="R38">
        <v>3</v>
      </c>
      <c r="U38">
        <v>9.25</v>
      </c>
      <c r="V38">
        <v>1.1599999999999999</v>
      </c>
      <c r="W38">
        <v>0.92800000000000005</v>
      </c>
      <c r="Y38">
        <v>64</v>
      </c>
      <c r="AB38">
        <v>3</v>
      </c>
      <c r="AC38">
        <v>3</v>
      </c>
      <c r="AF38">
        <v>29.659025907516401</v>
      </c>
      <c r="AG38">
        <v>3.29313969612121</v>
      </c>
      <c r="AH38">
        <v>0.92613636363636298</v>
      </c>
      <c r="AJ38">
        <v>64</v>
      </c>
      <c r="AM38">
        <v>3</v>
      </c>
      <c r="AN38">
        <v>3</v>
      </c>
      <c r="AQ38">
        <v>45.846851825714097</v>
      </c>
      <c r="AR38">
        <v>7.7533032894134504</v>
      </c>
      <c r="AS38">
        <v>0.92852257181942499</v>
      </c>
      <c r="AT38" t="s">
        <v>147</v>
      </c>
      <c r="AU38">
        <v>64</v>
      </c>
    </row>
    <row r="39" spans="3:47">
      <c r="C39" t="s">
        <v>146</v>
      </c>
      <c r="F39">
        <v>4</v>
      </c>
      <c r="G39">
        <v>4</v>
      </c>
      <c r="J39">
        <v>2.9</v>
      </c>
      <c r="K39">
        <v>0.26</v>
      </c>
      <c r="L39">
        <v>0.97699999999999998</v>
      </c>
      <c r="N39">
        <v>256</v>
      </c>
      <c r="Q39">
        <v>4</v>
      </c>
      <c r="R39">
        <v>4</v>
      </c>
      <c r="U39">
        <v>12.05</v>
      </c>
      <c r="V39">
        <v>1.21</v>
      </c>
      <c r="W39">
        <v>0.97599999999999998</v>
      </c>
      <c r="Y39">
        <v>256</v>
      </c>
      <c r="AB39">
        <v>4</v>
      </c>
      <c r="AC39">
        <v>4</v>
      </c>
      <c r="AF39">
        <v>38.499509572982703</v>
      </c>
      <c r="AG39">
        <v>3.3280947208404501</v>
      </c>
      <c r="AH39">
        <v>0.96543560606060597</v>
      </c>
      <c r="AJ39">
        <v>256</v>
      </c>
      <c r="AM39">
        <v>4</v>
      </c>
      <c r="AN39">
        <v>4</v>
      </c>
      <c r="AQ39">
        <v>57.978399515151899</v>
      </c>
      <c r="AR39">
        <v>6.5504477024078298</v>
      </c>
      <c r="AS39">
        <v>0.96272229822161404</v>
      </c>
      <c r="AT39" t="s">
        <v>147</v>
      </c>
      <c r="AU39">
        <v>256</v>
      </c>
    </row>
    <row r="40" spans="3:47">
      <c r="F40">
        <v>5</v>
      </c>
      <c r="G40">
        <v>5</v>
      </c>
      <c r="J40">
        <v>3.11</v>
      </c>
      <c r="K40">
        <v>0.22</v>
      </c>
      <c r="L40">
        <v>0.98399999999999999</v>
      </c>
      <c r="N40">
        <v>1024</v>
      </c>
      <c r="Q40">
        <v>5</v>
      </c>
      <c r="R40">
        <v>5</v>
      </c>
      <c r="U40">
        <v>18.11</v>
      </c>
      <c r="V40">
        <v>1.4</v>
      </c>
      <c r="W40">
        <v>0.97899999999999998</v>
      </c>
      <c r="Y40">
        <v>1024</v>
      </c>
      <c r="AB40">
        <v>5</v>
      </c>
      <c r="AC40">
        <v>5</v>
      </c>
      <c r="AF40">
        <v>49.617077112197798</v>
      </c>
      <c r="AG40">
        <v>3.9011042118072501</v>
      </c>
      <c r="AH40">
        <v>0.97111742424242398</v>
      </c>
      <c r="AJ40">
        <v>1024</v>
      </c>
      <c r="AM40">
        <v>5</v>
      </c>
      <c r="AN40">
        <v>5</v>
      </c>
      <c r="AQ40">
        <v>89.752926826476994</v>
      </c>
      <c r="AR40">
        <v>7.0976588726043701</v>
      </c>
      <c r="AS40">
        <v>0.97093023255813904</v>
      </c>
      <c r="AT40" t="s">
        <v>147</v>
      </c>
      <c r="AU40">
        <v>1024</v>
      </c>
    </row>
    <row r="41" spans="3:47">
      <c r="F41">
        <v>6</v>
      </c>
      <c r="G41">
        <v>6</v>
      </c>
      <c r="J41">
        <v>6.85</v>
      </c>
      <c r="K41">
        <v>0.33</v>
      </c>
      <c r="L41">
        <v>0.98399999999999999</v>
      </c>
      <c r="N41">
        <v>4075</v>
      </c>
      <c r="Q41">
        <v>6</v>
      </c>
      <c r="R41">
        <v>6</v>
      </c>
      <c r="U41">
        <v>35.46</v>
      </c>
      <c r="V41">
        <v>1.97</v>
      </c>
      <c r="W41">
        <v>0.97199999999999998</v>
      </c>
      <c r="Y41">
        <v>4096</v>
      </c>
      <c r="AB41">
        <v>6</v>
      </c>
      <c r="AC41">
        <v>6</v>
      </c>
      <c r="AF41">
        <v>89.679987192153902</v>
      </c>
      <c r="AG41">
        <v>5.1030166149139404</v>
      </c>
      <c r="AH41">
        <v>0.96448863636363602</v>
      </c>
      <c r="AJ41">
        <v>4096</v>
      </c>
      <c r="AM41">
        <v>6</v>
      </c>
      <c r="AN41">
        <v>6</v>
      </c>
      <c r="AQ41">
        <v>142.95802688598599</v>
      </c>
      <c r="AR41">
        <v>8.4575164318084699</v>
      </c>
      <c r="AS41">
        <v>0.95964432284541701</v>
      </c>
      <c r="AT41" t="s">
        <v>147</v>
      </c>
      <c r="AU41">
        <v>4096</v>
      </c>
    </row>
    <row r="42" spans="3:47">
      <c r="F42">
        <v>7</v>
      </c>
      <c r="G42">
        <v>7</v>
      </c>
      <c r="J42">
        <v>12.34</v>
      </c>
      <c r="K42">
        <v>0.67</v>
      </c>
      <c r="L42">
        <v>0.98599999999999999</v>
      </c>
      <c r="N42">
        <v>12657</v>
      </c>
      <c r="Q42">
        <v>7</v>
      </c>
      <c r="R42">
        <v>7</v>
      </c>
      <c r="U42">
        <v>89.34</v>
      </c>
      <c r="V42">
        <v>3.43</v>
      </c>
      <c r="W42">
        <v>0.96399999999999997</v>
      </c>
      <c r="Y42">
        <v>15800</v>
      </c>
      <c r="AB42">
        <v>7</v>
      </c>
      <c r="AC42">
        <v>7</v>
      </c>
      <c r="AF42">
        <v>233.478982448577</v>
      </c>
      <c r="AG42">
        <v>8.0947968959808296</v>
      </c>
      <c r="AH42">
        <v>0.95217803030303005</v>
      </c>
      <c r="AJ42">
        <v>16308</v>
      </c>
      <c r="AM42">
        <v>7</v>
      </c>
      <c r="AN42">
        <v>7</v>
      </c>
      <c r="AQ42">
        <v>395.92930006980799</v>
      </c>
      <c r="AR42">
        <v>13.130484819412199</v>
      </c>
      <c r="AS42">
        <v>0.92065663474692205</v>
      </c>
      <c r="AT42" t="s">
        <v>147</v>
      </c>
      <c r="AU42">
        <v>16373</v>
      </c>
    </row>
    <row r="43" spans="3:47">
      <c r="F43">
        <v>8</v>
      </c>
      <c r="G43">
        <v>8</v>
      </c>
      <c r="J43">
        <v>15.58</v>
      </c>
      <c r="K43">
        <v>0.92</v>
      </c>
      <c r="L43">
        <v>0.97699999999999998</v>
      </c>
      <c r="N43">
        <v>18610</v>
      </c>
      <c r="Q43">
        <v>8</v>
      </c>
      <c r="R43">
        <v>8</v>
      </c>
      <c r="U43">
        <v>165.79</v>
      </c>
      <c r="V43">
        <v>6.53</v>
      </c>
      <c r="W43">
        <v>0.96499999999999997</v>
      </c>
      <c r="Y43">
        <v>39698</v>
      </c>
      <c r="AB43">
        <v>8</v>
      </c>
      <c r="AC43">
        <v>8</v>
      </c>
      <c r="AF43">
        <v>1004.40805768966</v>
      </c>
      <c r="AG43">
        <v>21.656065702438301</v>
      </c>
      <c r="AH43">
        <v>0.93797348484848397</v>
      </c>
      <c r="AJ43">
        <v>58963</v>
      </c>
      <c r="AM43">
        <v>8</v>
      </c>
      <c r="AN43">
        <v>8</v>
      </c>
      <c r="AQ43">
        <v>1010.1692559719</v>
      </c>
      <c r="AR43">
        <v>25.119904518127399</v>
      </c>
      <c r="AS43">
        <v>0.91586867305061503</v>
      </c>
      <c r="AT43" t="s">
        <v>147</v>
      </c>
      <c r="AU43">
        <v>58963</v>
      </c>
    </row>
    <row r="44" spans="3:47">
      <c r="F44">
        <v>9</v>
      </c>
      <c r="G44">
        <v>9</v>
      </c>
      <c r="J44">
        <v>15.68</v>
      </c>
      <c r="K44">
        <v>0.91</v>
      </c>
      <c r="L44">
        <v>0.96299999999999997</v>
      </c>
      <c r="N44">
        <v>18253</v>
      </c>
      <c r="Q44">
        <v>9</v>
      </c>
      <c r="R44">
        <v>9</v>
      </c>
      <c r="U44">
        <v>194.31</v>
      </c>
      <c r="V44">
        <v>7.37</v>
      </c>
      <c r="W44">
        <v>0.96099999999999997</v>
      </c>
      <c r="Y44">
        <v>49798</v>
      </c>
      <c r="AB44">
        <v>9</v>
      </c>
      <c r="AC44">
        <v>9</v>
      </c>
      <c r="AF44">
        <v>1521.68616557121</v>
      </c>
      <c r="AG44">
        <v>30.2761149406433</v>
      </c>
      <c r="AH44">
        <v>0.93229166666666596</v>
      </c>
      <c r="AJ44">
        <v>117447</v>
      </c>
      <c r="AM44">
        <v>9</v>
      </c>
      <c r="AN44">
        <v>9</v>
      </c>
      <c r="AQ44">
        <v>1633.2452509403199</v>
      </c>
      <c r="AR44">
        <v>46.393347740173297</v>
      </c>
      <c r="AS44">
        <v>0.91176470588235203</v>
      </c>
      <c r="AT44" t="s">
        <v>147</v>
      </c>
      <c r="AU44">
        <v>117447</v>
      </c>
    </row>
    <row r="45" spans="3:47">
      <c r="F45">
        <v>10</v>
      </c>
      <c r="G45">
        <v>10</v>
      </c>
      <c r="J45">
        <v>16.95</v>
      </c>
      <c r="K45">
        <v>0.92</v>
      </c>
      <c r="L45">
        <v>0.93100000000000005</v>
      </c>
      <c r="N45">
        <v>16990</v>
      </c>
      <c r="Q45">
        <v>10</v>
      </c>
      <c r="R45">
        <v>10</v>
      </c>
      <c r="U45">
        <v>192.66</v>
      </c>
      <c r="V45">
        <v>6.95</v>
      </c>
      <c r="W45">
        <v>0.94099999999999995</v>
      </c>
      <c r="Y45">
        <v>46007</v>
      </c>
      <c r="AB45">
        <v>10</v>
      </c>
      <c r="AC45">
        <v>10</v>
      </c>
      <c r="AF45">
        <v>1651.1427526473999</v>
      </c>
      <c r="AG45">
        <v>34.182048082351599</v>
      </c>
      <c r="AH45">
        <v>0.91950757575757502</v>
      </c>
      <c r="AJ45">
        <v>123412</v>
      </c>
      <c r="AM45">
        <v>10</v>
      </c>
      <c r="AN45">
        <v>10</v>
      </c>
      <c r="AQ45">
        <v>1669.81589984893</v>
      </c>
      <c r="AR45">
        <v>43.643251419067298</v>
      </c>
      <c r="AS45">
        <v>0.90287277701778301</v>
      </c>
      <c r="AT45" t="s">
        <v>147</v>
      </c>
      <c r="AU45">
        <v>123412</v>
      </c>
    </row>
    <row r="46" spans="3:47">
      <c r="F46">
        <v>11</v>
      </c>
      <c r="G46">
        <v>11</v>
      </c>
      <c r="J46">
        <v>18.11</v>
      </c>
      <c r="K46">
        <v>0.93</v>
      </c>
      <c r="L46">
        <v>0.88800000000000001</v>
      </c>
      <c r="N46">
        <v>16295</v>
      </c>
      <c r="Q46">
        <v>11</v>
      </c>
      <c r="R46">
        <v>11</v>
      </c>
      <c r="U46">
        <v>186.25</v>
      </c>
      <c r="V46">
        <v>6.84</v>
      </c>
      <c r="W46">
        <v>0.91200000000000003</v>
      </c>
      <c r="Y46">
        <v>42173</v>
      </c>
      <c r="AB46">
        <v>11</v>
      </c>
      <c r="AC46">
        <v>11</v>
      </c>
      <c r="AF46">
        <v>698.18599653243996</v>
      </c>
      <c r="AG46">
        <v>21.388523578643799</v>
      </c>
      <c r="AH46">
        <v>0.91714015151515105</v>
      </c>
      <c r="AJ46">
        <v>71153</v>
      </c>
      <c r="AM46">
        <v>11</v>
      </c>
      <c r="AN46">
        <v>11</v>
      </c>
      <c r="AQ46">
        <v>1618.9537246227201</v>
      </c>
      <c r="AR46">
        <v>45.4036219120025</v>
      </c>
      <c r="AS46">
        <v>0.88987688098495199</v>
      </c>
      <c r="AT46" t="s">
        <v>147</v>
      </c>
      <c r="AU46">
        <v>108190</v>
      </c>
    </row>
    <row r="47" spans="3:47">
      <c r="F47">
        <v>12</v>
      </c>
      <c r="G47">
        <v>12</v>
      </c>
      <c r="J47">
        <v>19.64</v>
      </c>
      <c r="K47">
        <v>0.9</v>
      </c>
      <c r="L47">
        <v>0.91</v>
      </c>
      <c r="N47">
        <v>15849</v>
      </c>
      <c r="Q47">
        <v>12</v>
      </c>
      <c r="R47">
        <v>12</v>
      </c>
      <c r="U47">
        <v>193.47</v>
      </c>
      <c r="V47">
        <v>6.86</v>
      </c>
      <c r="W47">
        <v>0.91600000000000004</v>
      </c>
      <c r="Y47">
        <v>39941</v>
      </c>
      <c r="AB47">
        <v>12</v>
      </c>
      <c r="AC47">
        <v>12</v>
      </c>
      <c r="AF47">
        <v>682.94108271598805</v>
      </c>
      <c r="AG47">
        <v>23.006683826446501</v>
      </c>
      <c r="AH47">
        <v>0.91193181818181801</v>
      </c>
      <c r="AJ47">
        <v>66002</v>
      </c>
      <c r="AM47">
        <v>12</v>
      </c>
      <c r="AN47">
        <v>12</v>
      </c>
      <c r="AQ47">
        <v>1508.4266760349201</v>
      </c>
      <c r="AR47">
        <v>37.073779106140101</v>
      </c>
      <c r="AS47">
        <v>0.89842681258549895</v>
      </c>
      <c r="AT47" t="s">
        <v>147</v>
      </c>
      <c r="AU47">
        <v>98106</v>
      </c>
    </row>
    <row r="48" spans="3:47">
      <c r="F48">
        <v>13</v>
      </c>
      <c r="G48">
        <v>13</v>
      </c>
      <c r="J48">
        <v>18.28</v>
      </c>
      <c r="K48">
        <v>0.87</v>
      </c>
      <c r="L48">
        <v>0.89700000000000002</v>
      </c>
      <c r="N48">
        <v>15501</v>
      </c>
      <c r="Q48">
        <v>13</v>
      </c>
      <c r="R48">
        <v>13</v>
      </c>
      <c r="U48">
        <v>197.01</v>
      </c>
      <c r="V48">
        <v>6.83</v>
      </c>
      <c r="W48">
        <v>0.89800000000000002</v>
      </c>
      <c r="Y48">
        <v>38511</v>
      </c>
      <c r="AB48">
        <v>13</v>
      </c>
      <c r="AC48">
        <v>13</v>
      </c>
      <c r="AF48">
        <v>803.90354537963799</v>
      </c>
      <c r="AG48">
        <v>25.410305976867601</v>
      </c>
      <c r="AH48">
        <v>0.89772727272727204</v>
      </c>
      <c r="AJ48">
        <v>63014</v>
      </c>
      <c r="AM48">
        <v>13</v>
      </c>
      <c r="AN48">
        <v>13</v>
      </c>
      <c r="AQ48">
        <v>1455.06986498832</v>
      </c>
      <c r="AR48">
        <v>43.792527198791497</v>
      </c>
      <c r="AS48">
        <v>0.88406292749658</v>
      </c>
      <c r="AT48" t="s">
        <v>147</v>
      </c>
      <c r="AU48">
        <v>92743</v>
      </c>
    </row>
    <row r="49" spans="1:47">
      <c r="F49">
        <v>14</v>
      </c>
      <c r="G49">
        <v>14</v>
      </c>
      <c r="J49">
        <v>19.25</v>
      </c>
      <c r="K49">
        <v>0.88</v>
      </c>
      <c r="L49">
        <v>0.878</v>
      </c>
      <c r="N49">
        <v>15210</v>
      </c>
      <c r="Q49">
        <v>14</v>
      </c>
      <c r="R49">
        <v>14</v>
      </c>
      <c r="U49">
        <v>206.28</v>
      </c>
      <c r="V49">
        <v>7</v>
      </c>
      <c r="W49">
        <v>0.89200000000000002</v>
      </c>
      <c r="Y49">
        <v>37408</v>
      </c>
      <c r="AB49">
        <v>14</v>
      </c>
      <c r="AC49">
        <v>14</v>
      </c>
      <c r="AF49">
        <v>768.28183269500698</v>
      </c>
      <c r="AG49">
        <v>24.1002566814422</v>
      </c>
      <c r="AH49">
        <v>0.87878787878787801</v>
      </c>
      <c r="AJ49">
        <v>60839</v>
      </c>
      <c r="AM49">
        <v>14</v>
      </c>
      <c r="AN49">
        <v>14</v>
      </c>
      <c r="AQ49">
        <v>1612.6957626342701</v>
      </c>
      <c r="AR49">
        <v>43.090800046920698</v>
      </c>
      <c r="AS49">
        <v>0.86320109439124404</v>
      </c>
      <c r="AT49" t="s">
        <v>147</v>
      </c>
      <c r="AU49">
        <v>89227</v>
      </c>
    </row>
    <row r="50" spans="1:47">
      <c r="F50">
        <v>15</v>
      </c>
      <c r="G50">
        <v>15</v>
      </c>
      <c r="J50">
        <v>21.73</v>
      </c>
      <c r="K50">
        <v>1.0900000000000001</v>
      </c>
      <c r="L50">
        <v>0.876</v>
      </c>
      <c r="N50">
        <v>14898</v>
      </c>
      <c r="Q50">
        <v>15</v>
      </c>
      <c r="R50">
        <v>15</v>
      </c>
      <c r="U50">
        <v>209.79</v>
      </c>
      <c r="V50">
        <v>7</v>
      </c>
      <c r="W50">
        <v>0.879</v>
      </c>
      <c r="Y50">
        <v>36413</v>
      </c>
      <c r="AB50">
        <v>15</v>
      </c>
      <c r="AC50">
        <v>15</v>
      </c>
      <c r="AF50">
        <v>805.04590892791703</v>
      </c>
      <c r="AG50">
        <v>23.540143728256201</v>
      </c>
      <c r="AH50">
        <v>0.86221590909090895</v>
      </c>
      <c r="AJ50">
        <v>58952</v>
      </c>
      <c r="AM50">
        <v>15</v>
      </c>
      <c r="AN50">
        <v>15</v>
      </c>
      <c r="AQ50">
        <v>1608.0766453742899</v>
      </c>
      <c r="AR50">
        <v>39.7852141857147</v>
      </c>
      <c r="AS50">
        <v>0.84233926128590897</v>
      </c>
      <c r="AT50" t="s">
        <v>147</v>
      </c>
      <c r="AU50">
        <v>86345</v>
      </c>
    </row>
    <row r="51" spans="1:47">
      <c r="F51">
        <v>16</v>
      </c>
      <c r="G51">
        <v>16</v>
      </c>
      <c r="J51">
        <v>23.96</v>
      </c>
      <c r="K51">
        <v>1</v>
      </c>
      <c r="L51">
        <v>0.86299999999999999</v>
      </c>
      <c r="N51">
        <v>14595</v>
      </c>
      <c r="Q51">
        <v>16</v>
      </c>
      <c r="R51">
        <v>16</v>
      </c>
      <c r="U51">
        <v>221.44</v>
      </c>
      <c r="V51">
        <v>8</v>
      </c>
      <c r="W51">
        <v>0.86</v>
      </c>
      <c r="Y51">
        <v>35419</v>
      </c>
      <c r="AB51">
        <v>16</v>
      </c>
      <c r="AC51">
        <v>16</v>
      </c>
      <c r="AF51">
        <v>810.71586227416901</v>
      </c>
      <c r="AG51">
        <v>20.208428859710601</v>
      </c>
      <c r="AH51">
        <v>0.845643939393939</v>
      </c>
      <c r="AJ51">
        <v>57124</v>
      </c>
      <c r="AM51">
        <v>16</v>
      </c>
      <c r="AN51">
        <v>16</v>
      </c>
      <c r="AQ51">
        <v>1671.9463829994199</v>
      </c>
      <c r="AR51">
        <v>41.546790122985797</v>
      </c>
      <c r="AS51">
        <v>0.82079343365252999</v>
      </c>
      <c r="AT51" t="s">
        <v>147</v>
      </c>
      <c r="AU51">
        <v>83596</v>
      </c>
    </row>
    <row r="52" spans="1:47">
      <c r="F52">
        <v>17</v>
      </c>
      <c r="G52">
        <v>17</v>
      </c>
      <c r="J52">
        <v>24.14</v>
      </c>
      <c r="K52">
        <v>1.26</v>
      </c>
      <c r="L52">
        <v>0.83299999999999996</v>
      </c>
      <c r="N52">
        <v>14303</v>
      </c>
      <c r="Q52">
        <v>17</v>
      </c>
      <c r="R52">
        <v>17</v>
      </c>
      <c r="U52">
        <v>219.55</v>
      </c>
      <c r="V52">
        <v>7.34</v>
      </c>
      <c r="W52">
        <v>0.84299999999999997</v>
      </c>
      <c r="Y52">
        <v>34444</v>
      </c>
      <c r="AB52">
        <v>17</v>
      </c>
      <c r="AC52">
        <v>17</v>
      </c>
      <c r="AF52">
        <v>777.99742770194996</v>
      </c>
      <c r="AG52">
        <v>18.979772329330402</v>
      </c>
      <c r="AH52">
        <v>0.82481060606060597</v>
      </c>
      <c r="AJ52">
        <v>55330</v>
      </c>
      <c r="AM52">
        <v>17</v>
      </c>
      <c r="AN52">
        <v>17</v>
      </c>
      <c r="AQ52">
        <v>1704.63243603706</v>
      </c>
      <c r="AR52">
        <v>43.236484050750697</v>
      </c>
      <c r="AS52">
        <v>0.79958960328317297</v>
      </c>
      <c r="AT52" t="s">
        <v>147</v>
      </c>
      <c r="AU52">
        <v>80930</v>
      </c>
    </row>
    <row r="53" spans="1:47">
      <c r="F53">
        <v>18</v>
      </c>
      <c r="G53">
        <v>18</v>
      </c>
      <c r="J53">
        <v>24.5</v>
      </c>
      <c r="K53">
        <v>1.02</v>
      </c>
      <c r="L53">
        <v>0.81499999999999995</v>
      </c>
      <c r="N53">
        <v>13999</v>
      </c>
      <c r="Q53">
        <v>18</v>
      </c>
      <c r="R53">
        <v>18</v>
      </c>
      <c r="U53">
        <v>236.12</v>
      </c>
      <c r="V53">
        <v>7.38</v>
      </c>
      <c r="W53">
        <v>0.80800000000000005</v>
      </c>
      <c r="Y53">
        <v>33480</v>
      </c>
      <c r="AB53">
        <v>18</v>
      </c>
      <c r="AC53">
        <v>18</v>
      </c>
      <c r="AF53">
        <v>784.945854902267</v>
      </c>
      <c r="AG53">
        <v>21.3558204174041</v>
      </c>
      <c r="AH53">
        <v>0.79356060606060597</v>
      </c>
      <c r="AJ53">
        <v>53577</v>
      </c>
      <c r="AM53">
        <v>18</v>
      </c>
      <c r="AN53">
        <v>18</v>
      </c>
      <c r="AQ53">
        <v>1745.87952518463</v>
      </c>
      <c r="AR53">
        <v>42.106421470641997</v>
      </c>
      <c r="AS53">
        <v>0.77530779753761903</v>
      </c>
      <c r="AT53" t="s">
        <v>147</v>
      </c>
      <c r="AU53">
        <v>78319</v>
      </c>
    </row>
    <row r="54" spans="1:47">
      <c r="F54">
        <v>19</v>
      </c>
      <c r="G54">
        <v>19</v>
      </c>
      <c r="J54">
        <v>24.91</v>
      </c>
      <c r="K54">
        <v>1.01</v>
      </c>
      <c r="L54">
        <v>0.78500000000000003</v>
      </c>
      <c r="N54">
        <v>13697</v>
      </c>
      <c r="Q54">
        <v>19</v>
      </c>
      <c r="R54">
        <v>19</v>
      </c>
      <c r="U54">
        <v>252.86</v>
      </c>
      <c r="V54">
        <v>9.18</v>
      </c>
      <c r="W54">
        <v>0.78300000000000003</v>
      </c>
      <c r="Y54">
        <v>32500</v>
      </c>
      <c r="AB54">
        <v>19</v>
      </c>
      <c r="AC54">
        <v>19</v>
      </c>
      <c r="AF54">
        <v>781.58118295669499</v>
      </c>
      <c r="AG54">
        <v>19.804365396499598</v>
      </c>
      <c r="AH54">
        <v>0.76373106060606</v>
      </c>
      <c r="AJ54">
        <v>51814</v>
      </c>
      <c r="AM54">
        <v>19</v>
      </c>
      <c r="AN54">
        <v>19</v>
      </c>
      <c r="AQ54">
        <v>1836.88199877738</v>
      </c>
      <c r="AR54">
        <v>48.576996564865098</v>
      </c>
      <c r="AS54">
        <v>0.73974008207934305</v>
      </c>
      <c r="AT54" t="s">
        <v>147</v>
      </c>
      <c r="AU54">
        <v>75698</v>
      </c>
    </row>
    <row r="55" spans="1:47">
      <c r="A55" t="s">
        <v>142</v>
      </c>
      <c r="F55">
        <v>20</v>
      </c>
      <c r="G55">
        <v>20</v>
      </c>
      <c r="J55">
        <v>25.04</v>
      </c>
      <c r="K55">
        <v>1.02</v>
      </c>
      <c r="L55">
        <v>0.751</v>
      </c>
      <c r="N55">
        <v>13409</v>
      </c>
      <c r="Q55">
        <v>20</v>
      </c>
      <c r="R55">
        <v>20</v>
      </c>
      <c r="U55">
        <v>241</v>
      </c>
      <c r="V55">
        <v>7.89</v>
      </c>
      <c r="W55">
        <v>0.752</v>
      </c>
      <c r="Y55">
        <v>31551</v>
      </c>
      <c r="AB55">
        <v>20</v>
      </c>
      <c r="AC55">
        <v>20</v>
      </c>
      <c r="AF55">
        <v>855.29917383193902</v>
      </c>
      <c r="AG55">
        <v>22.123364448547299</v>
      </c>
      <c r="AH55">
        <v>0.73011363636363602</v>
      </c>
      <c r="AJ55">
        <v>50114</v>
      </c>
      <c r="AM55">
        <v>20</v>
      </c>
      <c r="AN55">
        <v>20</v>
      </c>
      <c r="AQ55">
        <v>1844.14390015602</v>
      </c>
      <c r="AR55">
        <v>43.679245710372903</v>
      </c>
      <c r="AS55">
        <v>0.70998632010943896</v>
      </c>
      <c r="AT55" t="s">
        <v>147</v>
      </c>
      <c r="AU55">
        <v>73163</v>
      </c>
    </row>
    <row r="56" spans="1:47">
      <c r="A56" t="s">
        <v>143</v>
      </c>
      <c r="F56">
        <v>25</v>
      </c>
      <c r="G56">
        <v>25</v>
      </c>
      <c r="J56">
        <v>25.92</v>
      </c>
      <c r="K56">
        <v>1.08</v>
      </c>
      <c r="L56">
        <v>0.63600000000000001</v>
      </c>
      <c r="N56">
        <v>11981</v>
      </c>
      <c r="Q56">
        <v>25</v>
      </c>
      <c r="R56">
        <v>25</v>
      </c>
      <c r="W56" s="5">
        <v>0.66400000000000003</v>
      </c>
      <c r="Y56">
        <v>28849</v>
      </c>
      <c r="AB56">
        <v>25</v>
      </c>
      <c r="AC56">
        <v>25</v>
      </c>
      <c r="AM56">
        <v>25</v>
      </c>
      <c r="AN56">
        <v>25</v>
      </c>
    </row>
    <row r="57" spans="1:47">
      <c r="A57" t="s">
        <v>144</v>
      </c>
      <c r="F57">
        <v>30</v>
      </c>
      <c r="G57">
        <v>30</v>
      </c>
      <c r="J57">
        <v>27.65</v>
      </c>
      <c r="K57">
        <v>1.08</v>
      </c>
      <c r="L57">
        <v>0.51300000000000001</v>
      </c>
      <c r="N57">
        <v>10631</v>
      </c>
      <c r="Q57">
        <v>30</v>
      </c>
      <c r="R57">
        <v>30</v>
      </c>
      <c r="W57" s="5">
        <v>0.45400000000000001</v>
      </c>
      <c r="Y57">
        <v>23005</v>
      </c>
      <c r="AB57">
        <v>30</v>
      </c>
      <c r="AC57">
        <v>30</v>
      </c>
      <c r="AM57">
        <v>30</v>
      </c>
      <c r="AN57">
        <v>30</v>
      </c>
    </row>
    <row r="58" spans="1:47">
      <c r="A58" t="s">
        <v>145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2:AU49"/>
  <sheetViews>
    <sheetView topLeftCell="AU31" zoomScale="120" zoomScaleNormal="120" workbookViewId="0">
      <selection activeCell="BK49" sqref="BK49"/>
    </sheetView>
  </sheetViews>
  <sheetFormatPr baseColWidth="10" defaultColWidth="9.140625" defaultRowHeight="15"/>
  <sheetData>
    <row r="2" spans="2:47">
      <c r="B2" t="s">
        <v>167</v>
      </c>
      <c r="F2" s="5" t="s">
        <v>163</v>
      </c>
      <c r="Q2" s="5" t="s">
        <v>164</v>
      </c>
      <c r="AB2" s="5" t="s">
        <v>165</v>
      </c>
      <c r="AN2" s="5" t="s">
        <v>166</v>
      </c>
    </row>
    <row r="4" spans="2:47">
      <c r="F4" t="s">
        <v>73</v>
      </c>
      <c r="G4" t="s">
        <v>74</v>
      </c>
      <c r="I4" t="s">
        <v>75</v>
      </c>
      <c r="J4" t="s">
        <v>76</v>
      </c>
      <c r="K4" t="s">
        <v>9</v>
      </c>
      <c r="L4" t="s">
        <v>77</v>
      </c>
      <c r="N4" t="s">
        <v>78</v>
      </c>
      <c r="Q4" t="s">
        <v>73</v>
      </c>
      <c r="R4" t="s">
        <v>74</v>
      </c>
      <c r="T4" t="s">
        <v>75</v>
      </c>
      <c r="U4" t="s">
        <v>76</v>
      </c>
      <c r="V4" t="s">
        <v>9</v>
      </c>
      <c r="W4" t="s">
        <v>77</v>
      </c>
      <c r="Y4" t="s">
        <v>78</v>
      </c>
      <c r="AB4" t="s">
        <v>73</v>
      </c>
      <c r="AC4" t="s">
        <v>74</v>
      </c>
      <c r="AE4" t="s">
        <v>75</v>
      </c>
      <c r="AF4" t="s">
        <v>76</v>
      </c>
      <c r="AG4" t="s">
        <v>9</v>
      </c>
      <c r="AH4" t="s">
        <v>77</v>
      </c>
      <c r="AJ4" t="s">
        <v>78</v>
      </c>
      <c r="AM4" t="s">
        <v>73</v>
      </c>
      <c r="AN4" t="s">
        <v>74</v>
      </c>
      <c r="AP4" t="s">
        <v>75</v>
      </c>
      <c r="AQ4" t="s">
        <v>76</v>
      </c>
      <c r="AR4" t="s">
        <v>9</v>
      </c>
      <c r="AS4" t="s">
        <v>77</v>
      </c>
      <c r="AU4" t="s">
        <v>78</v>
      </c>
    </row>
    <row r="5" spans="2:47">
      <c r="F5">
        <v>1</v>
      </c>
      <c r="G5">
        <v>1</v>
      </c>
      <c r="J5">
        <v>0.33</v>
      </c>
      <c r="K5">
        <v>7.1999999999999995E-2</v>
      </c>
      <c r="L5">
        <v>0.75700000000000001</v>
      </c>
      <c r="N5">
        <v>4</v>
      </c>
      <c r="Q5">
        <v>1</v>
      </c>
      <c r="R5">
        <v>1</v>
      </c>
      <c r="U5">
        <v>2.58</v>
      </c>
      <c r="V5">
        <v>1.137</v>
      </c>
      <c r="W5">
        <v>0.53</v>
      </c>
      <c r="Y5">
        <v>4</v>
      </c>
      <c r="AB5">
        <v>1</v>
      </c>
      <c r="AC5">
        <v>1</v>
      </c>
      <c r="AF5">
        <v>3.6</v>
      </c>
      <c r="AG5">
        <v>0.93100000000000005</v>
      </c>
      <c r="AH5">
        <v>0.5</v>
      </c>
      <c r="AJ5">
        <v>4</v>
      </c>
      <c r="AM5">
        <v>1</v>
      </c>
      <c r="AN5">
        <v>1</v>
      </c>
      <c r="AQ5">
        <v>7.81</v>
      </c>
      <c r="AR5">
        <v>1.56</v>
      </c>
      <c r="AS5">
        <v>0.5</v>
      </c>
      <c r="AU5">
        <v>4</v>
      </c>
    </row>
    <row r="6" spans="2:47">
      <c r="F6">
        <v>2</v>
      </c>
      <c r="G6">
        <v>2</v>
      </c>
      <c r="J6">
        <v>2.16</v>
      </c>
      <c r="K6">
        <v>0.31</v>
      </c>
      <c r="L6">
        <v>0.92900000000000005</v>
      </c>
      <c r="N6">
        <v>16</v>
      </c>
      <c r="Q6">
        <v>2</v>
      </c>
      <c r="R6">
        <v>2</v>
      </c>
      <c r="U6">
        <v>8.4499999999999993</v>
      </c>
      <c r="V6">
        <v>1.53</v>
      </c>
      <c r="W6">
        <v>0.85</v>
      </c>
      <c r="Y6">
        <v>16</v>
      </c>
      <c r="AB6">
        <v>2</v>
      </c>
      <c r="AC6">
        <v>2</v>
      </c>
      <c r="AF6">
        <v>25.556548118591301</v>
      </c>
      <c r="AG6">
        <v>4.3440957069396902</v>
      </c>
      <c r="AH6">
        <v>0.83854166666666596</v>
      </c>
      <c r="AJ6">
        <v>16</v>
      </c>
      <c r="AM6">
        <v>2</v>
      </c>
      <c r="AN6">
        <v>2</v>
      </c>
      <c r="AQ6">
        <v>42.315475463867102</v>
      </c>
      <c r="AR6">
        <v>7.2979261875152499</v>
      </c>
      <c r="AS6">
        <v>0.83447332421340603</v>
      </c>
      <c r="AT6" t="s">
        <v>147</v>
      </c>
      <c r="AU6">
        <v>16</v>
      </c>
    </row>
    <row r="7" spans="2:47">
      <c r="C7" t="s">
        <v>113</v>
      </c>
      <c r="F7">
        <v>3</v>
      </c>
      <c r="G7">
        <v>3</v>
      </c>
      <c r="J7">
        <v>2.31</v>
      </c>
      <c r="K7">
        <v>0.26</v>
      </c>
      <c r="L7">
        <v>0.95199999999999996</v>
      </c>
      <c r="N7">
        <v>64</v>
      </c>
      <c r="Q7">
        <v>3</v>
      </c>
      <c r="R7">
        <v>3</v>
      </c>
      <c r="U7">
        <v>9.25</v>
      </c>
      <c r="V7">
        <v>1.1599999999999999</v>
      </c>
      <c r="W7">
        <v>0.92800000000000005</v>
      </c>
      <c r="Y7">
        <v>64</v>
      </c>
      <c r="AB7">
        <v>3</v>
      </c>
      <c r="AC7">
        <v>3</v>
      </c>
      <c r="AF7">
        <v>29.659025907516401</v>
      </c>
      <c r="AG7">
        <v>3.29313969612121</v>
      </c>
      <c r="AH7">
        <v>0.92613636363636298</v>
      </c>
      <c r="AJ7">
        <v>64</v>
      </c>
      <c r="AM7">
        <v>3</v>
      </c>
      <c r="AN7">
        <v>3</v>
      </c>
      <c r="AQ7">
        <v>45.846851825714097</v>
      </c>
      <c r="AR7">
        <v>7.7533032894134504</v>
      </c>
      <c r="AS7">
        <v>0.92852257181942499</v>
      </c>
      <c r="AT7" t="s">
        <v>147</v>
      </c>
      <c r="AU7">
        <v>64</v>
      </c>
    </row>
    <row r="8" spans="2:47">
      <c r="C8" t="s">
        <v>146</v>
      </c>
      <c r="F8">
        <v>4</v>
      </c>
      <c r="G8">
        <v>4</v>
      </c>
      <c r="J8">
        <v>2.9</v>
      </c>
      <c r="K8">
        <v>0.26</v>
      </c>
      <c r="L8">
        <v>0.97699999999999998</v>
      </c>
      <c r="N8">
        <v>256</v>
      </c>
      <c r="Q8">
        <v>4</v>
      </c>
      <c r="R8">
        <v>4</v>
      </c>
      <c r="U8">
        <v>12.05</v>
      </c>
      <c r="V8">
        <v>1.21</v>
      </c>
      <c r="W8">
        <v>0.97599999999999998</v>
      </c>
      <c r="Y8">
        <v>256</v>
      </c>
      <c r="AB8">
        <v>4</v>
      </c>
      <c r="AC8">
        <v>4</v>
      </c>
      <c r="AF8">
        <v>38.499509572982703</v>
      </c>
      <c r="AG8">
        <v>3.3280947208404501</v>
      </c>
      <c r="AH8">
        <v>0.96543560606060597</v>
      </c>
      <c r="AJ8">
        <v>256</v>
      </c>
      <c r="AM8">
        <v>4</v>
      </c>
      <c r="AN8">
        <v>4</v>
      </c>
      <c r="AQ8">
        <v>57.978399515151899</v>
      </c>
      <c r="AR8">
        <v>6.5504477024078298</v>
      </c>
      <c r="AS8">
        <v>0.96272229822161404</v>
      </c>
      <c r="AT8" t="s">
        <v>147</v>
      </c>
      <c r="AU8">
        <v>256</v>
      </c>
    </row>
    <row r="9" spans="2:47">
      <c r="F9">
        <v>5</v>
      </c>
      <c r="G9">
        <v>5</v>
      </c>
      <c r="J9">
        <v>3.11</v>
      </c>
      <c r="K9">
        <v>0.22</v>
      </c>
      <c r="L9">
        <v>0.98399999999999999</v>
      </c>
      <c r="N9">
        <v>1024</v>
      </c>
      <c r="Q9">
        <v>5</v>
      </c>
      <c r="R9">
        <v>5</v>
      </c>
      <c r="U9">
        <v>18.11</v>
      </c>
      <c r="V9">
        <v>1.4</v>
      </c>
      <c r="W9">
        <v>0.97899999999999998</v>
      </c>
      <c r="Y9">
        <v>1024</v>
      </c>
      <c r="AB9">
        <v>5</v>
      </c>
      <c r="AC9">
        <v>5</v>
      </c>
      <c r="AF9">
        <v>49.617077112197798</v>
      </c>
      <c r="AG9">
        <v>3.9011042118072501</v>
      </c>
      <c r="AH9">
        <v>0.97111742424242398</v>
      </c>
      <c r="AJ9">
        <v>1024</v>
      </c>
      <c r="AM9">
        <v>5</v>
      </c>
      <c r="AN9">
        <v>5</v>
      </c>
      <c r="AQ9">
        <v>89.752926826476994</v>
      </c>
      <c r="AR9">
        <v>7.0976588726043701</v>
      </c>
      <c r="AS9">
        <v>0.97093023255813904</v>
      </c>
      <c r="AT9" t="s">
        <v>147</v>
      </c>
      <c r="AU9">
        <v>1024</v>
      </c>
    </row>
    <row r="10" spans="2:47">
      <c r="F10">
        <v>6</v>
      </c>
      <c r="G10">
        <v>6</v>
      </c>
      <c r="J10">
        <v>6.85</v>
      </c>
      <c r="K10">
        <v>0.33</v>
      </c>
      <c r="L10">
        <v>0.98399999999999999</v>
      </c>
      <c r="N10">
        <v>4075</v>
      </c>
      <c r="Q10">
        <v>6</v>
      </c>
      <c r="R10">
        <v>6</v>
      </c>
      <c r="U10">
        <v>35.46</v>
      </c>
      <c r="V10">
        <v>1.97</v>
      </c>
      <c r="W10">
        <v>0.97199999999999998</v>
      </c>
      <c r="Y10">
        <v>4096</v>
      </c>
      <c r="AB10">
        <v>6</v>
      </c>
      <c r="AC10">
        <v>6</v>
      </c>
      <c r="AF10">
        <v>89.679987192153902</v>
      </c>
      <c r="AG10">
        <v>5.1030166149139404</v>
      </c>
      <c r="AH10">
        <v>0.96448863636363602</v>
      </c>
      <c r="AJ10">
        <v>4096</v>
      </c>
      <c r="AM10">
        <v>6</v>
      </c>
      <c r="AN10">
        <v>6</v>
      </c>
      <c r="AQ10">
        <v>142.95802688598599</v>
      </c>
      <c r="AR10">
        <v>8.4575164318084699</v>
      </c>
      <c r="AS10">
        <v>0.95964432284541701</v>
      </c>
      <c r="AT10" t="s">
        <v>147</v>
      </c>
      <c r="AU10">
        <v>4096</v>
      </c>
    </row>
    <row r="11" spans="2:47">
      <c r="F11">
        <v>7</v>
      </c>
      <c r="G11">
        <v>7</v>
      </c>
      <c r="J11">
        <v>12.34</v>
      </c>
      <c r="K11">
        <v>0.67</v>
      </c>
      <c r="L11">
        <v>0.98599999999999999</v>
      </c>
      <c r="N11">
        <v>12657</v>
      </c>
      <c r="Q11">
        <v>7</v>
      </c>
      <c r="R11">
        <v>7</v>
      </c>
      <c r="U11">
        <v>89.34</v>
      </c>
      <c r="V11">
        <v>3.43</v>
      </c>
      <c r="W11">
        <v>0.96399999999999997</v>
      </c>
      <c r="Y11">
        <v>15800</v>
      </c>
      <c r="AB11">
        <v>7</v>
      </c>
      <c r="AC11">
        <v>7</v>
      </c>
      <c r="AF11">
        <v>233.478982448577</v>
      </c>
      <c r="AG11">
        <v>8.0947968959808296</v>
      </c>
      <c r="AH11">
        <v>0.95217803030303005</v>
      </c>
      <c r="AJ11">
        <v>16308</v>
      </c>
      <c r="AM11">
        <v>7</v>
      </c>
      <c r="AN11">
        <v>7</v>
      </c>
      <c r="AQ11">
        <v>395.92930006980799</v>
      </c>
      <c r="AR11">
        <v>13.130484819412199</v>
      </c>
      <c r="AS11">
        <v>0.92065663474692205</v>
      </c>
      <c r="AT11" t="s">
        <v>147</v>
      </c>
      <c r="AU11">
        <v>16373</v>
      </c>
    </row>
    <row r="12" spans="2:47">
      <c r="F12">
        <v>8</v>
      </c>
      <c r="G12">
        <v>8</v>
      </c>
      <c r="J12">
        <v>15.58</v>
      </c>
      <c r="K12">
        <v>0.92</v>
      </c>
      <c r="L12">
        <v>0.97699999999999998</v>
      </c>
      <c r="N12">
        <v>18610</v>
      </c>
      <c r="Q12">
        <v>8</v>
      </c>
      <c r="R12">
        <v>8</v>
      </c>
      <c r="U12">
        <v>165.79</v>
      </c>
      <c r="V12">
        <v>6.53</v>
      </c>
      <c r="W12">
        <v>0.96499999999999997</v>
      </c>
      <c r="Y12">
        <v>39698</v>
      </c>
      <c r="AB12">
        <v>8</v>
      </c>
      <c r="AC12">
        <v>8</v>
      </c>
      <c r="AF12">
        <v>1004.40805768966</v>
      </c>
      <c r="AG12">
        <v>21.656065702438301</v>
      </c>
      <c r="AH12">
        <v>0.93797348484848397</v>
      </c>
      <c r="AJ12">
        <v>58963</v>
      </c>
      <c r="AM12">
        <v>8</v>
      </c>
      <c r="AN12">
        <v>8</v>
      </c>
      <c r="AQ12">
        <v>1010.1692559719</v>
      </c>
      <c r="AR12">
        <v>25.119904518127399</v>
      </c>
      <c r="AS12">
        <v>0.91586867305061503</v>
      </c>
      <c r="AT12" t="s">
        <v>147</v>
      </c>
      <c r="AU12">
        <v>58963</v>
      </c>
    </row>
    <row r="13" spans="2:47">
      <c r="F13">
        <v>9</v>
      </c>
      <c r="G13">
        <v>9</v>
      </c>
      <c r="J13">
        <v>15.68</v>
      </c>
      <c r="K13">
        <v>0.91</v>
      </c>
      <c r="L13">
        <v>0.96299999999999997</v>
      </c>
      <c r="N13">
        <v>18253</v>
      </c>
      <c r="Q13">
        <v>9</v>
      </c>
      <c r="R13">
        <v>9</v>
      </c>
      <c r="U13">
        <v>194.31</v>
      </c>
      <c r="V13">
        <v>7.37</v>
      </c>
      <c r="W13">
        <v>0.96099999999999997</v>
      </c>
      <c r="Y13">
        <v>49798</v>
      </c>
      <c r="AB13">
        <v>9</v>
      </c>
      <c r="AC13">
        <v>9</v>
      </c>
      <c r="AF13">
        <v>1521.68616557121</v>
      </c>
      <c r="AG13">
        <v>30.2761149406433</v>
      </c>
      <c r="AH13">
        <v>0.93229166666666596</v>
      </c>
      <c r="AJ13">
        <v>117447</v>
      </c>
      <c r="AM13">
        <v>9</v>
      </c>
      <c r="AN13">
        <v>9</v>
      </c>
      <c r="AQ13">
        <v>1633.2452509403199</v>
      </c>
      <c r="AR13">
        <v>46.393347740173297</v>
      </c>
      <c r="AS13">
        <v>0.91176470588235203</v>
      </c>
      <c r="AT13" t="s">
        <v>147</v>
      </c>
      <c r="AU13">
        <v>117447</v>
      </c>
    </row>
    <row r="14" spans="2:47">
      <c r="F14">
        <v>10</v>
      </c>
      <c r="G14">
        <v>10</v>
      </c>
      <c r="J14">
        <v>16.95</v>
      </c>
      <c r="K14">
        <v>0.92</v>
      </c>
      <c r="L14">
        <v>0.93100000000000005</v>
      </c>
      <c r="N14">
        <v>16990</v>
      </c>
      <c r="Q14">
        <v>10</v>
      </c>
      <c r="R14">
        <v>10</v>
      </c>
      <c r="U14">
        <v>192.66</v>
      </c>
      <c r="V14">
        <v>6.95</v>
      </c>
      <c r="W14">
        <v>0.94099999999999995</v>
      </c>
      <c r="Y14">
        <v>46007</v>
      </c>
      <c r="AB14">
        <v>10</v>
      </c>
      <c r="AC14">
        <v>10</v>
      </c>
      <c r="AF14">
        <v>1651.1427526473999</v>
      </c>
      <c r="AG14">
        <v>34.182048082351599</v>
      </c>
      <c r="AH14">
        <v>0.91950757575757502</v>
      </c>
      <c r="AJ14">
        <v>123412</v>
      </c>
      <c r="AM14">
        <v>10</v>
      </c>
      <c r="AN14">
        <v>10</v>
      </c>
      <c r="AQ14">
        <v>1669.81589984893</v>
      </c>
      <c r="AR14">
        <v>43.643251419067298</v>
      </c>
      <c r="AS14">
        <v>0.90287277701778301</v>
      </c>
      <c r="AT14" t="s">
        <v>147</v>
      </c>
      <c r="AU14">
        <v>123412</v>
      </c>
    </row>
    <row r="15" spans="2:47">
      <c r="F15">
        <v>11</v>
      </c>
      <c r="G15">
        <v>11</v>
      </c>
      <c r="J15">
        <v>18.11</v>
      </c>
      <c r="K15">
        <v>0.93</v>
      </c>
      <c r="L15">
        <v>0.88800000000000001</v>
      </c>
      <c r="N15">
        <v>16295</v>
      </c>
      <c r="Q15">
        <v>11</v>
      </c>
      <c r="R15">
        <v>11</v>
      </c>
      <c r="U15">
        <v>186.25</v>
      </c>
      <c r="V15">
        <v>6.84</v>
      </c>
      <c r="W15">
        <v>0.91200000000000003</v>
      </c>
      <c r="Y15">
        <v>42173</v>
      </c>
      <c r="AB15">
        <v>11</v>
      </c>
      <c r="AC15">
        <v>11</v>
      </c>
      <c r="AF15">
        <v>698.18599653243996</v>
      </c>
      <c r="AG15">
        <v>21.388523578643799</v>
      </c>
      <c r="AH15">
        <v>0.91714015151515105</v>
      </c>
      <c r="AJ15">
        <v>71153</v>
      </c>
      <c r="AM15">
        <v>11</v>
      </c>
      <c r="AN15">
        <v>11</v>
      </c>
      <c r="AQ15">
        <v>1618.9537246227201</v>
      </c>
      <c r="AR15">
        <v>45.4036219120025</v>
      </c>
      <c r="AS15">
        <v>0.88987688098495199</v>
      </c>
      <c r="AT15" t="s">
        <v>147</v>
      </c>
      <c r="AU15">
        <v>108190</v>
      </c>
    </row>
    <row r="16" spans="2:47">
      <c r="F16">
        <v>12</v>
      </c>
      <c r="G16">
        <v>12</v>
      </c>
      <c r="J16">
        <v>19.64</v>
      </c>
      <c r="K16">
        <v>0.9</v>
      </c>
      <c r="L16">
        <v>0.91</v>
      </c>
      <c r="N16">
        <v>15849</v>
      </c>
      <c r="Q16">
        <v>12</v>
      </c>
      <c r="R16">
        <v>12</v>
      </c>
      <c r="U16">
        <v>193.47</v>
      </c>
      <c r="V16">
        <v>6.86</v>
      </c>
      <c r="W16">
        <v>0.91600000000000004</v>
      </c>
      <c r="Y16">
        <v>39941</v>
      </c>
      <c r="AB16">
        <v>12</v>
      </c>
      <c r="AC16">
        <v>12</v>
      </c>
      <c r="AF16">
        <v>682.94108271598805</v>
      </c>
      <c r="AG16">
        <v>23.006683826446501</v>
      </c>
      <c r="AH16">
        <v>0.91193181818181801</v>
      </c>
      <c r="AJ16">
        <v>66002</v>
      </c>
      <c r="AM16">
        <v>12</v>
      </c>
      <c r="AN16">
        <v>12</v>
      </c>
      <c r="AQ16">
        <v>1508.4266760349201</v>
      </c>
      <c r="AR16">
        <v>37.073779106140101</v>
      </c>
      <c r="AS16">
        <v>0.89842681258549895</v>
      </c>
      <c r="AT16" t="s">
        <v>147</v>
      </c>
      <c r="AU16">
        <v>98106</v>
      </c>
    </row>
    <row r="17" spans="3:47">
      <c r="F17">
        <v>13</v>
      </c>
      <c r="G17">
        <v>13</v>
      </c>
      <c r="J17">
        <v>18.28</v>
      </c>
      <c r="K17">
        <v>0.87</v>
      </c>
      <c r="L17">
        <v>0.89700000000000002</v>
      </c>
      <c r="N17">
        <v>15501</v>
      </c>
      <c r="Q17">
        <v>13</v>
      </c>
      <c r="R17">
        <v>13</v>
      </c>
      <c r="U17">
        <v>197.01</v>
      </c>
      <c r="V17">
        <v>6.83</v>
      </c>
      <c r="W17">
        <v>0.89800000000000002</v>
      </c>
      <c r="Y17">
        <v>38511</v>
      </c>
      <c r="AB17">
        <v>13</v>
      </c>
      <c r="AC17">
        <v>13</v>
      </c>
      <c r="AF17">
        <v>803.90354537963799</v>
      </c>
      <c r="AG17">
        <v>25.410305976867601</v>
      </c>
      <c r="AH17">
        <v>0.89772727272727204</v>
      </c>
      <c r="AJ17">
        <v>63014</v>
      </c>
      <c r="AM17">
        <v>13</v>
      </c>
      <c r="AN17">
        <v>13</v>
      </c>
      <c r="AQ17">
        <v>1455.06986498832</v>
      </c>
      <c r="AR17">
        <v>43.792527198791497</v>
      </c>
      <c r="AS17">
        <v>0.88406292749658</v>
      </c>
      <c r="AT17" t="s">
        <v>147</v>
      </c>
      <c r="AU17">
        <v>92743</v>
      </c>
    </row>
    <row r="18" spans="3:47">
      <c r="F18">
        <v>14</v>
      </c>
      <c r="G18">
        <v>14</v>
      </c>
      <c r="J18">
        <v>19.25</v>
      </c>
      <c r="K18">
        <v>0.88</v>
      </c>
      <c r="L18">
        <v>0.878</v>
      </c>
      <c r="N18">
        <v>15210</v>
      </c>
      <c r="Q18">
        <v>14</v>
      </c>
      <c r="R18">
        <v>14</v>
      </c>
      <c r="U18">
        <v>206.28</v>
      </c>
      <c r="V18">
        <v>7</v>
      </c>
      <c r="W18">
        <v>0.89200000000000002</v>
      </c>
      <c r="Y18">
        <v>37408</v>
      </c>
      <c r="AB18">
        <v>14</v>
      </c>
      <c r="AC18">
        <v>14</v>
      </c>
      <c r="AF18">
        <v>768.28183269500698</v>
      </c>
      <c r="AG18">
        <v>24.1002566814422</v>
      </c>
      <c r="AH18">
        <v>0.87878787878787801</v>
      </c>
      <c r="AJ18">
        <v>60839</v>
      </c>
      <c r="AM18">
        <v>14</v>
      </c>
      <c r="AN18">
        <v>14</v>
      </c>
      <c r="AQ18">
        <v>1612.6957626342701</v>
      </c>
      <c r="AR18">
        <v>43.090800046920698</v>
      </c>
      <c r="AS18">
        <v>0.86320109439124404</v>
      </c>
      <c r="AT18" t="s">
        <v>147</v>
      </c>
      <c r="AU18">
        <v>89227</v>
      </c>
    </row>
    <row r="19" spans="3:47">
      <c r="F19">
        <v>15</v>
      </c>
      <c r="G19">
        <v>15</v>
      </c>
      <c r="J19">
        <v>21.73</v>
      </c>
      <c r="K19">
        <v>1.0900000000000001</v>
      </c>
      <c r="L19">
        <v>0.876</v>
      </c>
      <c r="N19">
        <v>14898</v>
      </c>
      <c r="Q19">
        <v>15</v>
      </c>
      <c r="R19">
        <v>15</v>
      </c>
      <c r="U19">
        <v>209.79</v>
      </c>
      <c r="V19">
        <v>7</v>
      </c>
      <c r="W19">
        <v>0.879</v>
      </c>
      <c r="Y19">
        <v>36413</v>
      </c>
      <c r="AB19">
        <v>15</v>
      </c>
      <c r="AC19">
        <v>15</v>
      </c>
      <c r="AF19">
        <v>805.04590892791703</v>
      </c>
      <c r="AG19">
        <v>23.540143728256201</v>
      </c>
      <c r="AH19">
        <v>0.86221590909090895</v>
      </c>
      <c r="AJ19">
        <v>58952</v>
      </c>
      <c r="AM19">
        <v>15</v>
      </c>
      <c r="AN19">
        <v>15</v>
      </c>
      <c r="AQ19">
        <v>1608.0766453742899</v>
      </c>
      <c r="AR19">
        <v>39.7852141857147</v>
      </c>
      <c r="AS19">
        <v>0.84233926128590897</v>
      </c>
      <c r="AT19" t="s">
        <v>147</v>
      </c>
      <c r="AU19">
        <v>86345</v>
      </c>
    </row>
    <row r="20" spans="3:47">
      <c r="F20">
        <v>16</v>
      </c>
      <c r="G20">
        <v>16</v>
      </c>
      <c r="J20">
        <v>23.96</v>
      </c>
      <c r="K20">
        <v>1</v>
      </c>
      <c r="L20">
        <v>0.86299999999999999</v>
      </c>
      <c r="N20">
        <v>14595</v>
      </c>
      <c r="Q20">
        <v>16</v>
      </c>
      <c r="R20">
        <v>16</v>
      </c>
      <c r="U20">
        <v>221.44</v>
      </c>
      <c r="V20">
        <v>8</v>
      </c>
      <c r="W20">
        <v>0.86</v>
      </c>
      <c r="Y20">
        <v>35419</v>
      </c>
      <c r="AB20">
        <v>16</v>
      </c>
      <c r="AC20">
        <v>16</v>
      </c>
      <c r="AF20">
        <v>810.71586227416901</v>
      </c>
      <c r="AG20">
        <v>20.208428859710601</v>
      </c>
      <c r="AH20">
        <v>0.845643939393939</v>
      </c>
      <c r="AJ20">
        <v>57124</v>
      </c>
      <c r="AM20">
        <v>16</v>
      </c>
      <c r="AN20">
        <v>16</v>
      </c>
      <c r="AQ20">
        <v>1671.9463829994199</v>
      </c>
      <c r="AR20">
        <v>41.546790122985797</v>
      </c>
      <c r="AS20">
        <v>0.82079343365252999</v>
      </c>
      <c r="AT20" t="s">
        <v>147</v>
      </c>
      <c r="AU20">
        <v>83596</v>
      </c>
    </row>
    <row r="21" spans="3:47">
      <c r="F21">
        <v>17</v>
      </c>
      <c r="G21">
        <v>17</v>
      </c>
      <c r="J21">
        <v>24.14</v>
      </c>
      <c r="K21">
        <v>1.26</v>
      </c>
      <c r="L21">
        <v>0.83299999999999996</v>
      </c>
      <c r="N21">
        <v>14303</v>
      </c>
      <c r="Q21">
        <v>17</v>
      </c>
      <c r="R21">
        <v>17</v>
      </c>
      <c r="U21">
        <v>219.55</v>
      </c>
      <c r="V21">
        <v>7.34</v>
      </c>
      <c r="W21">
        <v>0.84299999999999997</v>
      </c>
      <c r="Y21">
        <v>34444</v>
      </c>
      <c r="AB21">
        <v>17</v>
      </c>
      <c r="AC21">
        <v>17</v>
      </c>
      <c r="AF21">
        <v>777.99742770194996</v>
      </c>
      <c r="AG21">
        <v>18.979772329330402</v>
      </c>
      <c r="AH21">
        <v>0.82481060606060597</v>
      </c>
      <c r="AJ21">
        <v>55330</v>
      </c>
      <c r="AM21">
        <v>17</v>
      </c>
      <c r="AN21">
        <v>17</v>
      </c>
      <c r="AQ21">
        <v>1704.63243603706</v>
      </c>
      <c r="AR21">
        <v>43.236484050750697</v>
      </c>
      <c r="AS21">
        <v>0.79958960328317297</v>
      </c>
      <c r="AT21" t="s">
        <v>147</v>
      </c>
      <c r="AU21">
        <v>80930</v>
      </c>
    </row>
    <row r="22" spans="3:47">
      <c r="F22">
        <v>18</v>
      </c>
      <c r="G22">
        <v>18</v>
      </c>
      <c r="J22">
        <v>24.5</v>
      </c>
      <c r="K22">
        <v>1.02</v>
      </c>
      <c r="L22">
        <v>0.81499999999999995</v>
      </c>
      <c r="N22">
        <v>13999</v>
      </c>
      <c r="Q22">
        <v>18</v>
      </c>
      <c r="R22">
        <v>18</v>
      </c>
      <c r="U22">
        <v>236.12</v>
      </c>
      <c r="V22">
        <v>7.38</v>
      </c>
      <c r="W22">
        <v>0.80800000000000005</v>
      </c>
      <c r="Y22">
        <v>33480</v>
      </c>
      <c r="AB22">
        <v>18</v>
      </c>
      <c r="AC22">
        <v>18</v>
      </c>
      <c r="AF22">
        <v>784.945854902267</v>
      </c>
      <c r="AG22">
        <v>21.3558204174041</v>
      </c>
      <c r="AH22">
        <v>0.79356060606060597</v>
      </c>
      <c r="AJ22">
        <v>53577</v>
      </c>
      <c r="AM22">
        <v>18</v>
      </c>
      <c r="AN22">
        <v>18</v>
      </c>
      <c r="AQ22">
        <v>1745.87952518463</v>
      </c>
      <c r="AR22">
        <v>42.106421470641997</v>
      </c>
      <c r="AS22">
        <v>0.77530779753761903</v>
      </c>
      <c r="AT22" t="s">
        <v>147</v>
      </c>
      <c r="AU22">
        <v>78319</v>
      </c>
    </row>
    <row r="23" spans="3:47">
      <c r="F23">
        <v>19</v>
      </c>
      <c r="G23">
        <v>19</v>
      </c>
      <c r="J23">
        <v>24.91</v>
      </c>
      <c r="K23">
        <v>1.01</v>
      </c>
      <c r="L23">
        <v>0.78500000000000003</v>
      </c>
      <c r="N23">
        <v>13697</v>
      </c>
      <c r="Q23">
        <v>19</v>
      </c>
      <c r="R23">
        <v>19</v>
      </c>
      <c r="U23">
        <v>252.86</v>
      </c>
      <c r="V23">
        <v>9.18</v>
      </c>
      <c r="W23">
        <v>0.78300000000000003</v>
      </c>
      <c r="Y23">
        <v>32500</v>
      </c>
      <c r="AB23">
        <v>19</v>
      </c>
      <c r="AC23">
        <v>19</v>
      </c>
      <c r="AF23">
        <v>781.58118295669499</v>
      </c>
      <c r="AG23">
        <v>19.804365396499598</v>
      </c>
      <c r="AH23">
        <v>0.76373106060606</v>
      </c>
      <c r="AJ23">
        <v>51814</v>
      </c>
      <c r="AM23">
        <v>19</v>
      </c>
      <c r="AN23">
        <v>19</v>
      </c>
      <c r="AQ23">
        <v>1836.88199877738</v>
      </c>
      <c r="AR23">
        <v>48.576996564865098</v>
      </c>
      <c r="AS23">
        <v>0.73974008207934305</v>
      </c>
      <c r="AT23" t="s">
        <v>147</v>
      </c>
      <c r="AU23">
        <v>75698</v>
      </c>
    </row>
    <row r="24" spans="3:47">
      <c r="F24">
        <v>20</v>
      </c>
      <c r="G24">
        <v>20</v>
      </c>
      <c r="J24">
        <v>25.04</v>
      </c>
      <c r="K24">
        <v>1.02</v>
      </c>
      <c r="L24">
        <v>0.751</v>
      </c>
      <c r="N24">
        <v>13409</v>
      </c>
      <c r="Q24">
        <v>20</v>
      </c>
      <c r="R24">
        <v>20</v>
      </c>
      <c r="U24">
        <v>241</v>
      </c>
      <c r="V24">
        <v>7.89</v>
      </c>
      <c r="W24">
        <v>0.752</v>
      </c>
      <c r="Y24">
        <v>31551</v>
      </c>
      <c r="AB24">
        <v>20</v>
      </c>
      <c r="AC24">
        <v>20</v>
      </c>
      <c r="AF24">
        <v>855.29917383193902</v>
      </c>
      <c r="AG24">
        <v>22.123364448547299</v>
      </c>
      <c r="AH24">
        <v>0.73011363636363602</v>
      </c>
      <c r="AJ24">
        <v>50114</v>
      </c>
      <c r="AM24">
        <v>20</v>
      </c>
      <c r="AN24">
        <v>20</v>
      </c>
      <c r="AQ24">
        <v>1844.14390015602</v>
      </c>
      <c r="AR24">
        <v>43.679245710372903</v>
      </c>
      <c r="AS24">
        <v>0.70998632010943896</v>
      </c>
      <c r="AT24" t="s">
        <v>147</v>
      </c>
      <c r="AU24">
        <v>73163</v>
      </c>
    </row>
    <row r="25" spans="3:47">
      <c r="W25" s="5"/>
    </row>
    <row r="26" spans="3:47">
      <c r="W26" s="5"/>
    </row>
    <row r="29" spans="3:47">
      <c r="F29" t="s">
        <v>73</v>
      </c>
      <c r="G29" t="s">
        <v>74</v>
      </c>
      <c r="I29" t="s">
        <v>75</v>
      </c>
      <c r="J29" t="s">
        <v>76</v>
      </c>
      <c r="K29" t="s">
        <v>9</v>
      </c>
      <c r="L29" t="s">
        <v>77</v>
      </c>
      <c r="N29" t="s">
        <v>78</v>
      </c>
      <c r="Q29" t="s">
        <v>73</v>
      </c>
      <c r="R29" t="s">
        <v>74</v>
      </c>
      <c r="T29" t="s">
        <v>75</v>
      </c>
      <c r="U29" t="s">
        <v>76</v>
      </c>
      <c r="V29" t="s">
        <v>9</v>
      </c>
      <c r="W29" t="s">
        <v>77</v>
      </c>
      <c r="Y29" t="s">
        <v>78</v>
      </c>
      <c r="AB29" t="s">
        <v>73</v>
      </c>
      <c r="AC29" t="s">
        <v>74</v>
      </c>
      <c r="AE29" t="s">
        <v>75</v>
      </c>
      <c r="AF29" t="s">
        <v>76</v>
      </c>
      <c r="AG29" t="s">
        <v>9</v>
      </c>
      <c r="AH29" t="s">
        <v>77</v>
      </c>
      <c r="AJ29" t="s">
        <v>78</v>
      </c>
      <c r="AM29" t="s">
        <v>73</v>
      </c>
      <c r="AN29" t="s">
        <v>74</v>
      </c>
      <c r="AP29" t="s">
        <v>75</v>
      </c>
      <c r="AQ29" t="s">
        <v>76</v>
      </c>
      <c r="AR29" t="s">
        <v>9</v>
      </c>
      <c r="AS29" t="s">
        <v>77</v>
      </c>
      <c r="AU29" t="s">
        <v>78</v>
      </c>
    </row>
    <row r="30" spans="3:47">
      <c r="F30">
        <v>1</v>
      </c>
      <c r="G30">
        <v>1</v>
      </c>
      <c r="J30">
        <v>6.9633674621581996</v>
      </c>
      <c r="K30">
        <v>3.2912015914916902E-2</v>
      </c>
      <c r="L30">
        <v>0.67808219178082196</v>
      </c>
      <c r="N30">
        <v>4</v>
      </c>
      <c r="Q30">
        <v>1</v>
      </c>
      <c r="R30">
        <v>1</v>
      </c>
      <c r="U30">
        <v>39.061628580093299</v>
      </c>
      <c r="V30">
        <v>0.81880807876586903</v>
      </c>
      <c r="W30">
        <v>0.46560000000000001</v>
      </c>
      <c r="Y30">
        <v>4</v>
      </c>
      <c r="AB30">
        <v>1</v>
      </c>
      <c r="AC30">
        <v>1</v>
      </c>
      <c r="AF30">
        <v>112.87998247146599</v>
      </c>
      <c r="AG30">
        <v>1.4232695102691599</v>
      </c>
      <c r="AH30">
        <v>0.44507575757575701</v>
      </c>
      <c r="AJ30">
        <v>4</v>
      </c>
      <c r="AM30">
        <v>1</v>
      </c>
      <c r="AN30">
        <v>1</v>
      </c>
      <c r="AQ30">
        <v>189.132514238357</v>
      </c>
      <c r="AR30">
        <v>1.8600227832794101</v>
      </c>
      <c r="AS30">
        <v>0.43980848153214702</v>
      </c>
      <c r="AU30">
        <v>4</v>
      </c>
    </row>
    <row r="31" spans="3:47">
      <c r="F31">
        <v>2</v>
      </c>
      <c r="G31">
        <v>2</v>
      </c>
      <c r="J31">
        <v>4.1103198528289697</v>
      </c>
      <c r="K31">
        <v>0.139627695083618</v>
      </c>
      <c r="L31">
        <v>0.86757990867579904</v>
      </c>
      <c r="N31">
        <v>16</v>
      </c>
      <c r="Q31">
        <v>2</v>
      </c>
      <c r="R31">
        <v>2</v>
      </c>
      <c r="U31">
        <v>33.964807033538797</v>
      </c>
      <c r="V31">
        <v>0.92004966735839799</v>
      </c>
      <c r="W31">
        <v>0.77039999999999997</v>
      </c>
      <c r="Y31">
        <v>16</v>
      </c>
      <c r="AB31">
        <v>2</v>
      </c>
      <c r="AC31">
        <v>2</v>
      </c>
      <c r="AF31">
        <v>56.952564716339097</v>
      </c>
      <c r="AG31">
        <v>1.5169641971588099</v>
      </c>
      <c r="AH31">
        <v>0.75331439393939303</v>
      </c>
      <c r="AJ31">
        <v>16</v>
      </c>
      <c r="AM31">
        <v>2</v>
      </c>
      <c r="AN31">
        <v>2</v>
      </c>
      <c r="AQ31">
        <v>94.348322629928504</v>
      </c>
      <c r="AR31">
        <v>0.65576004981994596</v>
      </c>
      <c r="AS31">
        <v>0.73700410396716798</v>
      </c>
      <c r="AU31">
        <v>16</v>
      </c>
    </row>
    <row r="32" spans="3:47">
      <c r="C32" t="s">
        <v>113</v>
      </c>
      <c r="F32">
        <v>3</v>
      </c>
      <c r="G32">
        <v>3</v>
      </c>
      <c r="J32">
        <v>1.30151939392089</v>
      </c>
      <c r="K32">
        <v>3.2912731170654297E-2</v>
      </c>
      <c r="L32">
        <v>0.931506849315068</v>
      </c>
      <c r="N32">
        <v>64</v>
      </c>
      <c r="Q32">
        <v>3</v>
      </c>
      <c r="R32">
        <v>3</v>
      </c>
      <c r="U32">
        <v>11.307420015335</v>
      </c>
      <c r="V32">
        <v>0.202457904815673</v>
      </c>
      <c r="W32">
        <v>0.89600000000000002</v>
      </c>
      <c r="Y32">
        <v>64</v>
      </c>
      <c r="AB32">
        <v>3</v>
      </c>
      <c r="AC32">
        <v>3</v>
      </c>
      <c r="AF32">
        <v>20.3540103435516</v>
      </c>
      <c r="AG32">
        <v>0.46276283264160101</v>
      </c>
      <c r="AH32">
        <v>0.90056818181818099</v>
      </c>
      <c r="AJ32">
        <v>64</v>
      </c>
      <c r="AM32">
        <v>3</v>
      </c>
      <c r="AN32">
        <v>3</v>
      </c>
      <c r="AQ32">
        <v>30.568636894226</v>
      </c>
      <c r="AR32">
        <v>0.63133502006530695</v>
      </c>
      <c r="AS32">
        <v>0.88611491108071105</v>
      </c>
      <c r="AU32">
        <v>64</v>
      </c>
    </row>
    <row r="33" spans="3:47">
      <c r="C33" t="s">
        <v>168</v>
      </c>
      <c r="F33">
        <v>4</v>
      </c>
      <c r="G33">
        <v>4</v>
      </c>
      <c r="J33">
        <v>1.45311450958251</v>
      </c>
      <c r="K33">
        <v>5.9838294982910101E-2</v>
      </c>
      <c r="L33">
        <v>0.965753424657534</v>
      </c>
      <c r="N33">
        <v>256</v>
      </c>
      <c r="Q33">
        <v>4</v>
      </c>
      <c r="R33">
        <v>4</v>
      </c>
      <c r="U33">
        <v>9.4648368358612007</v>
      </c>
      <c r="V33">
        <v>0.27029752731323198</v>
      </c>
      <c r="W33">
        <v>0.95679999999999998</v>
      </c>
      <c r="Y33">
        <v>256</v>
      </c>
      <c r="AB33">
        <v>4</v>
      </c>
      <c r="AC33">
        <v>4</v>
      </c>
      <c r="AF33">
        <v>16.940661430358801</v>
      </c>
      <c r="AG33">
        <v>0.59740233421325595</v>
      </c>
      <c r="AH33">
        <v>0.94791666666666596</v>
      </c>
      <c r="AJ33">
        <v>256</v>
      </c>
      <c r="AM33">
        <v>4</v>
      </c>
      <c r="AN33">
        <v>4</v>
      </c>
      <c r="AQ33">
        <v>29.351234197616499</v>
      </c>
      <c r="AR33">
        <v>0.83228325843811002</v>
      </c>
      <c r="AS33">
        <v>0.93536251709986296</v>
      </c>
      <c r="AU33">
        <v>256</v>
      </c>
    </row>
    <row r="34" spans="3:47">
      <c r="F34">
        <v>5</v>
      </c>
      <c r="G34">
        <v>5</v>
      </c>
      <c r="J34">
        <v>3.3311231136321999</v>
      </c>
      <c r="K34">
        <v>0.105716943740844</v>
      </c>
      <c r="L34">
        <v>0.97260273972602695</v>
      </c>
      <c r="N34">
        <v>1024</v>
      </c>
      <c r="Q34">
        <v>5</v>
      </c>
      <c r="R34">
        <v>5</v>
      </c>
      <c r="U34">
        <v>17.276509046554501</v>
      </c>
      <c r="V34">
        <v>0.62233424186706499</v>
      </c>
      <c r="W34">
        <v>0.97440000000000004</v>
      </c>
      <c r="Y34">
        <v>1024</v>
      </c>
      <c r="AB34">
        <v>5</v>
      </c>
      <c r="AC34">
        <v>5</v>
      </c>
      <c r="AF34">
        <v>33.231098651885901</v>
      </c>
      <c r="AG34">
        <v>1.11054110527038</v>
      </c>
      <c r="AH34">
        <v>0.96164772727272696</v>
      </c>
      <c r="AJ34">
        <v>1024</v>
      </c>
      <c r="AM34">
        <v>5</v>
      </c>
      <c r="AN34">
        <v>5</v>
      </c>
      <c r="AQ34">
        <v>49.279403209686201</v>
      </c>
      <c r="AR34">
        <v>1.58925676345825</v>
      </c>
      <c r="AS34">
        <v>0.95861833105335104</v>
      </c>
      <c r="AU34">
        <v>1024</v>
      </c>
    </row>
    <row r="35" spans="3:47">
      <c r="F35">
        <v>6</v>
      </c>
      <c r="G35">
        <v>6</v>
      </c>
      <c r="J35">
        <v>17.276073455810501</v>
      </c>
      <c r="K35">
        <v>0.25033259391784601</v>
      </c>
      <c r="L35">
        <v>0.97945205479452002</v>
      </c>
      <c r="N35">
        <v>4075</v>
      </c>
      <c r="Q35">
        <v>6</v>
      </c>
      <c r="R35">
        <v>6</v>
      </c>
      <c r="U35">
        <v>66.686434984207096</v>
      </c>
      <c r="V35">
        <v>1.6157150268554601</v>
      </c>
      <c r="W35">
        <v>0.98240000000000005</v>
      </c>
      <c r="Y35">
        <v>4096</v>
      </c>
      <c r="AB35">
        <v>6</v>
      </c>
      <c r="AC35">
        <v>6</v>
      </c>
      <c r="AF35">
        <v>107.904637575149</v>
      </c>
      <c r="AG35">
        <v>2.2689502239227202</v>
      </c>
      <c r="AH35">
        <v>0.97821969696969702</v>
      </c>
      <c r="AJ35">
        <v>4096</v>
      </c>
      <c r="AM35">
        <v>6</v>
      </c>
      <c r="AN35">
        <v>6</v>
      </c>
      <c r="AQ35">
        <v>178.66986799240101</v>
      </c>
      <c r="AR35">
        <v>2.3898129463195801</v>
      </c>
      <c r="AS35">
        <v>0.96887824897400798</v>
      </c>
      <c r="AU35">
        <v>4096</v>
      </c>
    </row>
    <row r="36" spans="3:47">
      <c r="F36">
        <v>7</v>
      </c>
      <c r="G36">
        <v>7</v>
      </c>
      <c r="J36">
        <v>39.897732734680098</v>
      </c>
      <c r="K36">
        <v>0.84475564956664995</v>
      </c>
      <c r="L36">
        <v>0.99086757990867502</v>
      </c>
      <c r="N36">
        <v>12657</v>
      </c>
      <c r="Q36">
        <v>7</v>
      </c>
      <c r="R36">
        <v>7</v>
      </c>
      <c r="U36">
        <v>258.40153098106299</v>
      </c>
      <c r="V36">
        <v>2.21213603019714</v>
      </c>
      <c r="W36">
        <v>0.98399999999999999</v>
      </c>
      <c r="Y36">
        <v>15800</v>
      </c>
      <c r="AB36">
        <v>7</v>
      </c>
      <c r="AC36">
        <v>7</v>
      </c>
      <c r="AF36">
        <v>411.45243930816599</v>
      </c>
      <c r="AG36">
        <v>2.81247806549072</v>
      </c>
      <c r="AH36">
        <v>0.98248106060606</v>
      </c>
      <c r="AJ36">
        <v>16308</v>
      </c>
      <c r="AM36">
        <v>7</v>
      </c>
      <c r="AN36">
        <v>7</v>
      </c>
      <c r="AQ36">
        <v>436.21541166305502</v>
      </c>
      <c r="AR36">
        <v>4.0355381965637198</v>
      </c>
      <c r="AS36">
        <v>0.979480164158686</v>
      </c>
      <c r="AU36">
        <v>16373</v>
      </c>
    </row>
    <row r="37" spans="3:47">
      <c r="F37">
        <v>8</v>
      </c>
      <c r="G37">
        <v>8</v>
      </c>
      <c r="J37">
        <v>64.760830879211397</v>
      </c>
      <c r="K37">
        <v>0.826790571212768</v>
      </c>
      <c r="L37">
        <v>0.99086757990867502</v>
      </c>
      <c r="N37">
        <v>18610</v>
      </c>
      <c r="Q37">
        <v>8</v>
      </c>
      <c r="R37">
        <v>8</v>
      </c>
      <c r="U37">
        <v>406.63143920898398</v>
      </c>
      <c r="V37">
        <v>4.5009143352508501</v>
      </c>
      <c r="W37">
        <v>0.98240000000000005</v>
      </c>
      <c r="Y37">
        <v>39698</v>
      </c>
      <c r="AB37">
        <v>8</v>
      </c>
      <c r="AC37">
        <v>8</v>
      </c>
      <c r="AF37">
        <v>1339.2353672981201</v>
      </c>
      <c r="AG37">
        <v>10.004502534866299</v>
      </c>
      <c r="AH37">
        <v>0.98058712121212099</v>
      </c>
      <c r="AJ37">
        <v>58963</v>
      </c>
      <c r="AM37">
        <v>8</v>
      </c>
      <c r="AN37">
        <v>8</v>
      </c>
      <c r="AQ37">
        <v>1361.4496743678999</v>
      </c>
      <c r="AR37">
        <v>14.1940166950225</v>
      </c>
      <c r="AS37">
        <v>0.97811217510259896</v>
      </c>
      <c r="AU37">
        <v>58963</v>
      </c>
    </row>
    <row r="38" spans="3:47">
      <c r="F38">
        <v>9</v>
      </c>
      <c r="G38">
        <v>9</v>
      </c>
      <c r="J38">
        <v>74.734093427657996</v>
      </c>
      <c r="K38">
        <v>0.70113921165466297</v>
      </c>
      <c r="L38">
        <v>0.988584474885844</v>
      </c>
      <c r="N38">
        <v>18253</v>
      </c>
      <c r="Q38">
        <v>9</v>
      </c>
      <c r="R38">
        <v>9</v>
      </c>
      <c r="U38">
        <v>555.94305300712494</v>
      </c>
      <c r="V38">
        <v>5.5956640243530202</v>
      </c>
      <c r="W38">
        <v>0.98480000000000001</v>
      </c>
      <c r="Y38">
        <v>49798</v>
      </c>
      <c r="AB38">
        <v>9</v>
      </c>
      <c r="AC38">
        <v>9</v>
      </c>
      <c r="AF38">
        <v>2503.4145741462698</v>
      </c>
      <c r="AG38">
        <v>19.886869907379101</v>
      </c>
      <c r="AH38">
        <v>0.97964015151515105</v>
      </c>
      <c r="AJ38">
        <v>117447</v>
      </c>
      <c r="AM38">
        <v>9</v>
      </c>
      <c r="AN38">
        <v>9</v>
      </c>
      <c r="AQ38">
        <v>2596.85447907447</v>
      </c>
      <c r="AR38">
        <v>28.389455318450899</v>
      </c>
      <c r="AS38">
        <v>0.97571819425444595</v>
      </c>
      <c r="AU38">
        <v>117447</v>
      </c>
    </row>
    <row r="39" spans="3:47">
      <c r="F39">
        <v>10</v>
      </c>
      <c r="G39">
        <v>10</v>
      </c>
      <c r="J39">
        <v>102.677793741226</v>
      </c>
      <c r="K39">
        <v>0.66821527481079102</v>
      </c>
      <c r="L39">
        <v>0.988584474885844</v>
      </c>
      <c r="N39">
        <v>16990</v>
      </c>
      <c r="Q39">
        <v>10</v>
      </c>
      <c r="R39">
        <v>10</v>
      </c>
      <c r="U39">
        <v>604.64007878303505</v>
      </c>
      <c r="V39">
        <v>4.9547464847564697</v>
      </c>
      <c r="W39">
        <v>0.97919999999999996</v>
      </c>
      <c r="Y39">
        <v>46007</v>
      </c>
      <c r="AB39">
        <v>10</v>
      </c>
      <c r="AC39">
        <v>10</v>
      </c>
      <c r="AF39">
        <v>2322.6917479038202</v>
      </c>
      <c r="AG39">
        <v>23.214461088180499</v>
      </c>
      <c r="AH39">
        <v>0.97869318181818099</v>
      </c>
      <c r="AJ39">
        <v>123412</v>
      </c>
      <c r="AM39">
        <v>10</v>
      </c>
      <c r="AN39">
        <v>10</v>
      </c>
      <c r="AQ39">
        <v>2348.84880900383</v>
      </c>
      <c r="AR39">
        <v>31.261837244033799</v>
      </c>
      <c r="AS39">
        <v>0.97503419972640204</v>
      </c>
      <c r="AU39">
        <v>123412</v>
      </c>
    </row>
    <row r="40" spans="3:47">
      <c r="F40">
        <v>11</v>
      </c>
      <c r="G40">
        <v>11</v>
      </c>
      <c r="J40">
        <v>115.418099641799</v>
      </c>
      <c r="K40">
        <v>0.64726734161376898</v>
      </c>
      <c r="L40">
        <v>0.97945205479452002</v>
      </c>
      <c r="N40">
        <v>16295</v>
      </c>
      <c r="Q40">
        <v>11</v>
      </c>
      <c r="R40">
        <v>11</v>
      </c>
      <c r="U40">
        <v>801.85119867324795</v>
      </c>
      <c r="V40">
        <v>5.1525988578796298</v>
      </c>
      <c r="W40">
        <v>0.97040000000000004</v>
      </c>
      <c r="Y40">
        <v>42173</v>
      </c>
      <c r="AB40">
        <v>11</v>
      </c>
      <c r="AC40">
        <v>11</v>
      </c>
      <c r="AF40">
        <v>1707.6851642131801</v>
      </c>
      <c r="AG40">
        <v>13.228551149368201</v>
      </c>
      <c r="AH40">
        <v>0.96401515151515105</v>
      </c>
      <c r="AJ40">
        <v>71153</v>
      </c>
      <c r="AM40">
        <v>11</v>
      </c>
      <c r="AN40">
        <v>11</v>
      </c>
      <c r="AQ40">
        <v>3292.0872559547402</v>
      </c>
      <c r="AR40">
        <v>28.5625545978546</v>
      </c>
      <c r="AS40">
        <v>0.96580027359781095</v>
      </c>
      <c r="AU40">
        <v>108190</v>
      </c>
    </row>
    <row r="41" spans="3:47">
      <c r="F41">
        <v>12</v>
      </c>
      <c r="G41">
        <v>12</v>
      </c>
      <c r="J41">
        <v>149.22927474975501</v>
      </c>
      <c r="K41">
        <v>0.66625237464904696</v>
      </c>
      <c r="L41">
        <v>0.95890410958904104</v>
      </c>
      <c r="N41">
        <v>15849</v>
      </c>
      <c r="Q41">
        <v>12</v>
      </c>
      <c r="R41">
        <v>12</v>
      </c>
      <c r="U41">
        <v>1108.1550135612399</v>
      </c>
      <c r="V41">
        <v>4.2577226161956698</v>
      </c>
      <c r="W41">
        <v>0.92400000000000004</v>
      </c>
      <c r="Y41">
        <v>39941</v>
      </c>
      <c r="AB41">
        <v>12</v>
      </c>
      <c r="AC41">
        <v>12</v>
      </c>
      <c r="AF41">
        <v>2370.7638182639998</v>
      </c>
      <c r="AG41">
        <v>12.910109758377001</v>
      </c>
      <c r="AH41">
        <v>0.89962121212121204</v>
      </c>
      <c r="AJ41">
        <v>66002</v>
      </c>
      <c r="AM41">
        <v>12</v>
      </c>
      <c r="AN41">
        <v>12</v>
      </c>
      <c r="AQ41">
        <v>5046.1314003467496</v>
      </c>
      <c r="AR41">
        <v>23.101933479309</v>
      </c>
      <c r="AS41">
        <v>0.85738714090287205</v>
      </c>
      <c r="AU41">
        <v>98106</v>
      </c>
    </row>
    <row r="42" spans="3:47">
      <c r="F42">
        <v>13</v>
      </c>
      <c r="G42">
        <v>13</v>
      </c>
      <c r="J42">
        <v>217.82540440559299</v>
      </c>
      <c r="K42">
        <v>0.62435483932495095</v>
      </c>
      <c r="L42">
        <v>0.90639269406392697</v>
      </c>
      <c r="N42">
        <v>15501</v>
      </c>
      <c r="Q42">
        <v>13</v>
      </c>
      <c r="R42">
        <v>13</v>
      </c>
      <c r="U42">
        <v>1316.8294169902799</v>
      </c>
      <c r="V42">
        <v>5.0018818378448398</v>
      </c>
      <c r="W42">
        <v>0.876</v>
      </c>
      <c r="Y42">
        <v>38511</v>
      </c>
      <c r="AB42">
        <v>13</v>
      </c>
      <c r="AC42">
        <v>13</v>
      </c>
      <c r="AF42">
        <v>2953.7794172763802</v>
      </c>
      <c r="AG42">
        <v>10.343087673187201</v>
      </c>
      <c r="AH42">
        <v>0.85416666666666596</v>
      </c>
      <c r="AJ42">
        <v>63014</v>
      </c>
      <c r="AM42">
        <v>13</v>
      </c>
      <c r="AN42">
        <v>13</v>
      </c>
      <c r="AQ42">
        <v>5096.1857802867798</v>
      </c>
      <c r="AR42">
        <v>32.742902040481503</v>
      </c>
      <c r="AS42">
        <v>0.82352941176470495</v>
      </c>
      <c r="AU42">
        <v>92743</v>
      </c>
    </row>
    <row r="43" spans="3:47">
      <c r="F43">
        <v>14</v>
      </c>
      <c r="G43">
        <v>14</v>
      </c>
      <c r="J43">
        <v>202.50387477874699</v>
      </c>
      <c r="K43">
        <v>0.62632632255554199</v>
      </c>
      <c r="L43">
        <v>0.90410958904109495</v>
      </c>
      <c r="N43">
        <v>15210</v>
      </c>
      <c r="Q43">
        <v>14</v>
      </c>
      <c r="R43">
        <v>14</v>
      </c>
      <c r="U43">
        <v>1367.1483652591701</v>
      </c>
      <c r="V43">
        <v>4.8300414085388104</v>
      </c>
      <c r="W43">
        <v>0.87360000000000004</v>
      </c>
      <c r="Y43">
        <v>37408</v>
      </c>
      <c r="AB43">
        <v>14</v>
      </c>
      <c r="AC43">
        <v>14</v>
      </c>
      <c r="AF43">
        <v>2598.2863943576799</v>
      </c>
      <c r="AG43">
        <v>9.9936795234680105</v>
      </c>
      <c r="AH43">
        <v>0.84232954545454497</v>
      </c>
      <c r="AJ43">
        <v>60839</v>
      </c>
      <c r="AM43">
        <v>14</v>
      </c>
      <c r="AN43">
        <v>14</v>
      </c>
      <c r="AQ43">
        <v>4686.8158946037202</v>
      </c>
      <c r="AR43">
        <v>23.354361534118599</v>
      </c>
      <c r="AS43">
        <v>0.81019151846785198</v>
      </c>
      <c r="AU43">
        <v>89227</v>
      </c>
    </row>
    <row r="44" spans="3:47">
      <c r="F44">
        <v>15</v>
      </c>
      <c r="G44">
        <v>15</v>
      </c>
      <c r="J44">
        <v>212.71190500259399</v>
      </c>
      <c r="K44">
        <v>0.60638928413391102</v>
      </c>
      <c r="L44">
        <v>0.88127853881278495</v>
      </c>
      <c r="N44">
        <v>14898</v>
      </c>
      <c r="Q44">
        <v>15</v>
      </c>
      <c r="R44">
        <v>15</v>
      </c>
      <c r="U44">
        <v>1315.4899356365199</v>
      </c>
      <c r="V44">
        <v>4.88293385505676</v>
      </c>
      <c r="W44">
        <v>0.84960000000000002</v>
      </c>
      <c r="Y44">
        <v>36413</v>
      </c>
      <c r="AB44">
        <v>15</v>
      </c>
      <c r="AC44">
        <v>15</v>
      </c>
      <c r="AF44">
        <v>2635.5505518913201</v>
      </c>
      <c r="AG44">
        <v>10.536566019058199</v>
      </c>
      <c r="AH44">
        <v>0.82007575757575701</v>
      </c>
      <c r="AJ44">
        <v>58952</v>
      </c>
      <c r="AM44">
        <v>15</v>
      </c>
      <c r="AN44">
        <v>15</v>
      </c>
      <c r="AQ44">
        <v>4839.8686487674704</v>
      </c>
      <c r="AR44">
        <v>21.612664699554401</v>
      </c>
      <c r="AS44">
        <v>0.79001367989056004</v>
      </c>
      <c r="AU44">
        <v>86345</v>
      </c>
    </row>
    <row r="45" spans="3:47">
      <c r="F45">
        <v>16</v>
      </c>
      <c r="G45">
        <v>16</v>
      </c>
      <c r="J45">
        <v>219.937732696533</v>
      </c>
      <c r="K45">
        <v>0.61335873603820801</v>
      </c>
      <c r="L45">
        <v>0.85159817351598099</v>
      </c>
      <c r="N45">
        <v>14595</v>
      </c>
      <c r="Q45">
        <v>16</v>
      </c>
      <c r="R45">
        <v>16</v>
      </c>
      <c r="U45">
        <v>1106.7222421169199</v>
      </c>
      <c r="V45">
        <v>4.3521659374236998</v>
      </c>
      <c r="W45">
        <v>0.83440000000000003</v>
      </c>
      <c r="Y45">
        <v>35419</v>
      </c>
      <c r="AB45">
        <v>16</v>
      </c>
      <c r="AC45">
        <v>16</v>
      </c>
      <c r="AF45">
        <v>2812.0713291168199</v>
      </c>
      <c r="AG45">
        <v>10.083190441131499</v>
      </c>
      <c r="AH45">
        <v>0.80303030303030298</v>
      </c>
      <c r="AJ45">
        <v>57124</v>
      </c>
      <c r="AM45">
        <v>16</v>
      </c>
      <c r="AN45">
        <v>16</v>
      </c>
      <c r="AQ45">
        <v>4147.2059669494602</v>
      </c>
      <c r="AR45">
        <v>19.7225067615509</v>
      </c>
      <c r="AS45">
        <v>0.76675786593707196</v>
      </c>
      <c r="AU45">
        <v>83596</v>
      </c>
    </row>
    <row r="46" spans="3:47">
      <c r="F46">
        <v>17</v>
      </c>
      <c r="G46">
        <v>17</v>
      </c>
      <c r="J46">
        <v>211.94693660735999</v>
      </c>
      <c r="K46">
        <v>0.59939622879028298</v>
      </c>
      <c r="L46">
        <v>0.83333333333333304</v>
      </c>
      <c r="N46">
        <v>14303</v>
      </c>
      <c r="Q46">
        <v>17</v>
      </c>
      <c r="R46">
        <v>17</v>
      </c>
      <c r="U46">
        <v>1057.6122407913199</v>
      </c>
      <c r="V46">
        <v>3.7619614601135201</v>
      </c>
      <c r="W46">
        <v>0.80640000000000001</v>
      </c>
      <c r="Y46">
        <v>34444</v>
      </c>
      <c r="AB46">
        <v>17</v>
      </c>
      <c r="AC46">
        <v>17</v>
      </c>
      <c r="AF46">
        <v>2248.19420361518</v>
      </c>
      <c r="AG46">
        <v>9.3369522094726491</v>
      </c>
      <c r="AH46">
        <v>0.78693181818181801</v>
      </c>
      <c r="AJ46">
        <v>55330</v>
      </c>
      <c r="AM46">
        <v>17</v>
      </c>
      <c r="AN46">
        <v>17</v>
      </c>
      <c r="AQ46">
        <v>6037.2616977691596</v>
      </c>
      <c r="AR46">
        <v>23.8696510791778</v>
      </c>
      <c r="AS46">
        <v>0.74487004103967103</v>
      </c>
      <c r="AU46">
        <v>80930</v>
      </c>
    </row>
    <row r="47" spans="3:47">
      <c r="F47">
        <v>18</v>
      </c>
      <c r="G47">
        <v>18</v>
      </c>
      <c r="J47">
        <v>197.064222335815</v>
      </c>
      <c r="K47">
        <v>0.60442852973937899</v>
      </c>
      <c r="L47">
        <v>0.79908675799086704</v>
      </c>
      <c r="N47">
        <v>13999</v>
      </c>
      <c r="Q47">
        <v>18</v>
      </c>
      <c r="R47">
        <v>18</v>
      </c>
      <c r="U47">
        <v>991.71013116836502</v>
      </c>
      <c r="V47">
        <v>3.4350666999816801</v>
      </c>
      <c r="W47">
        <v>0.77600000000000002</v>
      </c>
      <c r="Y47">
        <v>33480</v>
      </c>
      <c r="AB47">
        <v>18</v>
      </c>
      <c r="AC47">
        <v>18</v>
      </c>
      <c r="AF47">
        <v>2000.55752539634</v>
      </c>
      <c r="AG47">
        <v>9.1649799346923793</v>
      </c>
      <c r="AH47">
        <v>0.75473484848484795</v>
      </c>
      <c r="AJ47">
        <v>53577</v>
      </c>
      <c r="AM47">
        <v>18</v>
      </c>
      <c r="AN47">
        <v>18</v>
      </c>
      <c r="AQ47">
        <v>3845.2058095931998</v>
      </c>
      <c r="AR47">
        <v>20.7166135311126</v>
      </c>
      <c r="AS47">
        <v>0.72229822161422697</v>
      </c>
      <c r="AU47">
        <v>78319</v>
      </c>
    </row>
    <row r="48" spans="3:47">
      <c r="F48">
        <v>19</v>
      </c>
      <c r="G48">
        <v>19</v>
      </c>
      <c r="J48">
        <v>211.457600116729</v>
      </c>
      <c r="K48">
        <v>0.63232254981994596</v>
      </c>
      <c r="L48">
        <v>0.74885844748858399</v>
      </c>
      <c r="N48">
        <v>13697</v>
      </c>
      <c r="Q48">
        <v>19</v>
      </c>
      <c r="R48">
        <v>19</v>
      </c>
      <c r="U48">
        <v>1045.44330644607</v>
      </c>
      <c r="V48">
        <v>4.4477052688598597</v>
      </c>
      <c r="W48">
        <v>0.74319999999999997</v>
      </c>
      <c r="Y48">
        <v>32500</v>
      </c>
      <c r="AB48">
        <v>19</v>
      </c>
      <c r="AC48">
        <v>19</v>
      </c>
      <c r="AF48">
        <v>2430.6718740463202</v>
      </c>
      <c r="AG48">
        <v>8.6017577648162806</v>
      </c>
      <c r="AH48">
        <v>0.72490530303030298</v>
      </c>
      <c r="AJ48">
        <v>51814</v>
      </c>
      <c r="AM48">
        <v>19</v>
      </c>
      <c r="AN48">
        <v>19</v>
      </c>
      <c r="AQ48">
        <v>3584.8138728141698</v>
      </c>
      <c r="AR48">
        <v>18.043204069137499</v>
      </c>
      <c r="AS48">
        <v>0.69151846785225701</v>
      </c>
      <c r="AU48">
        <v>75698</v>
      </c>
    </row>
    <row r="49" spans="6:47">
      <c r="F49">
        <v>20</v>
      </c>
      <c r="G49">
        <v>20</v>
      </c>
      <c r="J49">
        <v>208.48244094848599</v>
      </c>
      <c r="K49">
        <v>0.76894378662109297</v>
      </c>
      <c r="L49">
        <v>0.73059360730593603</v>
      </c>
      <c r="N49">
        <v>13409</v>
      </c>
      <c r="Q49">
        <v>20</v>
      </c>
      <c r="R49">
        <v>20</v>
      </c>
      <c r="U49">
        <v>982.83521151542595</v>
      </c>
      <c r="V49">
        <v>3.7473504543304399</v>
      </c>
      <c r="W49">
        <v>0.71279999999999999</v>
      </c>
      <c r="Y49">
        <v>31551</v>
      </c>
      <c r="AB49">
        <v>20</v>
      </c>
      <c r="AC49">
        <v>20</v>
      </c>
      <c r="AF49">
        <v>2126.4822595119399</v>
      </c>
      <c r="AG49">
        <v>8.1903352737426705</v>
      </c>
      <c r="AH49">
        <v>0.69176136363636298</v>
      </c>
      <c r="AJ49">
        <v>50114</v>
      </c>
      <c r="AM49">
        <v>20</v>
      </c>
      <c r="AN49">
        <v>20</v>
      </c>
      <c r="AQ49">
        <v>3835.1972398757898</v>
      </c>
      <c r="AR49">
        <v>22.8713698387146</v>
      </c>
      <c r="AS49">
        <v>0.66381668946648398</v>
      </c>
      <c r="AU49">
        <v>73163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U44"/>
  <sheetViews>
    <sheetView zoomScale="80" zoomScaleNormal="80" workbookViewId="0">
      <selection activeCell="B7" sqref="B7:I13"/>
    </sheetView>
  </sheetViews>
  <sheetFormatPr baseColWidth="10" defaultColWidth="9.140625" defaultRowHeight="15"/>
  <sheetData>
    <row r="2" spans="2:21">
      <c r="F2" t="s">
        <v>552</v>
      </c>
    </row>
    <row r="3" spans="2:21">
      <c r="B3" t="s">
        <v>153</v>
      </c>
      <c r="C3">
        <v>2</v>
      </c>
    </row>
    <row r="4" spans="2:21">
      <c r="B4" t="s">
        <v>154</v>
      </c>
      <c r="C4">
        <v>20</v>
      </c>
      <c r="D4" t="s">
        <v>155</v>
      </c>
    </row>
    <row r="5" spans="2:21">
      <c r="C5" s="5" t="s">
        <v>148</v>
      </c>
      <c r="Q5" s="5" t="s">
        <v>151</v>
      </c>
    </row>
    <row r="6" spans="2:21" ht="15.75" thickBot="1"/>
    <row r="7" spans="2:21" ht="15.75" thickBot="1">
      <c r="B7" s="2" t="s">
        <v>0</v>
      </c>
      <c r="C7" s="7" t="s">
        <v>1</v>
      </c>
      <c r="D7" s="10" t="s">
        <v>149</v>
      </c>
      <c r="E7" s="3" t="s">
        <v>24</v>
      </c>
      <c r="F7" s="3" t="s">
        <v>150</v>
      </c>
      <c r="G7" s="3" t="s">
        <v>156</v>
      </c>
      <c r="I7" t="s">
        <v>553</v>
      </c>
      <c r="P7" s="2" t="s">
        <v>0</v>
      </c>
      <c r="Q7" s="7" t="s">
        <v>1</v>
      </c>
      <c r="R7" s="10" t="s">
        <v>149</v>
      </c>
      <c r="S7" s="3" t="s">
        <v>24</v>
      </c>
      <c r="T7" s="3" t="s">
        <v>150</v>
      </c>
      <c r="U7" s="3" t="s">
        <v>156</v>
      </c>
    </row>
    <row r="8" spans="2:21">
      <c r="B8">
        <v>100</v>
      </c>
      <c r="C8" t="s">
        <v>551</v>
      </c>
      <c r="D8">
        <v>3336</v>
      </c>
      <c r="E8">
        <v>492821</v>
      </c>
      <c r="F8">
        <v>670.88</v>
      </c>
      <c r="G8">
        <v>3.1</v>
      </c>
      <c r="I8">
        <v>14.98</v>
      </c>
      <c r="P8">
        <v>100</v>
      </c>
      <c r="Q8" t="s">
        <v>13</v>
      </c>
      <c r="R8">
        <v>1842</v>
      </c>
      <c r="S8">
        <v>85892</v>
      </c>
      <c r="T8">
        <v>561.71</v>
      </c>
      <c r="U8">
        <v>0.30299999999999999</v>
      </c>
    </row>
    <row r="9" spans="2:21">
      <c r="B9">
        <v>200</v>
      </c>
      <c r="D9">
        <v>5485</v>
      </c>
      <c r="E9">
        <v>879580</v>
      </c>
      <c r="F9">
        <v>1978.97</v>
      </c>
      <c r="G9">
        <v>9</v>
      </c>
      <c r="I9">
        <v>34.44</v>
      </c>
      <c r="P9">
        <v>200</v>
      </c>
      <c r="Q9" t="s">
        <v>13</v>
      </c>
      <c r="R9">
        <v>3655</v>
      </c>
      <c r="S9">
        <v>161631</v>
      </c>
      <c r="T9">
        <v>1975.28</v>
      </c>
      <c r="U9">
        <v>1.2</v>
      </c>
    </row>
    <row r="10" spans="2:21">
      <c r="B10">
        <v>300</v>
      </c>
      <c r="D10">
        <v>7266</v>
      </c>
      <c r="E10">
        <v>1197891</v>
      </c>
      <c r="F10">
        <v>3603.06</v>
      </c>
      <c r="G10">
        <v>17</v>
      </c>
      <c r="I10">
        <v>54.03</v>
      </c>
      <c r="P10">
        <v>300</v>
      </c>
      <c r="Q10" t="s">
        <v>13</v>
      </c>
      <c r="R10">
        <v>5479</v>
      </c>
      <c r="S10">
        <v>264534</v>
      </c>
      <c r="T10">
        <v>5189.67</v>
      </c>
      <c r="U10">
        <v>2.8</v>
      </c>
    </row>
    <row r="11" spans="2:21">
      <c r="B11">
        <v>400</v>
      </c>
      <c r="D11">
        <v>9069</v>
      </c>
      <c r="E11">
        <v>1567312</v>
      </c>
      <c r="F11">
        <v>5778.39</v>
      </c>
      <c r="G11">
        <v>27</v>
      </c>
      <c r="I11">
        <v>84.82</v>
      </c>
      <c r="P11">
        <v>400</v>
      </c>
      <c r="Q11" t="s">
        <v>13</v>
      </c>
      <c r="R11">
        <v>7293</v>
      </c>
      <c r="S11">
        <v>347728</v>
      </c>
      <c r="T11">
        <v>12720.54</v>
      </c>
      <c r="U11">
        <v>4.8</v>
      </c>
    </row>
    <row r="12" spans="2:21">
      <c r="B12">
        <v>500</v>
      </c>
      <c r="D12">
        <v>11122</v>
      </c>
      <c r="E12">
        <v>1936840</v>
      </c>
      <c r="F12">
        <v>8980.67</v>
      </c>
      <c r="G12">
        <v>41</v>
      </c>
      <c r="I12">
        <v>129.83000000000001</v>
      </c>
      <c r="P12">
        <v>500</v>
      </c>
      <c r="Q12" t="s">
        <v>135</v>
      </c>
      <c r="R12">
        <v>10692</v>
      </c>
      <c r="S12">
        <v>523317</v>
      </c>
      <c r="T12">
        <v>26557.7</v>
      </c>
      <c r="U12">
        <v>11</v>
      </c>
    </row>
    <row r="13" spans="2:21">
      <c r="B13">
        <v>600</v>
      </c>
      <c r="D13">
        <v>13250</v>
      </c>
      <c r="E13">
        <v>2356762</v>
      </c>
      <c r="F13">
        <v>12917.84</v>
      </c>
      <c r="G13">
        <v>59</v>
      </c>
      <c r="I13">
        <v>171.32</v>
      </c>
      <c r="P13">
        <v>600</v>
      </c>
      <c r="Q13" t="s">
        <v>137</v>
      </c>
      <c r="R13">
        <v>16115</v>
      </c>
      <c r="S13">
        <v>1164734</v>
      </c>
      <c r="T13">
        <v>165219.01</v>
      </c>
      <c r="U13">
        <v>35</v>
      </c>
    </row>
    <row r="37" spans="15:19" ht="15.75" thickBot="1"/>
    <row r="38" spans="15:19">
      <c r="O38" s="2" t="s">
        <v>0</v>
      </c>
      <c r="P38" t="s">
        <v>157</v>
      </c>
      <c r="Q38" t="s">
        <v>158</v>
      </c>
      <c r="S38" t="s">
        <v>159</v>
      </c>
    </row>
    <row r="39" spans="15:19">
      <c r="O39">
        <v>100</v>
      </c>
      <c r="P39">
        <f t="shared" ref="P39:P44" si="0">F8/60</f>
        <v>11.181333333333333</v>
      </c>
      <c r="Q39">
        <f>T8/60</f>
        <v>9.3618333333333332</v>
      </c>
      <c r="S39">
        <f t="shared" ref="S39:S44" si="1">Q39/P39</f>
        <v>0.83727343191032677</v>
      </c>
    </row>
    <row r="40" spans="15:19">
      <c r="O40">
        <v>200</v>
      </c>
      <c r="P40">
        <f t="shared" si="0"/>
        <v>32.982833333333332</v>
      </c>
      <c r="Q40">
        <f>T9/60</f>
        <v>32.92133333333333</v>
      </c>
      <c r="S40">
        <f t="shared" si="1"/>
        <v>0.99813539366438087</v>
      </c>
    </row>
    <row r="41" spans="15:19">
      <c r="O41">
        <v>300</v>
      </c>
      <c r="P41">
        <f t="shared" si="0"/>
        <v>60.051000000000002</v>
      </c>
      <c r="Q41">
        <f>T10/60</f>
        <v>86.494500000000002</v>
      </c>
      <c r="S41">
        <f t="shared" si="1"/>
        <v>1.4403507019033821</v>
      </c>
    </row>
    <row r="42" spans="15:19">
      <c r="O42">
        <v>400</v>
      </c>
      <c r="P42">
        <f t="shared" si="0"/>
        <v>96.3065</v>
      </c>
      <c r="Q42">
        <f>T11/60</f>
        <v>212.00900000000001</v>
      </c>
      <c r="S42">
        <f t="shared" si="1"/>
        <v>2.2013986594881967</v>
      </c>
    </row>
    <row r="43" spans="15:19">
      <c r="O43">
        <v>500</v>
      </c>
      <c r="P43">
        <f t="shared" si="0"/>
        <v>149.67783333333333</v>
      </c>
      <c r="Q43">
        <f>T12/60</f>
        <v>442.62833333333333</v>
      </c>
      <c r="S43">
        <f t="shared" si="1"/>
        <v>2.9572069789893183</v>
      </c>
    </row>
    <row r="44" spans="15:19">
      <c r="O44">
        <v>600</v>
      </c>
      <c r="P44">
        <f t="shared" si="0"/>
        <v>215.29733333333334</v>
      </c>
      <c r="Q44">
        <f>T13/60</f>
        <v>2753.6501666666668</v>
      </c>
      <c r="S44">
        <f t="shared" si="1"/>
        <v>12.789987335343989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20" zoomScale="110" zoomScaleNormal="110" workbookViewId="0">
      <selection activeCell="P42" sqref="P42"/>
    </sheetView>
  </sheetViews>
  <sheetFormatPr baseColWidth="10" defaultColWidth="9.140625" defaultRowHeight="15"/>
  <sheetData>
    <row r="3" spans="2:31">
      <c r="B3" s="5" t="s">
        <v>169</v>
      </c>
      <c r="D3" s="5" t="s">
        <v>180</v>
      </c>
      <c r="L3" s="5" t="s">
        <v>161</v>
      </c>
      <c r="S3" s="5" t="s">
        <v>162</v>
      </c>
    </row>
    <row r="4" spans="2:31" ht="15.75" thickBot="1"/>
    <row r="5" spans="2:31" ht="15.75" thickBot="1">
      <c r="B5" t="s">
        <v>73</v>
      </c>
      <c r="C5" t="s">
        <v>74</v>
      </c>
      <c r="D5" t="s">
        <v>16</v>
      </c>
      <c r="E5" s="2" t="s">
        <v>0</v>
      </c>
      <c r="F5" s="7" t="s">
        <v>1</v>
      </c>
      <c r="G5" s="10" t="s">
        <v>149</v>
      </c>
      <c r="H5" s="3" t="s">
        <v>24</v>
      </c>
      <c r="I5" s="3" t="s">
        <v>150</v>
      </c>
      <c r="J5" s="3" t="s">
        <v>170</v>
      </c>
      <c r="L5" t="s">
        <v>76</v>
      </c>
      <c r="M5" t="s">
        <v>9</v>
      </c>
      <c r="N5" t="s">
        <v>77</v>
      </c>
      <c r="P5" t="s">
        <v>78</v>
      </c>
      <c r="S5" t="s">
        <v>76</v>
      </c>
      <c r="T5" t="s">
        <v>9</v>
      </c>
      <c r="U5" t="s">
        <v>77</v>
      </c>
      <c r="W5" t="s">
        <v>78</v>
      </c>
      <c r="Y5" t="s">
        <v>74</v>
      </c>
      <c r="Z5" t="s">
        <v>171</v>
      </c>
      <c r="AA5" t="s">
        <v>172</v>
      </c>
      <c r="AB5" t="s">
        <v>173</v>
      </c>
      <c r="AD5" t="s">
        <v>174</v>
      </c>
      <c r="AE5" t="s">
        <v>175</v>
      </c>
    </row>
    <row r="6" spans="2:31">
      <c r="B6">
        <v>2</v>
      </c>
      <c r="C6">
        <v>2</v>
      </c>
      <c r="D6">
        <v>0</v>
      </c>
      <c r="E6">
        <v>350</v>
      </c>
      <c r="F6" t="s">
        <v>13</v>
      </c>
      <c r="G6">
        <v>6337</v>
      </c>
      <c r="H6">
        <v>16</v>
      </c>
      <c r="I6">
        <v>0.85</v>
      </c>
      <c r="J6">
        <v>0.24</v>
      </c>
      <c r="L6">
        <v>28.124941110610902</v>
      </c>
      <c r="M6">
        <v>4.2191388607025102</v>
      </c>
      <c r="N6">
        <v>0.83276333789329604</v>
      </c>
      <c r="P6">
        <v>16</v>
      </c>
      <c r="S6">
        <v>109.947009325027</v>
      </c>
      <c r="T6">
        <v>0.27495527267455999</v>
      </c>
      <c r="U6">
        <v>0.74863201094391196</v>
      </c>
      <c r="W6">
        <v>16</v>
      </c>
      <c r="Y6">
        <v>2</v>
      </c>
      <c r="Z6">
        <f>I6/60</f>
        <v>1.4166666666666666E-2</v>
      </c>
      <c r="AA6">
        <f>L6/60</f>
        <v>0.46874901851018169</v>
      </c>
      <c r="AB6">
        <f>S6/60</f>
        <v>1.8324501554171166</v>
      </c>
      <c r="AD6">
        <f>Z6+AA6</f>
        <v>0.48291568517684835</v>
      </c>
      <c r="AE6">
        <f>Z6+AB6</f>
        <v>1.8466168220837833</v>
      </c>
    </row>
    <row r="7" spans="2:31">
      <c r="B7">
        <v>2</v>
      </c>
      <c r="C7">
        <v>3</v>
      </c>
      <c r="D7">
        <v>0</v>
      </c>
      <c r="E7">
        <v>350</v>
      </c>
      <c r="F7" t="s">
        <v>13</v>
      </c>
      <c r="G7">
        <v>6337</v>
      </c>
      <c r="H7">
        <v>80</v>
      </c>
      <c r="I7">
        <v>1.2</v>
      </c>
      <c r="J7">
        <v>1.01</v>
      </c>
      <c r="L7">
        <v>37.898480892181396</v>
      </c>
      <c r="M7">
        <v>4.0848221778869602</v>
      </c>
      <c r="N7">
        <v>0.92783857729138097</v>
      </c>
      <c r="P7">
        <v>80</v>
      </c>
      <c r="S7">
        <v>47.4616665840148</v>
      </c>
      <c r="T7">
        <v>0.28383946418762201</v>
      </c>
      <c r="U7">
        <v>0.87517099863201098</v>
      </c>
      <c r="W7">
        <v>80</v>
      </c>
      <c r="Y7">
        <v>3</v>
      </c>
      <c r="Z7">
        <f t="shared" ref="Z7:Z24" si="0">I7/60</f>
        <v>0.02</v>
      </c>
      <c r="AA7">
        <f t="shared" ref="AA7:AA24" si="1">L7/60</f>
        <v>0.63164134820302331</v>
      </c>
      <c r="AB7">
        <f t="shared" ref="AB7:AB24" si="2">S7/60</f>
        <v>0.79102777640024668</v>
      </c>
      <c r="AD7">
        <f t="shared" ref="AD7:AD24" si="3">Z7+AA7</f>
        <v>0.65164134820302333</v>
      </c>
      <c r="AE7">
        <f t="shared" ref="AE7:AE24" si="4">Z7+AB7</f>
        <v>0.8110277764002467</v>
      </c>
    </row>
    <row r="8" spans="2:31">
      <c r="B8">
        <v>2</v>
      </c>
      <c r="C8">
        <v>4</v>
      </c>
      <c r="D8">
        <v>0</v>
      </c>
      <c r="E8">
        <v>350</v>
      </c>
      <c r="F8" t="s">
        <v>13</v>
      </c>
      <c r="G8">
        <v>6337</v>
      </c>
      <c r="H8">
        <v>336</v>
      </c>
      <c r="I8">
        <v>2.99</v>
      </c>
      <c r="J8">
        <v>4.1100000000000003</v>
      </c>
      <c r="L8">
        <v>56.951058626174898</v>
      </c>
      <c r="M8">
        <v>4.2320799827575604</v>
      </c>
      <c r="N8">
        <v>0.96101231190150405</v>
      </c>
      <c r="P8">
        <v>336</v>
      </c>
      <c r="S8">
        <v>37.039695739746001</v>
      </c>
      <c r="T8">
        <v>0.458179712295532</v>
      </c>
      <c r="U8">
        <v>0.91621067031463699</v>
      </c>
      <c r="W8">
        <v>336</v>
      </c>
      <c r="Y8">
        <v>4</v>
      </c>
      <c r="Z8">
        <f t="shared" si="0"/>
        <v>4.9833333333333334E-2</v>
      </c>
      <c r="AA8">
        <f t="shared" si="1"/>
        <v>0.94918431043624829</v>
      </c>
      <c r="AB8">
        <f t="shared" si="2"/>
        <v>0.61732826232909999</v>
      </c>
      <c r="AD8">
        <f t="shared" si="3"/>
        <v>0.99901764376958158</v>
      </c>
      <c r="AE8">
        <f t="shared" si="4"/>
        <v>0.66716159566243327</v>
      </c>
    </row>
    <row r="9" spans="2:31">
      <c r="B9">
        <v>2</v>
      </c>
      <c r="C9">
        <v>5</v>
      </c>
      <c r="D9">
        <v>0</v>
      </c>
      <c r="E9">
        <v>350</v>
      </c>
      <c r="F9" t="s">
        <v>13</v>
      </c>
      <c r="G9">
        <v>6337</v>
      </c>
      <c r="H9">
        <v>1360</v>
      </c>
      <c r="I9">
        <v>7.03</v>
      </c>
      <c r="J9">
        <v>16.489999999999998</v>
      </c>
      <c r="L9">
        <v>87.636791229248004</v>
      </c>
      <c r="M9">
        <v>5.3540263175964302</v>
      </c>
      <c r="N9">
        <v>0.97400820793433596</v>
      </c>
      <c r="P9">
        <v>1360</v>
      </c>
      <c r="S9">
        <v>62.775805473327601</v>
      </c>
      <c r="T9">
        <v>0.74054002761840798</v>
      </c>
      <c r="U9">
        <v>0.94391244870041002</v>
      </c>
      <c r="W9">
        <v>1360</v>
      </c>
      <c r="Y9">
        <v>5</v>
      </c>
      <c r="Z9">
        <f t="shared" si="0"/>
        <v>0.11716666666666667</v>
      </c>
      <c r="AA9">
        <f t="shared" si="1"/>
        <v>1.4606131871541335</v>
      </c>
      <c r="AB9">
        <f t="shared" si="2"/>
        <v>1.0462634245554601</v>
      </c>
      <c r="AD9">
        <f t="shared" si="3"/>
        <v>1.5777798538208001</v>
      </c>
      <c r="AE9">
        <f t="shared" si="4"/>
        <v>1.1634300912221267</v>
      </c>
    </row>
    <row r="10" spans="2:31">
      <c r="B10">
        <v>2</v>
      </c>
      <c r="C10">
        <v>6</v>
      </c>
      <c r="D10">
        <v>0</v>
      </c>
      <c r="E10">
        <v>350</v>
      </c>
      <c r="F10" t="s">
        <v>13</v>
      </c>
      <c r="G10">
        <v>6337</v>
      </c>
      <c r="H10">
        <v>5456</v>
      </c>
      <c r="I10">
        <v>18.91</v>
      </c>
      <c r="J10">
        <v>66.03</v>
      </c>
      <c r="L10">
        <v>161.709709644317</v>
      </c>
      <c r="M10">
        <v>7.2617344856262198</v>
      </c>
      <c r="N10">
        <v>0.973666210670314</v>
      </c>
      <c r="P10">
        <v>5456</v>
      </c>
      <c r="S10">
        <v>337.77014589309601</v>
      </c>
      <c r="T10">
        <v>2.9532775878906201</v>
      </c>
      <c r="U10">
        <v>0.95964432284541701</v>
      </c>
      <c r="W10">
        <v>5456</v>
      </c>
      <c r="Y10">
        <v>6</v>
      </c>
      <c r="Z10">
        <f t="shared" si="0"/>
        <v>0.31516666666666665</v>
      </c>
      <c r="AA10">
        <f t="shared" si="1"/>
        <v>2.6951618274052835</v>
      </c>
      <c r="AB10">
        <f t="shared" si="2"/>
        <v>5.6295024315516002</v>
      </c>
      <c r="AD10">
        <f t="shared" si="3"/>
        <v>3.0103284940719504</v>
      </c>
      <c r="AE10">
        <f t="shared" si="4"/>
        <v>5.9446690982182666</v>
      </c>
    </row>
    <row r="11" spans="2:31">
      <c r="B11">
        <v>2</v>
      </c>
      <c r="C11">
        <v>7</v>
      </c>
      <c r="D11">
        <v>0</v>
      </c>
      <c r="E11">
        <v>350</v>
      </c>
      <c r="F11" t="s">
        <v>13</v>
      </c>
      <c r="G11">
        <v>6337</v>
      </c>
      <c r="H11">
        <v>21829</v>
      </c>
      <c r="I11">
        <v>61.55</v>
      </c>
      <c r="J11">
        <v>264.05</v>
      </c>
      <c r="L11">
        <v>534.53267168998696</v>
      </c>
      <c r="M11">
        <v>19.367918968200598</v>
      </c>
      <c r="N11">
        <v>0.95280437756497904</v>
      </c>
      <c r="P11">
        <v>21829</v>
      </c>
      <c r="S11">
        <v>929.14296245574894</v>
      </c>
      <c r="T11">
        <v>7.2500243186950604</v>
      </c>
      <c r="U11">
        <v>0.97058823529411697</v>
      </c>
      <c r="W11">
        <v>21829</v>
      </c>
      <c r="Y11">
        <v>7</v>
      </c>
      <c r="Z11">
        <f t="shared" si="0"/>
        <v>1.0258333333333334</v>
      </c>
      <c r="AA11">
        <f t="shared" si="1"/>
        <v>8.9088778614997821</v>
      </c>
      <c r="AB11">
        <f t="shared" si="2"/>
        <v>15.48571604092915</v>
      </c>
      <c r="AD11">
        <f t="shared" si="3"/>
        <v>9.934711194833115</v>
      </c>
      <c r="AE11">
        <f t="shared" si="4"/>
        <v>16.511549374262483</v>
      </c>
    </row>
    <row r="12" spans="2:31">
      <c r="B12">
        <v>2</v>
      </c>
      <c r="C12">
        <v>8</v>
      </c>
      <c r="D12">
        <v>0</v>
      </c>
      <c r="E12">
        <v>350</v>
      </c>
      <c r="F12" t="s">
        <v>13</v>
      </c>
      <c r="G12">
        <v>6337</v>
      </c>
      <c r="H12">
        <v>80794</v>
      </c>
      <c r="I12">
        <v>210.62</v>
      </c>
      <c r="J12">
        <v>977.26</v>
      </c>
      <c r="L12">
        <v>2113.4020891189498</v>
      </c>
      <c r="M12">
        <v>43.129229307174597</v>
      </c>
      <c r="N12">
        <v>0.94083447332421299</v>
      </c>
      <c r="P12">
        <v>80794</v>
      </c>
      <c r="S12">
        <v>2508.1196889877301</v>
      </c>
      <c r="T12">
        <v>36.5361003875732</v>
      </c>
      <c r="U12">
        <v>0.97229822161422697</v>
      </c>
      <c r="W12">
        <v>80794</v>
      </c>
      <c r="Y12">
        <v>8</v>
      </c>
      <c r="Z12">
        <f t="shared" si="0"/>
        <v>3.5103333333333335</v>
      </c>
      <c r="AA12">
        <f t="shared" si="1"/>
        <v>35.223368151982498</v>
      </c>
      <c r="AB12">
        <f t="shared" si="2"/>
        <v>41.80199481646217</v>
      </c>
      <c r="AD12">
        <f t="shared" si="3"/>
        <v>38.733701485315834</v>
      </c>
      <c r="AE12">
        <f t="shared" si="4"/>
        <v>45.312328149795505</v>
      </c>
    </row>
    <row r="13" spans="2:31">
      <c r="B13">
        <v>2</v>
      </c>
      <c r="C13">
        <v>9</v>
      </c>
      <c r="D13">
        <v>0</v>
      </c>
      <c r="E13">
        <v>350</v>
      </c>
      <c r="F13" t="s">
        <v>13</v>
      </c>
      <c r="G13">
        <v>6337</v>
      </c>
      <c r="H13">
        <v>198261</v>
      </c>
      <c r="I13">
        <v>506.54</v>
      </c>
      <c r="J13">
        <v>2398.19</v>
      </c>
      <c r="L13">
        <v>4469.9928758144297</v>
      </c>
      <c r="M13">
        <v>85.428767681121798</v>
      </c>
      <c r="N13">
        <v>0.944938440492476</v>
      </c>
      <c r="P13">
        <v>198261</v>
      </c>
      <c r="S13">
        <v>6289.2683525085404</v>
      </c>
      <c r="T13">
        <v>59.662121295928898</v>
      </c>
      <c r="U13">
        <v>0.97400820793433596</v>
      </c>
      <c r="W13">
        <v>198261</v>
      </c>
      <c r="Y13">
        <v>9</v>
      </c>
      <c r="Z13">
        <f t="shared" si="0"/>
        <v>8.4423333333333339</v>
      </c>
      <c r="AA13">
        <f t="shared" si="1"/>
        <v>74.499881263573826</v>
      </c>
      <c r="AB13">
        <f t="shared" si="2"/>
        <v>104.82113920847567</v>
      </c>
      <c r="AD13">
        <f t="shared" si="3"/>
        <v>82.942214596907164</v>
      </c>
      <c r="AE13">
        <f t="shared" si="4"/>
        <v>113.26347254180901</v>
      </c>
    </row>
    <row r="14" spans="2:31">
      <c r="B14">
        <v>2</v>
      </c>
      <c r="C14">
        <v>10</v>
      </c>
      <c r="D14">
        <v>0</v>
      </c>
      <c r="E14">
        <v>350</v>
      </c>
      <c r="F14" t="s">
        <v>13</v>
      </c>
      <c r="G14">
        <v>6337</v>
      </c>
      <c r="H14">
        <v>321748</v>
      </c>
      <c r="I14">
        <v>824.76</v>
      </c>
      <c r="J14">
        <v>3892.05</v>
      </c>
      <c r="L14">
        <v>6584.9299807548496</v>
      </c>
      <c r="M14">
        <v>123.431921482086</v>
      </c>
      <c r="N14">
        <v>0.95212038303693503</v>
      </c>
      <c r="P14">
        <v>321748</v>
      </c>
      <c r="S14">
        <v>8584.7037315368598</v>
      </c>
      <c r="T14">
        <v>103.00950026512101</v>
      </c>
      <c r="U14">
        <v>0.96477428180574498</v>
      </c>
      <c r="W14">
        <v>321748</v>
      </c>
      <c r="Y14">
        <v>10</v>
      </c>
      <c r="Z14">
        <f t="shared" si="0"/>
        <v>13.746</v>
      </c>
      <c r="AA14">
        <f t="shared" si="1"/>
        <v>109.74883301258083</v>
      </c>
      <c r="AB14">
        <f t="shared" si="2"/>
        <v>143.07839552561433</v>
      </c>
      <c r="AD14">
        <f t="shared" si="3"/>
        <v>123.49483301258083</v>
      </c>
      <c r="AE14">
        <f t="shared" si="4"/>
        <v>156.82439552561434</v>
      </c>
    </row>
    <row r="15" spans="2:31">
      <c r="B15">
        <v>2</v>
      </c>
      <c r="C15">
        <v>11</v>
      </c>
      <c r="D15">
        <v>0</v>
      </c>
      <c r="E15">
        <v>350</v>
      </c>
      <c r="F15" t="s">
        <v>13</v>
      </c>
      <c r="G15">
        <v>6337</v>
      </c>
      <c r="H15">
        <v>430033</v>
      </c>
      <c r="I15">
        <v>1097.8699999999999</v>
      </c>
      <c r="J15">
        <v>5202.12</v>
      </c>
      <c r="L15">
        <v>8169.59307074546</v>
      </c>
      <c r="M15">
        <v>171.352618932724</v>
      </c>
      <c r="N15">
        <v>0.95143638850889101</v>
      </c>
      <c r="P15">
        <v>430033</v>
      </c>
      <c r="S15">
        <v>16068.7542393207</v>
      </c>
      <c r="T15">
        <v>203.11177277565</v>
      </c>
      <c r="U15">
        <v>0.965458276333789</v>
      </c>
      <c r="W15">
        <v>430033</v>
      </c>
      <c r="Y15">
        <v>11</v>
      </c>
      <c r="Z15">
        <f t="shared" si="0"/>
        <v>18.297833333333333</v>
      </c>
      <c r="AA15">
        <f t="shared" si="1"/>
        <v>136.15988451242433</v>
      </c>
      <c r="AB15">
        <f t="shared" si="2"/>
        <v>267.81257065534498</v>
      </c>
      <c r="AD15">
        <f t="shared" si="3"/>
        <v>154.45771784575766</v>
      </c>
      <c r="AE15">
        <f t="shared" si="4"/>
        <v>286.11040398867834</v>
      </c>
    </row>
    <row r="16" spans="2:31">
      <c r="B16">
        <v>2</v>
      </c>
      <c r="C16">
        <v>12</v>
      </c>
      <c r="D16">
        <v>0</v>
      </c>
      <c r="E16">
        <v>350</v>
      </c>
      <c r="F16" t="s">
        <v>13</v>
      </c>
      <c r="G16">
        <v>6337</v>
      </c>
      <c r="H16">
        <v>528200</v>
      </c>
      <c r="I16">
        <v>1358.39</v>
      </c>
      <c r="J16">
        <v>6389.87</v>
      </c>
      <c r="L16">
        <v>8553.10272073745</v>
      </c>
      <c r="M16">
        <v>265.72699069976801</v>
      </c>
      <c r="N16">
        <v>0.95075239398084799</v>
      </c>
      <c r="P16">
        <v>528200</v>
      </c>
      <c r="S16">
        <v>18167.9750261306</v>
      </c>
      <c r="T16">
        <v>247.34347629547099</v>
      </c>
      <c r="U16">
        <v>0.96477428180574498</v>
      </c>
      <c r="W16">
        <v>528200</v>
      </c>
      <c r="Y16">
        <v>12</v>
      </c>
      <c r="Z16">
        <f t="shared" si="0"/>
        <v>22.639833333333335</v>
      </c>
      <c r="AA16">
        <f t="shared" si="1"/>
        <v>142.55171201229084</v>
      </c>
      <c r="AB16">
        <f t="shared" si="2"/>
        <v>302.79958376884332</v>
      </c>
      <c r="AD16">
        <f t="shared" si="3"/>
        <v>165.19154534562418</v>
      </c>
      <c r="AE16">
        <f t="shared" si="4"/>
        <v>325.43941710217666</v>
      </c>
    </row>
    <row r="17" spans="2:73">
      <c r="B17">
        <v>2</v>
      </c>
      <c r="C17">
        <v>13</v>
      </c>
      <c r="D17">
        <v>0</v>
      </c>
      <c r="E17">
        <v>350</v>
      </c>
      <c r="F17" t="s">
        <v>13</v>
      </c>
      <c r="G17">
        <v>6337</v>
      </c>
      <c r="H17">
        <v>620986</v>
      </c>
      <c r="I17">
        <v>1604.15</v>
      </c>
      <c r="J17">
        <v>7512.6</v>
      </c>
      <c r="L17">
        <v>8589.7617444991993</v>
      </c>
      <c r="M17">
        <v>342.69533681869501</v>
      </c>
      <c r="N17">
        <v>0.95212038303693503</v>
      </c>
      <c r="P17">
        <v>620986</v>
      </c>
      <c r="S17">
        <v>20168.583022594401</v>
      </c>
      <c r="T17">
        <v>200.51003599166799</v>
      </c>
      <c r="U17">
        <v>0.94870041039671604</v>
      </c>
      <c r="W17">
        <v>620986</v>
      </c>
      <c r="Y17">
        <v>13</v>
      </c>
      <c r="Z17">
        <f t="shared" si="0"/>
        <v>26.735833333333336</v>
      </c>
      <c r="AA17">
        <f t="shared" si="1"/>
        <v>143.16269574165332</v>
      </c>
      <c r="AB17">
        <f t="shared" si="2"/>
        <v>336.14305037657334</v>
      </c>
      <c r="AD17">
        <f t="shared" si="3"/>
        <v>169.89852907498667</v>
      </c>
      <c r="AE17">
        <f t="shared" si="4"/>
        <v>362.87888370990669</v>
      </c>
    </row>
    <row r="18" spans="2:73">
      <c r="B18">
        <v>2</v>
      </c>
      <c r="C18">
        <v>14</v>
      </c>
      <c r="D18">
        <v>0</v>
      </c>
      <c r="E18">
        <v>350</v>
      </c>
      <c r="F18" t="s">
        <v>13</v>
      </c>
      <c r="G18">
        <v>6337</v>
      </c>
      <c r="H18">
        <v>710250</v>
      </c>
      <c r="I18">
        <v>1828.94</v>
      </c>
      <c r="J18">
        <v>8592.7999999999993</v>
      </c>
      <c r="L18">
        <v>12755.7314388751</v>
      </c>
      <c r="M18">
        <v>277.99285340309098</v>
      </c>
      <c r="N18">
        <v>0.95348837209302295</v>
      </c>
      <c r="P18">
        <v>710250</v>
      </c>
      <c r="S18">
        <v>23675.827424287701</v>
      </c>
      <c r="T18">
        <v>401.94008564949002</v>
      </c>
      <c r="U18">
        <v>0.944938440492476</v>
      </c>
      <c r="W18">
        <v>710250</v>
      </c>
      <c r="Y18">
        <v>14</v>
      </c>
      <c r="Z18">
        <f t="shared" si="0"/>
        <v>30.482333333333333</v>
      </c>
      <c r="AA18">
        <f t="shared" si="1"/>
        <v>212.59552398125166</v>
      </c>
      <c r="AB18">
        <f t="shared" si="2"/>
        <v>394.59712373812835</v>
      </c>
      <c r="AD18">
        <f t="shared" si="3"/>
        <v>243.077857314585</v>
      </c>
      <c r="AE18">
        <f t="shared" si="4"/>
        <v>425.07945707146166</v>
      </c>
    </row>
    <row r="19" spans="2:73">
      <c r="B19">
        <v>2</v>
      </c>
      <c r="C19">
        <v>15</v>
      </c>
      <c r="D19">
        <v>0</v>
      </c>
      <c r="E19">
        <v>350</v>
      </c>
      <c r="F19" t="s">
        <v>13</v>
      </c>
      <c r="G19">
        <v>6337</v>
      </c>
      <c r="H19">
        <v>796623</v>
      </c>
      <c r="I19">
        <v>2062.75</v>
      </c>
      <c r="J19">
        <v>9638.09</v>
      </c>
      <c r="L19">
        <v>15024.765050888</v>
      </c>
      <c r="M19">
        <v>293.39669013023303</v>
      </c>
      <c r="N19">
        <v>0.94972640218878202</v>
      </c>
      <c r="P19">
        <v>796623</v>
      </c>
      <c r="S19">
        <v>32566.8617591857</v>
      </c>
      <c r="T19">
        <v>261.29187011718699</v>
      </c>
      <c r="U19">
        <v>0.94938440492475995</v>
      </c>
      <c r="W19">
        <v>796623</v>
      </c>
      <c r="Y19">
        <v>15</v>
      </c>
      <c r="Z19">
        <f t="shared" si="0"/>
        <v>34.37916666666667</v>
      </c>
      <c r="AA19">
        <f t="shared" si="1"/>
        <v>250.41275084813333</v>
      </c>
      <c r="AB19">
        <f t="shared" si="2"/>
        <v>542.78102931976161</v>
      </c>
      <c r="AD19">
        <f t="shared" si="3"/>
        <v>284.79191751479999</v>
      </c>
      <c r="AE19">
        <f t="shared" si="4"/>
        <v>577.16019598642833</v>
      </c>
    </row>
    <row r="20" spans="2:73">
      <c r="B20">
        <v>2</v>
      </c>
      <c r="C20">
        <v>16</v>
      </c>
      <c r="D20">
        <v>0</v>
      </c>
      <c r="E20">
        <v>350</v>
      </c>
      <c r="F20" t="s">
        <v>13</v>
      </c>
      <c r="G20">
        <v>6337</v>
      </c>
      <c r="H20">
        <v>880243</v>
      </c>
      <c r="I20">
        <v>2319.61</v>
      </c>
      <c r="J20">
        <v>10650.15</v>
      </c>
      <c r="L20">
        <v>11918.0438210964</v>
      </c>
      <c r="M20">
        <v>514.603767633438</v>
      </c>
      <c r="N20">
        <v>0.95109439124487005</v>
      </c>
      <c r="P20">
        <v>880243</v>
      </c>
      <c r="S20">
        <v>34750.249359130801</v>
      </c>
      <c r="T20">
        <v>446.84070134162903</v>
      </c>
      <c r="U20">
        <v>0.94528043775649795</v>
      </c>
      <c r="W20">
        <v>880243</v>
      </c>
      <c r="Y20">
        <v>16</v>
      </c>
      <c r="Z20">
        <f t="shared" si="0"/>
        <v>38.660166666666669</v>
      </c>
      <c r="AA20">
        <f t="shared" si="1"/>
        <v>198.63406368494</v>
      </c>
      <c r="AB20">
        <f t="shared" si="2"/>
        <v>579.17082265218005</v>
      </c>
      <c r="AD20">
        <f t="shared" si="3"/>
        <v>237.29423035160667</v>
      </c>
      <c r="AE20">
        <f t="shared" si="4"/>
        <v>617.83098931884672</v>
      </c>
    </row>
    <row r="21" spans="2:73">
      <c r="B21">
        <v>2</v>
      </c>
      <c r="C21">
        <v>17</v>
      </c>
      <c r="D21">
        <v>0</v>
      </c>
      <c r="E21">
        <v>350</v>
      </c>
      <c r="F21" t="s">
        <v>13</v>
      </c>
      <c r="G21">
        <v>6337</v>
      </c>
      <c r="H21">
        <v>961196</v>
      </c>
      <c r="I21">
        <v>2489.21</v>
      </c>
      <c r="J21">
        <v>11630.01</v>
      </c>
      <c r="L21">
        <v>18633.705668449398</v>
      </c>
      <c r="M21">
        <v>508.13822007179198</v>
      </c>
      <c r="N21">
        <v>0.95041039671682603</v>
      </c>
      <c r="P21">
        <v>961196</v>
      </c>
      <c r="S21">
        <v>33163.8253817558</v>
      </c>
      <c r="T21">
        <v>341.98846578598</v>
      </c>
      <c r="U21">
        <v>0.94049247606019104</v>
      </c>
      <c r="W21">
        <v>961196</v>
      </c>
      <c r="Y21">
        <v>17</v>
      </c>
      <c r="Z21">
        <f t="shared" si="0"/>
        <v>41.486833333333337</v>
      </c>
      <c r="AA21">
        <f t="shared" si="1"/>
        <v>310.56176114082331</v>
      </c>
      <c r="AB21">
        <f t="shared" si="2"/>
        <v>552.73042302926331</v>
      </c>
      <c r="AD21">
        <f t="shared" si="3"/>
        <v>352.04859447415663</v>
      </c>
      <c r="AE21">
        <f t="shared" si="4"/>
        <v>594.21725636259669</v>
      </c>
    </row>
    <row r="22" spans="2:73">
      <c r="B22">
        <v>2</v>
      </c>
      <c r="C22">
        <v>18</v>
      </c>
      <c r="D22">
        <v>0</v>
      </c>
      <c r="E22">
        <v>350</v>
      </c>
      <c r="F22" t="s">
        <v>13</v>
      </c>
      <c r="G22">
        <v>6337</v>
      </c>
      <c r="H22">
        <v>1039533</v>
      </c>
      <c r="I22">
        <v>2702.28</v>
      </c>
      <c r="J22">
        <v>12578.28</v>
      </c>
      <c r="L22">
        <v>19678.362526416699</v>
      </c>
      <c r="M22">
        <v>419.420090675354</v>
      </c>
      <c r="N22">
        <v>0.95041039671682603</v>
      </c>
      <c r="P22">
        <v>1039533</v>
      </c>
      <c r="S22">
        <v>33220.414011716799</v>
      </c>
      <c r="T22">
        <v>354.977473974227</v>
      </c>
      <c r="U22">
        <v>0.93946648426812496</v>
      </c>
      <c r="W22">
        <v>1039533</v>
      </c>
      <c r="Y22">
        <v>18</v>
      </c>
      <c r="Z22">
        <f t="shared" si="0"/>
        <v>45.038000000000004</v>
      </c>
      <c r="AA22">
        <f t="shared" si="1"/>
        <v>327.97270877361166</v>
      </c>
      <c r="AB22">
        <f t="shared" si="2"/>
        <v>553.6735668619466</v>
      </c>
      <c r="AD22">
        <f t="shared" si="3"/>
        <v>373.01070877361167</v>
      </c>
      <c r="AE22">
        <f t="shared" si="4"/>
        <v>598.71156686194661</v>
      </c>
    </row>
    <row r="23" spans="2:73" ht="18.75">
      <c r="B23">
        <v>2</v>
      </c>
      <c r="C23">
        <v>19</v>
      </c>
      <c r="D23">
        <v>0</v>
      </c>
      <c r="E23">
        <v>350</v>
      </c>
      <c r="F23" t="s">
        <v>13</v>
      </c>
      <c r="G23">
        <v>6337</v>
      </c>
      <c r="H23">
        <v>1115246</v>
      </c>
      <c r="I23">
        <v>2893.37</v>
      </c>
      <c r="J23">
        <v>13494.86</v>
      </c>
      <c r="L23">
        <v>14672.969181537601</v>
      </c>
      <c r="M23">
        <v>669.96407747268597</v>
      </c>
      <c r="N23">
        <v>0.953146374829001</v>
      </c>
      <c r="P23">
        <v>1115246</v>
      </c>
      <c r="S23">
        <v>33543.128592491099</v>
      </c>
      <c r="T23">
        <v>381.51005697250298</v>
      </c>
      <c r="U23">
        <v>0.94767441860465096</v>
      </c>
      <c r="W23">
        <v>1115246</v>
      </c>
      <c r="Y23">
        <v>19</v>
      </c>
      <c r="Z23">
        <f t="shared" si="0"/>
        <v>48.222833333333334</v>
      </c>
      <c r="AA23">
        <f t="shared" si="1"/>
        <v>244.54948635896002</v>
      </c>
      <c r="AB23">
        <f t="shared" si="2"/>
        <v>559.05214320818493</v>
      </c>
      <c r="AD23">
        <f t="shared" si="3"/>
        <v>292.77231969229337</v>
      </c>
      <c r="AE23">
        <f t="shared" si="4"/>
        <v>607.2749765415183</v>
      </c>
      <c r="BU23" s="118" t="s">
        <v>345</v>
      </c>
    </row>
    <row r="24" spans="2:73">
      <c r="B24">
        <v>2</v>
      </c>
      <c r="C24">
        <v>20</v>
      </c>
      <c r="D24">
        <v>0</v>
      </c>
      <c r="E24">
        <v>350</v>
      </c>
      <c r="F24" t="s">
        <v>13</v>
      </c>
      <c r="G24">
        <v>6337</v>
      </c>
      <c r="H24">
        <v>1188422</v>
      </c>
      <c r="I24">
        <v>3093.73</v>
      </c>
      <c r="J24">
        <v>14380.79</v>
      </c>
      <c r="L24">
        <v>16558.4129920005</v>
      </c>
      <c r="M24">
        <v>697.61178112029995</v>
      </c>
      <c r="N24">
        <v>0.95006839945280397</v>
      </c>
      <c r="P24">
        <v>1188422</v>
      </c>
      <c r="S24">
        <v>28100.657114505699</v>
      </c>
      <c r="T24">
        <v>395.49453496932898</v>
      </c>
      <c r="U24">
        <v>0.94015047879616898</v>
      </c>
      <c r="W24">
        <v>1188422</v>
      </c>
      <c r="Y24">
        <v>20</v>
      </c>
      <c r="Z24">
        <f t="shared" si="0"/>
        <v>51.56216666666667</v>
      </c>
      <c r="AA24">
        <f t="shared" si="1"/>
        <v>275.973549866675</v>
      </c>
      <c r="AB24">
        <f t="shared" si="2"/>
        <v>468.34428524176167</v>
      </c>
      <c r="AD24">
        <f t="shared" si="3"/>
        <v>327.53571653334166</v>
      </c>
      <c r="AE24">
        <f t="shared" si="4"/>
        <v>519.90645190842838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815E-8B9B-4516-B888-50DB920EF95D}">
  <sheetPr codeName="Sheet20"/>
  <dimension ref="B3:Z119"/>
  <sheetViews>
    <sheetView topLeftCell="A94" zoomScale="80" zoomScaleNormal="80" workbookViewId="0">
      <selection activeCell="P111" sqref="P111"/>
    </sheetView>
  </sheetViews>
  <sheetFormatPr baseColWidth="10" defaultColWidth="9.140625" defaultRowHeight="15"/>
  <cols>
    <col min="3" max="3" width="10.28515625" customWidth="1"/>
    <col min="4" max="4" width="16.7109375" customWidth="1"/>
    <col min="5" max="5" width="14.85546875" customWidth="1"/>
  </cols>
  <sheetData>
    <row r="3" spans="3:26">
      <c r="C3" t="s">
        <v>95</v>
      </c>
      <c r="D3" t="s">
        <v>113</v>
      </c>
      <c r="E3" t="s">
        <v>114</v>
      </c>
      <c r="J3" t="s">
        <v>115</v>
      </c>
      <c r="P3" t="s">
        <v>116</v>
      </c>
      <c r="V3" t="s">
        <v>117</v>
      </c>
    </row>
    <row r="5" spans="3:26">
      <c r="C5" t="s">
        <v>83</v>
      </c>
      <c r="D5" t="s">
        <v>84</v>
      </c>
      <c r="E5" t="s">
        <v>85</v>
      </c>
      <c r="F5" t="s">
        <v>86</v>
      </c>
      <c r="H5" t="s">
        <v>94</v>
      </c>
      <c r="J5" t="s">
        <v>83</v>
      </c>
      <c r="K5" t="s">
        <v>84</v>
      </c>
      <c r="L5" t="s">
        <v>85</v>
      </c>
      <c r="M5" t="s">
        <v>86</v>
      </c>
      <c r="N5" t="s">
        <v>98</v>
      </c>
      <c r="P5" t="s">
        <v>83</v>
      </c>
      <c r="Q5" t="s">
        <v>84</v>
      </c>
      <c r="R5" t="s">
        <v>85</v>
      </c>
      <c r="S5" t="s">
        <v>86</v>
      </c>
      <c r="T5" t="s">
        <v>98</v>
      </c>
      <c r="V5" t="s">
        <v>83</v>
      </c>
      <c r="W5" t="s">
        <v>84</v>
      </c>
      <c r="X5" t="s">
        <v>85</v>
      </c>
      <c r="Y5" t="s">
        <v>86</v>
      </c>
      <c r="Z5" t="s">
        <v>98</v>
      </c>
    </row>
    <row r="6" spans="3:26">
      <c r="C6" t="s">
        <v>87</v>
      </c>
      <c r="D6">
        <v>0.98256399999999999</v>
      </c>
      <c r="E6">
        <v>5.2300000000000003E-3</v>
      </c>
      <c r="F6">
        <v>28.270505</v>
      </c>
      <c r="H6" s="5">
        <v>1</v>
      </c>
      <c r="J6" t="s">
        <v>99</v>
      </c>
      <c r="K6">
        <v>0.98092699999999999</v>
      </c>
      <c r="L6">
        <v>5.2940000000000001E-3</v>
      </c>
      <c r="M6">
        <v>273.236943</v>
      </c>
      <c r="N6" s="5">
        <v>0.98489899999999997</v>
      </c>
      <c r="P6" t="s">
        <v>99</v>
      </c>
      <c r="Q6">
        <v>0.97530399999999995</v>
      </c>
      <c r="R6">
        <v>6.0699999999999999E-3</v>
      </c>
      <c r="S6">
        <v>1027.2876209999999</v>
      </c>
      <c r="T6" s="5">
        <v>0.97516099999999994</v>
      </c>
      <c r="V6" t="s">
        <v>99</v>
      </c>
      <c r="W6">
        <v>0.96189400000000003</v>
      </c>
      <c r="X6">
        <v>3.075E-3</v>
      </c>
      <c r="Y6">
        <v>4473.4639219999999</v>
      </c>
      <c r="Z6" s="5">
        <v>0.96617500000000001</v>
      </c>
    </row>
    <row r="7" spans="3:26">
      <c r="C7" t="s">
        <v>88</v>
      </c>
      <c r="D7">
        <v>0.93640999999999996</v>
      </c>
      <c r="E7">
        <v>1.4721E-2</v>
      </c>
      <c r="F7">
        <v>46.678418999999998</v>
      </c>
      <c r="H7">
        <v>0.96172248803827698</v>
      </c>
      <c r="J7" t="s">
        <v>100</v>
      </c>
      <c r="K7">
        <v>0.91687600000000002</v>
      </c>
      <c r="L7">
        <v>1.0638999999999999E-2</v>
      </c>
      <c r="M7">
        <v>814.07943899999998</v>
      </c>
      <c r="N7">
        <v>0.930369</v>
      </c>
      <c r="P7" t="s">
        <v>100</v>
      </c>
      <c r="Q7">
        <v>0.82265200000000005</v>
      </c>
      <c r="R7">
        <v>4.071E-3</v>
      </c>
      <c r="S7">
        <v>2173.1044740000002</v>
      </c>
      <c r="T7">
        <v>0.85593600000000003</v>
      </c>
      <c r="V7" t="s">
        <v>100</v>
      </c>
      <c r="W7">
        <v>0.82150400000000001</v>
      </c>
      <c r="X7">
        <v>7.8019999999999999E-3</v>
      </c>
      <c r="Y7">
        <v>6514.7605119999998</v>
      </c>
      <c r="Z7">
        <v>0.85786300000000004</v>
      </c>
    </row>
    <row r="8" spans="3:26">
      <c r="C8" t="s">
        <v>89</v>
      </c>
      <c r="D8">
        <v>0.98256399999999999</v>
      </c>
      <c r="E8">
        <v>5.2300000000000003E-3</v>
      </c>
      <c r="F8">
        <v>14.367101999999999</v>
      </c>
      <c r="H8" s="5">
        <v>0.995215311004784</v>
      </c>
      <c r="J8" t="s">
        <v>101</v>
      </c>
      <c r="K8">
        <v>0.98344500000000001</v>
      </c>
      <c r="L8">
        <v>5.5100000000000001E-3</v>
      </c>
      <c r="M8">
        <v>193.36709200000001</v>
      </c>
      <c r="N8" s="5">
        <v>0.98993299999999995</v>
      </c>
      <c r="P8" t="s">
        <v>101</v>
      </c>
      <c r="Q8">
        <v>0.977433</v>
      </c>
      <c r="R8">
        <v>3.2539999999999999E-3</v>
      </c>
      <c r="S8">
        <v>710.38711000000001</v>
      </c>
      <c r="T8" s="5">
        <v>0.97814199999999996</v>
      </c>
      <c r="V8" t="s">
        <v>101</v>
      </c>
      <c r="W8">
        <v>0.96559600000000001</v>
      </c>
      <c r="X8">
        <v>4.2779999999999997E-3</v>
      </c>
      <c r="Y8">
        <v>2262.1219129999999</v>
      </c>
      <c r="Z8" s="5">
        <v>0.97049300000000005</v>
      </c>
    </row>
    <row r="9" spans="3:26">
      <c r="C9" t="s">
        <v>90</v>
      </c>
      <c r="D9">
        <v>0.94461499999999998</v>
      </c>
      <c r="E9">
        <v>1.5004E-2</v>
      </c>
      <c r="F9">
        <v>27.812263000000002</v>
      </c>
      <c r="H9">
        <v>0.95215311004784597</v>
      </c>
      <c r="J9" t="s">
        <v>102</v>
      </c>
      <c r="K9">
        <v>0.94602900000000001</v>
      </c>
      <c r="L9">
        <v>1.3396E-2</v>
      </c>
      <c r="M9">
        <v>266.90365200000002</v>
      </c>
      <c r="N9">
        <v>0.956376</v>
      </c>
      <c r="P9" t="s">
        <v>102</v>
      </c>
      <c r="Q9">
        <v>0.95230899999999996</v>
      </c>
      <c r="R9">
        <v>4.3449999999999999E-3</v>
      </c>
      <c r="S9">
        <v>1011.525272</v>
      </c>
      <c r="T9">
        <v>0.96174899999999997</v>
      </c>
      <c r="V9" t="s">
        <v>102</v>
      </c>
      <c r="W9">
        <v>0.90172799999999997</v>
      </c>
      <c r="X9">
        <v>1.3257E-2</v>
      </c>
      <c r="Y9">
        <v>2703.5945149999998</v>
      </c>
      <c r="Z9">
        <v>0.92047500000000004</v>
      </c>
    </row>
    <row r="10" spans="3:26">
      <c r="C10" t="s">
        <v>91</v>
      </c>
      <c r="D10">
        <v>0.90051300000000001</v>
      </c>
      <c r="E10">
        <v>8.3320000000000009E-3</v>
      </c>
      <c r="F10">
        <v>36.050756</v>
      </c>
      <c r="H10">
        <v>0.91866028708133896</v>
      </c>
      <c r="J10" t="s">
        <v>103</v>
      </c>
      <c r="K10">
        <v>0.84670199999999995</v>
      </c>
      <c r="L10">
        <v>1.0092E-2</v>
      </c>
      <c r="M10">
        <v>797.50300200000004</v>
      </c>
      <c r="N10">
        <v>0.86996600000000002</v>
      </c>
      <c r="P10" t="s">
        <v>103</v>
      </c>
      <c r="Q10">
        <v>0.833731</v>
      </c>
      <c r="R10">
        <v>1.8012E-2</v>
      </c>
      <c r="S10">
        <v>4550.80411</v>
      </c>
      <c r="T10">
        <v>0.87680100000000005</v>
      </c>
      <c r="V10" t="s">
        <v>103</v>
      </c>
      <c r="W10">
        <v>0.811477</v>
      </c>
      <c r="X10">
        <v>1.0985999999999999E-2</v>
      </c>
      <c r="Y10">
        <v>15416.639088</v>
      </c>
      <c r="Z10">
        <v>0.830874</v>
      </c>
    </row>
    <row r="11" spans="3:26">
      <c r="C11" t="s">
        <v>92</v>
      </c>
      <c r="D11">
        <v>0.98358999999999996</v>
      </c>
      <c r="E11">
        <v>3.8379999999999998E-3</v>
      </c>
      <c r="F11">
        <v>132.90688499999999</v>
      </c>
      <c r="H11" s="5">
        <v>0.98803827751196105</v>
      </c>
      <c r="J11" t="s">
        <v>104</v>
      </c>
      <c r="K11">
        <v>0.97912299999999997</v>
      </c>
      <c r="L11">
        <v>1.0607E-2</v>
      </c>
      <c r="M11">
        <v>714.37105899999995</v>
      </c>
      <c r="N11" s="5">
        <v>0.99328899999999998</v>
      </c>
      <c r="P11" t="s">
        <v>104</v>
      </c>
      <c r="Q11">
        <v>0.98296899999999998</v>
      </c>
      <c r="R11">
        <v>3.496E-3</v>
      </c>
      <c r="S11">
        <v>2891.482066</v>
      </c>
      <c r="T11" s="5">
        <v>0.98907100000000003</v>
      </c>
      <c r="V11" t="s">
        <v>104</v>
      </c>
      <c r="W11">
        <v>0.98102299999999998</v>
      </c>
      <c r="X11">
        <v>4.2459999999999998E-3</v>
      </c>
      <c r="Y11">
        <v>5611.9702010000001</v>
      </c>
      <c r="Z11" s="5">
        <v>0.98668599999999995</v>
      </c>
    </row>
    <row r="12" spans="3:26">
      <c r="C12" t="s">
        <v>93</v>
      </c>
      <c r="D12">
        <v>0.98153800000000002</v>
      </c>
      <c r="E12">
        <v>2.5119999999999999E-3</v>
      </c>
      <c r="F12">
        <v>254.29550399999999</v>
      </c>
      <c r="H12" s="5">
        <v>0.99760765550239205</v>
      </c>
      <c r="J12" t="s">
        <v>105</v>
      </c>
      <c r="K12">
        <v>0.98056500000000002</v>
      </c>
      <c r="L12">
        <v>6.1879999999999999E-3</v>
      </c>
      <c r="M12">
        <v>3013.1558450000002</v>
      </c>
      <c r="N12" s="5">
        <v>0.98993299999999995</v>
      </c>
      <c r="P12" t="s">
        <v>105</v>
      </c>
      <c r="Q12">
        <v>0.97189999999999999</v>
      </c>
      <c r="R12">
        <v>7.6819999999999996E-3</v>
      </c>
      <c r="S12">
        <v>12113.266884999999</v>
      </c>
      <c r="T12" s="5">
        <v>0.97814199999999996</v>
      </c>
      <c r="V12" t="s">
        <v>105</v>
      </c>
      <c r="W12">
        <v>0.96467099999999995</v>
      </c>
      <c r="X12">
        <v>6.045E-3</v>
      </c>
      <c r="Y12">
        <v>33744.966395000003</v>
      </c>
      <c r="Z12" s="5">
        <v>0.97157300000000002</v>
      </c>
    </row>
    <row r="19" spans="3:26">
      <c r="C19" t="s">
        <v>96</v>
      </c>
      <c r="D19" t="s">
        <v>97</v>
      </c>
      <c r="E19" t="s">
        <v>106</v>
      </c>
      <c r="J19" t="s">
        <v>107</v>
      </c>
      <c r="P19" t="s">
        <v>108</v>
      </c>
      <c r="V19" t="s">
        <v>109</v>
      </c>
    </row>
    <row r="21" spans="3:26">
      <c r="C21" t="s">
        <v>83</v>
      </c>
      <c r="D21" t="s">
        <v>84</v>
      </c>
      <c r="E21" t="s">
        <v>85</v>
      </c>
      <c r="F21" t="s">
        <v>86</v>
      </c>
      <c r="G21" t="s">
        <v>98</v>
      </c>
      <c r="J21" t="s">
        <v>83</v>
      </c>
      <c r="K21" t="s">
        <v>84</v>
      </c>
      <c r="L21" t="s">
        <v>85</v>
      </c>
      <c r="M21" t="s">
        <v>86</v>
      </c>
      <c r="N21" t="s">
        <v>98</v>
      </c>
      <c r="P21" t="s">
        <v>83</v>
      </c>
      <c r="Q21" t="s">
        <v>84</v>
      </c>
      <c r="R21" t="s">
        <v>85</v>
      </c>
      <c r="S21" t="s">
        <v>86</v>
      </c>
      <c r="T21" t="s">
        <v>98</v>
      </c>
      <c r="V21" t="s">
        <v>83</v>
      </c>
      <c r="W21" t="s">
        <v>84</v>
      </c>
      <c r="X21" t="s">
        <v>85</v>
      </c>
      <c r="Y21" t="s">
        <v>86</v>
      </c>
      <c r="Z21" t="s">
        <v>98</v>
      </c>
    </row>
    <row r="22" spans="3:26">
      <c r="C22" t="s">
        <v>99</v>
      </c>
      <c r="D22">
        <v>0.97901499999999997</v>
      </c>
      <c r="E22">
        <v>1.2022E-2</v>
      </c>
      <c r="F22">
        <v>4.8570029999999997</v>
      </c>
      <c r="G22" s="5">
        <v>0.97909400000000002</v>
      </c>
      <c r="J22" t="s">
        <v>99</v>
      </c>
      <c r="K22">
        <v>0.96008400000000005</v>
      </c>
      <c r="L22">
        <v>6.7210000000000004E-3</v>
      </c>
      <c r="M22">
        <v>17.490670999999999</v>
      </c>
      <c r="N22" s="5">
        <v>0.97674399999999995</v>
      </c>
      <c r="P22" t="s">
        <v>99</v>
      </c>
      <c r="Q22">
        <v>0.95991099999999996</v>
      </c>
      <c r="R22">
        <v>1.0383E-2</v>
      </c>
      <c r="S22">
        <v>41.171593000000001</v>
      </c>
      <c r="T22" s="5">
        <v>0.97028999999999999</v>
      </c>
      <c r="V22" t="s">
        <v>99</v>
      </c>
      <c r="W22">
        <v>0.94904200000000005</v>
      </c>
      <c r="X22">
        <v>4.8040000000000001E-3</v>
      </c>
      <c r="Y22">
        <v>60.618516</v>
      </c>
      <c r="Z22" s="5">
        <v>0.97265999999999997</v>
      </c>
    </row>
    <row r="23" spans="3:26">
      <c r="C23" t="s">
        <v>100</v>
      </c>
      <c r="D23">
        <v>0.82178200000000001</v>
      </c>
      <c r="E23">
        <v>2.8655E-2</v>
      </c>
      <c r="F23">
        <v>2.2015370000000001</v>
      </c>
      <c r="G23">
        <v>0.84669000000000005</v>
      </c>
      <c r="J23" t="s">
        <v>100</v>
      </c>
      <c r="K23">
        <v>0.79411799999999999</v>
      </c>
      <c r="L23">
        <v>1.2481000000000001E-2</v>
      </c>
      <c r="M23">
        <v>10.005623999999999</v>
      </c>
      <c r="N23">
        <v>0.81028199999999995</v>
      </c>
      <c r="P23" t="s">
        <v>100</v>
      </c>
      <c r="Q23">
        <v>0.54164000000000001</v>
      </c>
      <c r="R23">
        <v>2.1298000000000001E-2</v>
      </c>
      <c r="S23">
        <v>32.365994000000001</v>
      </c>
      <c r="T23">
        <v>0.60217399999999999</v>
      </c>
      <c r="V23" t="s">
        <v>100</v>
      </c>
      <c r="W23">
        <v>0.55084599999999995</v>
      </c>
      <c r="X23">
        <v>1.746E-2</v>
      </c>
      <c r="Y23">
        <v>53.094014999999999</v>
      </c>
      <c r="Z23">
        <v>0.61934800000000001</v>
      </c>
    </row>
    <row r="24" spans="3:26">
      <c r="C24" t="s">
        <v>101</v>
      </c>
      <c r="D24">
        <v>0.98350400000000004</v>
      </c>
      <c r="E24">
        <v>1.2928E-2</v>
      </c>
      <c r="F24">
        <v>1.7082029999999999</v>
      </c>
      <c r="G24" s="5">
        <v>0.97560999999999998</v>
      </c>
      <c r="J24" t="s">
        <v>101</v>
      </c>
      <c r="K24">
        <v>0.96533599999999997</v>
      </c>
      <c r="L24">
        <v>8.0289999999999997E-3</v>
      </c>
      <c r="M24">
        <v>8.6131930000000008</v>
      </c>
      <c r="N24" s="5">
        <v>0.98408799999999996</v>
      </c>
      <c r="P24" t="s">
        <v>101</v>
      </c>
      <c r="Q24">
        <v>0.95804699999999998</v>
      </c>
      <c r="R24">
        <v>1.1079E-2</v>
      </c>
      <c r="S24">
        <v>23.353811</v>
      </c>
      <c r="T24" s="5">
        <v>0.96376799999999996</v>
      </c>
      <c r="V24" t="s">
        <v>101</v>
      </c>
      <c r="W24">
        <v>0.95219799999999999</v>
      </c>
      <c r="X24">
        <v>5.9059999999999998E-3</v>
      </c>
      <c r="Y24">
        <v>37.068021000000002</v>
      </c>
      <c r="Z24" s="5">
        <v>0.96582500000000004</v>
      </c>
    </row>
    <row r="25" spans="3:26">
      <c r="C25" t="s">
        <v>102</v>
      </c>
      <c r="D25">
        <v>0.89959599999999995</v>
      </c>
      <c r="E25">
        <v>3.7138999999999998E-2</v>
      </c>
      <c r="F25">
        <v>1.3842950000000001</v>
      </c>
      <c r="G25">
        <v>0.90940799999999999</v>
      </c>
      <c r="J25" t="s">
        <v>102</v>
      </c>
      <c r="K25">
        <v>0.90283599999999997</v>
      </c>
      <c r="L25">
        <v>2.196E-2</v>
      </c>
      <c r="M25">
        <v>10.859956</v>
      </c>
      <c r="N25">
        <v>0.90208100000000002</v>
      </c>
      <c r="P25" t="s">
        <v>102</v>
      </c>
      <c r="Q25">
        <v>0.82129700000000005</v>
      </c>
      <c r="R25">
        <v>4.3872000000000001E-2</v>
      </c>
      <c r="S25">
        <v>33.736201000000001</v>
      </c>
      <c r="T25">
        <v>0.80072500000000002</v>
      </c>
      <c r="V25" t="s">
        <v>102</v>
      </c>
      <c r="W25">
        <v>0.66448700000000005</v>
      </c>
      <c r="X25">
        <v>3.6514999999999999E-2</v>
      </c>
      <c r="Y25">
        <v>54.879950999999998</v>
      </c>
      <c r="Z25">
        <v>0.63932699999999998</v>
      </c>
    </row>
    <row r="26" spans="3:26">
      <c r="C26" t="s">
        <v>103</v>
      </c>
      <c r="D26">
        <v>0.74842299999999995</v>
      </c>
      <c r="E26">
        <v>3.6763999999999998E-2</v>
      </c>
      <c r="F26">
        <v>1.7311810000000001</v>
      </c>
      <c r="G26">
        <v>0.79790899999999998</v>
      </c>
      <c r="J26" t="s">
        <v>103</v>
      </c>
      <c r="K26">
        <v>0.67645900000000003</v>
      </c>
      <c r="L26">
        <v>1.4484E-2</v>
      </c>
      <c r="M26">
        <v>11.596864</v>
      </c>
      <c r="N26">
        <v>0.68298700000000001</v>
      </c>
      <c r="P26" t="s">
        <v>103</v>
      </c>
      <c r="Q26">
        <v>0.59633400000000003</v>
      </c>
      <c r="R26">
        <v>8.8959999999999994E-3</v>
      </c>
      <c r="S26">
        <v>30.370913000000002</v>
      </c>
      <c r="T26">
        <v>0.657246</v>
      </c>
      <c r="V26" t="s">
        <v>103</v>
      </c>
      <c r="W26">
        <v>0.59526500000000004</v>
      </c>
      <c r="X26">
        <v>1.3715E-2</v>
      </c>
      <c r="Y26">
        <v>41.059714999999997</v>
      </c>
      <c r="Z26">
        <v>0.63249200000000005</v>
      </c>
    </row>
    <row r="27" spans="3:26">
      <c r="C27" t="s">
        <v>104</v>
      </c>
      <c r="D27">
        <v>0.99250400000000005</v>
      </c>
      <c r="E27">
        <v>8.2360000000000003E-3</v>
      </c>
      <c r="F27">
        <v>19.731570000000001</v>
      </c>
      <c r="G27" s="5">
        <v>1</v>
      </c>
      <c r="J27" t="s">
        <v>104</v>
      </c>
      <c r="K27">
        <v>0.98791799999999996</v>
      </c>
      <c r="L27">
        <v>2.6879999999999999E-3</v>
      </c>
      <c r="M27">
        <v>104.639922</v>
      </c>
      <c r="N27" s="5">
        <v>0.99387999999999999</v>
      </c>
      <c r="P27" t="s">
        <v>104</v>
      </c>
      <c r="Q27">
        <v>0.98446199999999995</v>
      </c>
      <c r="R27">
        <v>3.6819999999999999E-3</v>
      </c>
      <c r="S27">
        <v>170.431173</v>
      </c>
      <c r="T27" s="5">
        <v>0.98985500000000004</v>
      </c>
      <c r="V27" t="s">
        <v>104</v>
      </c>
      <c r="W27">
        <v>0.97970699999999999</v>
      </c>
      <c r="X27">
        <v>2.0170000000000001E-3</v>
      </c>
      <c r="Y27">
        <v>203.32603399999999</v>
      </c>
      <c r="Z27" s="5">
        <v>0.98580400000000001</v>
      </c>
    </row>
    <row r="28" spans="3:26">
      <c r="C28" t="s">
        <v>105</v>
      </c>
      <c r="D28">
        <v>0.94754799999999995</v>
      </c>
      <c r="E28">
        <v>2.4729999999999999E-2</v>
      </c>
      <c r="F28">
        <v>4.9801010000000003</v>
      </c>
      <c r="G28" s="5">
        <v>0.96167199999999997</v>
      </c>
      <c r="J28" t="s">
        <v>105</v>
      </c>
      <c r="K28">
        <v>0.93171999999999999</v>
      </c>
      <c r="L28">
        <v>1.3703999999999999E-2</v>
      </c>
      <c r="M28">
        <v>45.551974999999999</v>
      </c>
      <c r="N28" s="5">
        <v>0.96205600000000002</v>
      </c>
      <c r="P28" t="s">
        <v>105</v>
      </c>
      <c r="Q28">
        <v>0.90739499999999995</v>
      </c>
      <c r="R28">
        <v>2.1072E-2</v>
      </c>
      <c r="S28">
        <v>118.969601</v>
      </c>
      <c r="T28" s="5">
        <v>0.93260900000000002</v>
      </c>
      <c r="V28" t="s">
        <v>105</v>
      </c>
      <c r="W28">
        <v>0.90078899999999995</v>
      </c>
      <c r="X28">
        <v>9.8279999999999999E-3</v>
      </c>
      <c r="Y28">
        <v>219.78508099999999</v>
      </c>
      <c r="Z28" s="5">
        <v>0.93690899999999999</v>
      </c>
    </row>
    <row r="29" spans="3:26">
      <c r="C29" s="6" t="s">
        <v>234</v>
      </c>
      <c r="F29" s="61">
        <v>12.96</v>
      </c>
      <c r="G29" s="6">
        <v>1</v>
      </c>
      <c r="M29" s="61">
        <v>55.73</v>
      </c>
      <c r="N29" s="61">
        <v>0.995</v>
      </c>
      <c r="S29" s="61">
        <v>131.76</v>
      </c>
      <c r="T29" s="61">
        <v>0.98799999999999999</v>
      </c>
      <c r="Y29" s="61">
        <v>174.06</v>
      </c>
      <c r="Z29" s="61">
        <v>0.98799999999999999</v>
      </c>
    </row>
    <row r="30" spans="3:26">
      <c r="C30" s="6" t="s">
        <v>235</v>
      </c>
      <c r="F30" s="61">
        <v>14.15</v>
      </c>
      <c r="G30" s="61">
        <v>0.996</v>
      </c>
      <c r="M30" s="61">
        <v>76.040000000000006</v>
      </c>
      <c r="N30" s="61">
        <v>0.99199999999999999</v>
      </c>
      <c r="S30" s="61">
        <v>114.18</v>
      </c>
      <c r="T30" s="61">
        <v>0.98899999999999999</v>
      </c>
      <c r="Y30" s="61">
        <v>183.5</v>
      </c>
      <c r="Z30" s="61">
        <v>0.99199999999999999</v>
      </c>
    </row>
    <row r="31" spans="3:26">
      <c r="C31" s="6" t="s">
        <v>236</v>
      </c>
      <c r="F31" s="61">
        <v>37.74</v>
      </c>
      <c r="G31" s="6">
        <v>1</v>
      </c>
      <c r="M31" s="61">
        <v>261.39999999999998</v>
      </c>
      <c r="N31" s="61">
        <v>0.997</v>
      </c>
      <c r="S31" s="61">
        <v>651.16999999999996</v>
      </c>
      <c r="T31" s="61">
        <v>0.98899999999999999</v>
      </c>
      <c r="Y31" s="61">
        <v>1240.98</v>
      </c>
      <c r="Z31" s="61">
        <v>0.98699999999999999</v>
      </c>
    </row>
    <row r="32" spans="3:26">
      <c r="C32" s="6" t="s">
        <v>237</v>
      </c>
      <c r="F32" s="61">
        <v>34.799999999999997</v>
      </c>
      <c r="G32" s="61">
        <v>0.996</v>
      </c>
      <c r="M32" s="61">
        <v>274.48</v>
      </c>
      <c r="N32" s="61">
        <v>0.996</v>
      </c>
      <c r="S32" s="61">
        <v>678.4</v>
      </c>
      <c r="T32" s="61">
        <v>0.99099999999999999</v>
      </c>
      <c r="Y32" s="61">
        <v>1259.8599999999999</v>
      </c>
      <c r="Z32" s="61">
        <v>0.99099999999999999</v>
      </c>
    </row>
    <row r="34" spans="2:18">
      <c r="C34" t="s">
        <v>134</v>
      </c>
    </row>
    <row r="40" spans="2:18" s="16" customFormat="1">
      <c r="B40" s="52" t="s">
        <v>110</v>
      </c>
    </row>
    <row r="41" spans="2:18" s="60" customFormat="1">
      <c r="B41" s="59"/>
    </row>
    <row r="42" spans="2:18" s="60" customFormat="1">
      <c r="B42" t="s">
        <v>232</v>
      </c>
      <c r="G42" t="s">
        <v>233</v>
      </c>
      <c r="H42"/>
      <c r="I42"/>
      <c r="J42"/>
      <c r="N42" t="s">
        <v>118</v>
      </c>
      <c r="O42"/>
      <c r="P42"/>
      <c r="Q42"/>
      <c r="R42"/>
    </row>
    <row r="44" spans="2:18">
      <c r="B44" t="s">
        <v>0</v>
      </c>
      <c r="C44" t="s">
        <v>111</v>
      </c>
      <c r="D44" t="s">
        <v>112</v>
      </c>
      <c r="G44" t="s">
        <v>0</v>
      </c>
      <c r="H44" t="s">
        <v>111</v>
      </c>
      <c r="I44" t="s">
        <v>112</v>
      </c>
      <c r="N44" t="s">
        <v>0</v>
      </c>
      <c r="O44" t="s">
        <v>111</v>
      </c>
      <c r="P44" t="s">
        <v>112</v>
      </c>
    </row>
    <row r="45" spans="2:18">
      <c r="B45">
        <v>50</v>
      </c>
      <c r="C45">
        <v>1</v>
      </c>
      <c r="D45">
        <v>12.96</v>
      </c>
      <c r="G45">
        <v>50</v>
      </c>
      <c r="H45">
        <v>0.996</v>
      </c>
      <c r="I45">
        <v>14.15</v>
      </c>
      <c r="N45">
        <v>50</v>
      </c>
      <c r="O45">
        <v>0.98899999999999999</v>
      </c>
      <c r="P45">
        <v>124.73</v>
      </c>
    </row>
    <row r="46" spans="2:18">
      <c r="B46">
        <v>150</v>
      </c>
      <c r="C46">
        <v>0.995</v>
      </c>
      <c r="D46">
        <v>55.73</v>
      </c>
      <c r="G46">
        <v>150</v>
      </c>
      <c r="H46">
        <v>0.99199999999999999</v>
      </c>
      <c r="I46">
        <v>76.040000000000006</v>
      </c>
      <c r="N46">
        <v>150</v>
      </c>
      <c r="O46">
        <v>0.995</v>
      </c>
      <c r="P46">
        <v>1417.32</v>
      </c>
    </row>
    <row r="47" spans="2:18">
      <c r="B47">
        <v>250</v>
      </c>
      <c r="C47">
        <v>0.98899999999999999</v>
      </c>
      <c r="D47">
        <v>114.18</v>
      </c>
      <c r="G47">
        <v>250</v>
      </c>
      <c r="H47">
        <v>0.98799999999999999</v>
      </c>
      <c r="I47">
        <v>131.76</v>
      </c>
      <c r="N47">
        <v>250</v>
      </c>
      <c r="O47">
        <v>0.98799999999999999</v>
      </c>
      <c r="P47">
        <v>9460.7999999999993</v>
      </c>
    </row>
    <row r="48" spans="2:18">
      <c r="B48">
        <v>350</v>
      </c>
      <c r="C48">
        <v>0.98799999999999999</v>
      </c>
      <c r="D48">
        <v>174.06</v>
      </c>
      <c r="G48">
        <v>350</v>
      </c>
      <c r="H48">
        <v>0.99199999999999999</v>
      </c>
      <c r="I48">
        <v>183.5</v>
      </c>
      <c r="N48">
        <v>350</v>
      </c>
      <c r="O48">
        <v>0.98499999999999999</v>
      </c>
      <c r="P48">
        <v>10080.969999999999</v>
      </c>
    </row>
    <row r="50" spans="2:19">
      <c r="B50" s="58"/>
      <c r="C50" s="58"/>
      <c r="D50" s="58"/>
      <c r="E50" s="58"/>
      <c r="F50" s="58"/>
      <c r="S50" t="s">
        <v>129</v>
      </c>
    </row>
    <row r="51" spans="2:19">
      <c r="S51" t="s">
        <v>130</v>
      </c>
    </row>
    <row r="52" spans="2:19">
      <c r="B52" t="s">
        <v>231</v>
      </c>
      <c r="G52" t="s">
        <v>230</v>
      </c>
      <c r="S52" t="s">
        <v>131</v>
      </c>
    </row>
    <row r="53" spans="2:19">
      <c r="S53" t="s">
        <v>132</v>
      </c>
    </row>
    <row r="54" spans="2:19">
      <c r="B54" t="s">
        <v>0</v>
      </c>
      <c r="C54" t="s">
        <v>111</v>
      </c>
      <c r="D54" t="s">
        <v>112</v>
      </c>
      <c r="G54" t="s">
        <v>0</v>
      </c>
      <c r="H54" t="s">
        <v>111</v>
      </c>
      <c r="I54" t="s">
        <v>112</v>
      </c>
      <c r="S54" t="s">
        <v>133</v>
      </c>
    </row>
    <row r="55" spans="2:19">
      <c r="B55">
        <v>50</v>
      </c>
      <c r="C55">
        <v>1</v>
      </c>
      <c r="D55">
        <v>37.74</v>
      </c>
      <c r="G55">
        <v>50</v>
      </c>
      <c r="H55">
        <v>0.996</v>
      </c>
      <c r="I55">
        <v>34.799999999999997</v>
      </c>
    </row>
    <row r="56" spans="2:19">
      <c r="B56">
        <v>150</v>
      </c>
      <c r="C56">
        <v>0.997</v>
      </c>
      <c r="D56">
        <v>261.39999999999998</v>
      </c>
      <c r="G56">
        <v>150</v>
      </c>
      <c r="H56">
        <v>0.996</v>
      </c>
      <c r="I56">
        <v>274.48</v>
      </c>
    </row>
    <row r="57" spans="2:19">
      <c r="B57">
        <v>250</v>
      </c>
      <c r="C57">
        <v>0.98899999999999999</v>
      </c>
      <c r="D57">
        <v>651.16999999999996</v>
      </c>
      <c r="G57">
        <v>250</v>
      </c>
      <c r="H57">
        <v>0.99099999999999999</v>
      </c>
      <c r="I57">
        <v>678.4</v>
      </c>
    </row>
    <row r="58" spans="2:19">
      <c r="B58">
        <v>350</v>
      </c>
      <c r="C58">
        <v>0.98699999999999999</v>
      </c>
      <c r="D58">
        <v>1240.98</v>
      </c>
      <c r="G58">
        <v>350</v>
      </c>
      <c r="H58">
        <v>0.99099999999999999</v>
      </c>
      <c r="I58">
        <v>1259.8599999999999</v>
      </c>
    </row>
    <row r="99" spans="2:7" s="16" customFormat="1">
      <c r="B99" s="52" t="s">
        <v>119</v>
      </c>
    </row>
    <row r="100" spans="2:7" s="16" customFormat="1">
      <c r="B100" s="52"/>
    </row>
    <row r="106" spans="2:7">
      <c r="B106" t="s">
        <v>127</v>
      </c>
    </row>
    <row r="107" spans="2:7">
      <c r="D107" t="s">
        <v>123</v>
      </c>
      <c r="E107" t="s">
        <v>124</v>
      </c>
      <c r="F107" t="s">
        <v>125</v>
      </c>
      <c r="G107" t="s">
        <v>126</v>
      </c>
    </row>
    <row r="108" spans="2:7">
      <c r="B108" t="s">
        <v>120</v>
      </c>
      <c r="D108">
        <v>50</v>
      </c>
      <c r="E108">
        <v>400</v>
      </c>
      <c r="F108">
        <v>400</v>
      </c>
      <c r="G108">
        <v>400</v>
      </c>
    </row>
    <row r="109" spans="2:7">
      <c r="B109" t="s">
        <v>121</v>
      </c>
      <c r="D109">
        <v>50</v>
      </c>
      <c r="E109">
        <v>50</v>
      </c>
      <c r="F109">
        <v>50</v>
      </c>
      <c r="G109">
        <v>50</v>
      </c>
    </row>
    <row r="110" spans="2:7">
      <c r="B110" t="s">
        <v>122</v>
      </c>
      <c r="D110">
        <v>500</v>
      </c>
      <c r="E110">
        <v>700</v>
      </c>
      <c r="F110">
        <v>700</v>
      </c>
      <c r="G110">
        <v>500</v>
      </c>
    </row>
    <row r="115" spans="2:7">
      <c r="B115" t="s">
        <v>128</v>
      </c>
    </row>
    <row r="116" spans="2:7">
      <c r="D116" t="s">
        <v>123</v>
      </c>
      <c r="E116" t="s">
        <v>124</v>
      </c>
      <c r="F116" t="s">
        <v>125</v>
      </c>
      <c r="G116" t="s">
        <v>126</v>
      </c>
    </row>
    <row r="117" spans="2:7">
      <c r="B117" t="s">
        <v>120</v>
      </c>
      <c r="D117">
        <v>100</v>
      </c>
    </row>
    <row r="118" spans="2:7">
      <c r="B118" t="s">
        <v>121</v>
      </c>
      <c r="D118">
        <v>50</v>
      </c>
    </row>
    <row r="119" spans="2:7">
      <c r="B119" t="s">
        <v>122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98" t="s">
        <v>315</v>
      </c>
      <c r="D2" s="99" t="s">
        <v>316</v>
      </c>
      <c r="I2" s="107" t="s">
        <v>317</v>
      </c>
      <c r="P2" s="107" t="s">
        <v>318</v>
      </c>
      <c r="AD2" t="s">
        <v>371</v>
      </c>
      <c r="AN2" s="107" t="s">
        <v>373</v>
      </c>
    </row>
    <row r="4" spans="2:57">
      <c r="B4" s="6" t="s">
        <v>307</v>
      </c>
      <c r="C4" s="100" t="s">
        <v>16</v>
      </c>
      <c r="D4" s="102" t="s">
        <v>308</v>
      </c>
      <c r="E4" s="103" t="s">
        <v>309</v>
      </c>
      <c r="F4" s="105" t="s">
        <v>310</v>
      </c>
      <c r="G4" s="6"/>
      <c r="P4" s="6" t="s">
        <v>307</v>
      </c>
      <c r="Q4" s="6" t="s">
        <v>16</v>
      </c>
      <c r="R4" s="6" t="s">
        <v>308</v>
      </c>
      <c r="S4" s="6" t="s">
        <v>309</v>
      </c>
      <c r="T4" s="6" t="s">
        <v>310</v>
      </c>
      <c r="U4" s="6"/>
      <c r="AF4" s="6" t="s">
        <v>307</v>
      </c>
      <c r="AG4" s="100" t="s">
        <v>16</v>
      </c>
      <c r="AH4" s="102" t="s">
        <v>308</v>
      </c>
      <c r="AI4" s="103" t="s">
        <v>309</v>
      </c>
      <c r="AJ4" s="105" t="s">
        <v>310</v>
      </c>
      <c r="AK4" s="6"/>
      <c r="AT4" s="6" t="s">
        <v>307</v>
      </c>
      <c r="AU4" s="6" t="s">
        <v>16</v>
      </c>
      <c r="AV4" s="6" t="s">
        <v>308</v>
      </c>
      <c r="AW4" s="6" t="s">
        <v>309</v>
      </c>
      <c r="AX4" s="6" t="s">
        <v>310</v>
      </c>
      <c r="AY4" s="6"/>
    </row>
    <row r="5" spans="2:57">
      <c r="B5" s="61">
        <v>100</v>
      </c>
      <c r="C5" s="101">
        <v>0</v>
      </c>
      <c r="D5">
        <v>2</v>
      </c>
      <c r="E5" s="104">
        <v>5</v>
      </c>
      <c r="F5" s="106">
        <v>1</v>
      </c>
      <c r="I5" t="s">
        <v>311</v>
      </c>
      <c r="J5" t="s">
        <v>312</v>
      </c>
      <c r="K5" t="s">
        <v>313</v>
      </c>
      <c r="L5" t="s">
        <v>314</v>
      </c>
      <c r="M5" t="s">
        <v>94</v>
      </c>
      <c r="P5">
        <v>500</v>
      </c>
      <c r="Q5">
        <v>0</v>
      </c>
      <c r="R5">
        <v>2</v>
      </c>
      <c r="S5">
        <v>5</v>
      </c>
      <c r="T5">
        <v>1</v>
      </c>
      <c r="W5" t="s">
        <v>311</v>
      </c>
      <c r="X5" t="s">
        <v>312</v>
      </c>
      <c r="Y5" t="s">
        <v>313</v>
      </c>
      <c r="Z5" t="s">
        <v>314</v>
      </c>
      <c r="AA5" t="s">
        <v>94</v>
      </c>
      <c r="AF5" s="61">
        <v>100</v>
      </c>
      <c r="AG5" s="101">
        <v>0</v>
      </c>
      <c r="AH5">
        <v>5</v>
      </c>
      <c r="AI5" s="104">
        <v>5</v>
      </c>
      <c r="AJ5" s="106">
        <v>1</v>
      </c>
      <c r="AM5" t="s">
        <v>311</v>
      </c>
      <c r="AN5" t="s">
        <v>312</v>
      </c>
      <c r="AO5" t="s">
        <v>313</v>
      </c>
      <c r="AP5" t="s">
        <v>314</v>
      </c>
      <c r="AQ5" t="s">
        <v>94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311</v>
      </c>
      <c r="BB5" t="s">
        <v>312</v>
      </c>
      <c r="BC5" t="s">
        <v>313</v>
      </c>
      <c r="BD5" t="s">
        <v>314</v>
      </c>
      <c r="BE5" t="s">
        <v>94</v>
      </c>
    </row>
    <row r="6" spans="2:57">
      <c r="B6" s="61"/>
      <c r="C6" s="101"/>
      <c r="E6" s="104"/>
      <c r="F6" s="106"/>
      <c r="I6" t="s">
        <v>161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161</v>
      </c>
      <c r="X6">
        <v>0.959094</v>
      </c>
      <c r="Y6">
        <v>3.1930000000000001E-3</v>
      </c>
      <c r="Z6">
        <v>155.98665299999999</v>
      </c>
      <c r="AA6">
        <v>0.96554700000000004</v>
      </c>
      <c r="AF6" s="61"/>
      <c r="AG6" s="101"/>
      <c r="AI6" s="104"/>
      <c r="AJ6" s="106"/>
      <c r="AM6" t="s">
        <v>161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161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61"/>
      <c r="C7" s="101"/>
      <c r="E7" s="104"/>
      <c r="F7" s="106"/>
      <c r="I7" t="s">
        <v>465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465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61"/>
      <c r="AG7" s="101"/>
      <c r="AI7" s="104"/>
      <c r="AJ7" s="106"/>
      <c r="AM7" t="s">
        <v>465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465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61"/>
      <c r="C8" s="101"/>
      <c r="E8" s="104"/>
      <c r="F8" s="106"/>
      <c r="I8" t="s">
        <v>334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334</v>
      </c>
      <c r="X8">
        <v>0.951206</v>
      </c>
      <c r="Y8">
        <v>4.731E-3</v>
      </c>
      <c r="Z8">
        <v>93.391020999999995</v>
      </c>
      <c r="AA8">
        <v>0.96062499999999995</v>
      </c>
      <c r="AF8" s="61"/>
      <c r="AG8" s="101"/>
      <c r="AI8" s="104"/>
      <c r="AJ8" s="106"/>
      <c r="AM8" t="s">
        <v>334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334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61"/>
      <c r="C9" s="101"/>
      <c r="E9" s="104"/>
      <c r="F9" s="106"/>
      <c r="I9" t="s">
        <v>466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466</v>
      </c>
      <c r="X9">
        <v>0.177568</v>
      </c>
      <c r="Y9">
        <v>1.1240999999999999E-2</v>
      </c>
      <c r="Z9">
        <v>87.239095000000006</v>
      </c>
      <c r="AA9">
        <v>0.21570700000000001</v>
      </c>
      <c r="AF9" s="61"/>
      <c r="AG9" s="101"/>
      <c r="AI9" s="104"/>
      <c r="AJ9" s="106"/>
      <c r="AM9" t="s">
        <v>466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466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61"/>
      <c r="C10" s="101"/>
      <c r="E10" s="104"/>
      <c r="F10" s="106"/>
      <c r="I10" t="s">
        <v>467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467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61"/>
      <c r="AG10" s="101"/>
      <c r="AI10" s="104"/>
      <c r="AJ10" s="106"/>
      <c r="AM10" t="s">
        <v>467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467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61"/>
      <c r="C11" s="101"/>
      <c r="E11" s="104"/>
      <c r="F11" s="106"/>
      <c r="I11" t="s">
        <v>337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337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61"/>
      <c r="AG11" s="101"/>
      <c r="AI11" s="104"/>
      <c r="AJ11" s="106"/>
      <c r="AM11" t="s">
        <v>337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337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61"/>
      <c r="C12" s="101"/>
      <c r="E12" s="104"/>
      <c r="F12" s="106"/>
      <c r="I12" t="s">
        <v>468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468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61"/>
      <c r="AG12" s="101"/>
      <c r="AI12" s="104"/>
      <c r="AJ12" s="106"/>
      <c r="AM12" t="s">
        <v>468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468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61"/>
      <c r="C13" s="101"/>
      <c r="E13" s="104"/>
      <c r="F13" s="106"/>
      <c r="I13" t="s">
        <v>372</v>
      </c>
      <c r="L13">
        <v>187.76</v>
      </c>
      <c r="M13">
        <v>0.99</v>
      </c>
      <c r="W13" t="s">
        <v>372</v>
      </c>
      <c r="Z13">
        <v>1155.73</v>
      </c>
      <c r="AA13">
        <v>0.96899999999999997</v>
      </c>
      <c r="AF13" s="61"/>
      <c r="AG13" s="101"/>
      <c r="AI13" s="104"/>
      <c r="AJ13" s="106"/>
      <c r="AM13" t="s">
        <v>372</v>
      </c>
      <c r="AP13">
        <v>205.66</v>
      </c>
      <c r="AQ13">
        <v>0.995</v>
      </c>
      <c r="BA13" t="s">
        <v>372</v>
      </c>
      <c r="BD13">
        <v>1155.93</v>
      </c>
      <c r="BE13">
        <v>0.97699999999999998</v>
      </c>
    </row>
    <row r="14" spans="2:57">
      <c r="B14" s="61"/>
      <c r="C14" s="101"/>
      <c r="E14" s="104"/>
      <c r="F14" s="106"/>
      <c r="AF14" s="61"/>
      <c r="AG14" s="101"/>
      <c r="AI14" s="104"/>
      <c r="AJ14" s="106"/>
    </row>
    <row r="15" spans="2:57">
      <c r="B15" s="61">
        <v>100</v>
      </c>
      <c r="C15" s="101">
        <v>0</v>
      </c>
      <c r="D15">
        <v>2</v>
      </c>
      <c r="E15" s="104">
        <v>5</v>
      </c>
      <c r="F15" s="106">
        <v>2</v>
      </c>
      <c r="I15" t="s">
        <v>311</v>
      </c>
      <c r="J15" t="s">
        <v>312</v>
      </c>
      <c r="K15" t="s">
        <v>313</v>
      </c>
      <c r="L15" t="s">
        <v>314</v>
      </c>
      <c r="M15" t="s">
        <v>94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311</v>
      </c>
      <c r="X15" t="s">
        <v>312</v>
      </c>
      <c r="Y15" t="s">
        <v>313</v>
      </c>
      <c r="Z15" t="s">
        <v>314</v>
      </c>
      <c r="AA15" t="s">
        <v>94</v>
      </c>
      <c r="AF15" s="61">
        <v>100</v>
      </c>
      <c r="AG15" s="101">
        <v>0</v>
      </c>
      <c r="AH15">
        <v>5</v>
      </c>
      <c r="AI15" s="104">
        <v>5</v>
      </c>
      <c r="AJ15" s="106">
        <v>2</v>
      </c>
      <c r="AM15" t="s">
        <v>311</v>
      </c>
      <c r="AN15" t="s">
        <v>312</v>
      </c>
      <c r="AO15" t="s">
        <v>313</v>
      </c>
      <c r="AP15" t="s">
        <v>314</v>
      </c>
      <c r="AQ15" t="s">
        <v>94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311</v>
      </c>
      <c r="BB15" t="s">
        <v>312</v>
      </c>
      <c r="BC15" t="s">
        <v>313</v>
      </c>
      <c r="BD15" t="s">
        <v>314</v>
      </c>
      <c r="BE15" t="s">
        <v>94</v>
      </c>
    </row>
    <row r="16" spans="2:57">
      <c r="B16" s="61"/>
      <c r="C16" s="101"/>
      <c r="E16" s="104"/>
      <c r="F16" s="106"/>
      <c r="I16" t="s">
        <v>161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161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61"/>
      <c r="AG16" s="101"/>
      <c r="AI16" s="104"/>
      <c r="AJ16" s="106"/>
      <c r="AM16" t="s">
        <v>161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161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61"/>
      <c r="C17" s="101"/>
      <c r="E17" s="104"/>
      <c r="F17" s="106"/>
      <c r="I17" t="s">
        <v>465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465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61"/>
      <c r="AG17" s="101"/>
      <c r="AI17" s="104"/>
      <c r="AJ17" s="106"/>
      <c r="AM17" t="s">
        <v>465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465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61"/>
      <c r="C18" s="101"/>
      <c r="E18" s="104"/>
      <c r="F18" s="106"/>
      <c r="I18" t="s">
        <v>334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334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61"/>
      <c r="AG18" s="101"/>
      <c r="AI18" s="104"/>
      <c r="AJ18" s="106"/>
      <c r="AM18" t="s">
        <v>334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334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61"/>
      <c r="C19" s="101"/>
      <c r="E19" s="104"/>
      <c r="F19" s="106"/>
      <c r="I19" t="s">
        <v>466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466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61"/>
      <c r="AG19" s="101"/>
      <c r="AI19" s="104"/>
      <c r="AJ19" s="106"/>
      <c r="AM19" t="s">
        <v>466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466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61"/>
      <c r="C20" s="101"/>
      <c r="E20" s="104"/>
      <c r="F20" s="106"/>
      <c r="I20" t="s">
        <v>467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467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61"/>
      <c r="AG20" s="101"/>
      <c r="AI20" s="104"/>
      <c r="AJ20" s="106"/>
      <c r="AM20" t="s">
        <v>467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467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61"/>
      <c r="C21" s="101"/>
      <c r="E21" s="104"/>
      <c r="F21" s="106"/>
      <c r="I21" t="s">
        <v>337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337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61"/>
      <c r="AG21" s="101"/>
      <c r="AI21" s="104"/>
      <c r="AJ21" s="106"/>
      <c r="AM21" t="s">
        <v>337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337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61"/>
      <c r="C22" s="101"/>
      <c r="E22" s="104"/>
      <c r="F22" s="106"/>
      <c r="I22" t="s">
        <v>468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468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61"/>
      <c r="AG22" s="101"/>
      <c r="AI22" s="104"/>
      <c r="AJ22" s="106"/>
      <c r="AM22" t="s">
        <v>468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468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61"/>
      <c r="C23" s="101"/>
      <c r="E23" s="104"/>
      <c r="F23" s="106"/>
      <c r="I23" t="s">
        <v>372</v>
      </c>
      <c r="L23">
        <v>256.89</v>
      </c>
      <c r="M23">
        <v>0.99</v>
      </c>
      <c r="W23" t="s">
        <v>372</v>
      </c>
      <c r="Z23">
        <v>1388.27</v>
      </c>
      <c r="AA23">
        <v>0.97</v>
      </c>
      <c r="AF23" s="61"/>
      <c r="AG23" s="101"/>
      <c r="AI23" s="104"/>
      <c r="AJ23" s="106"/>
      <c r="AM23" t="s">
        <v>372</v>
      </c>
      <c r="AP23">
        <v>205.88</v>
      </c>
      <c r="AQ23">
        <v>0.995</v>
      </c>
      <c r="BA23" t="s">
        <v>372</v>
      </c>
      <c r="BD23">
        <v>1185.47</v>
      </c>
      <c r="BE23">
        <v>0.97899999999999998</v>
      </c>
    </row>
    <row r="24" spans="2:57">
      <c r="B24" s="61"/>
      <c r="C24" s="101"/>
      <c r="E24" s="104"/>
      <c r="F24" s="106"/>
      <c r="AF24" s="61"/>
      <c r="AG24" s="101"/>
      <c r="AI24" s="104"/>
      <c r="AJ24" s="106"/>
    </row>
    <row r="25" spans="2:57">
      <c r="B25" s="61">
        <v>100</v>
      </c>
      <c r="C25" s="101">
        <v>0</v>
      </c>
      <c r="D25">
        <v>2</v>
      </c>
      <c r="E25" s="104">
        <v>10</v>
      </c>
      <c r="F25" s="106">
        <v>1</v>
      </c>
      <c r="I25" t="s">
        <v>311</v>
      </c>
      <c r="J25" t="s">
        <v>312</v>
      </c>
      <c r="K25" t="s">
        <v>313</v>
      </c>
      <c r="L25" t="s">
        <v>314</v>
      </c>
      <c r="M25" t="s">
        <v>94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311</v>
      </c>
      <c r="X25" t="s">
        <v>312</v>
      </c>
      <c r="Y25" t="s">
        <v>313</v>
      </c>
      <c r="Z25" t="s">
        <v>314</v>
      </c>
      <c r="AA25" t="s">
        <v>94</v>
      </c>
      <c r="AF25" s="61">
        <v>100</v>
      </c>
      <c r="AG25" s="101">
        <v>0</v>
      </c>
      <c r="AH25">
        <v>7</v>
      </c>
      <c r="AI25" s="104">
        <v>7</v>
      </c>
      <c r="AJ25" s="106">
        <v>1</v>
      </c>
      <c r="AM25" t="s">
        <v>311</v>
      </c>
      <c r="AN25" t="s">
        <v>312</v>
      </c>
      <c r="AO25" t="s">
        <v>313</v>
      </c>
      <c r="AP25" t="s">
        <v>314</v>
      </c>
      <c r="AQ25" t="s">
        <v>94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311</v>
      </c>
      <c r="BB25" t="s">
        <v>312</v>
      </c>
      <c r="BC25" t="s">
        <v>313</v>
      </c>
      <c r="BD25" t="s">
        <v>314</v>
      </c>
      <c r="BE25" t="s">
        <v>94</v>
      </c>
    </row>
    <row r="26" spans="2:57">
      <c r="B26" s="61"/>
      <c r="C26" s="101"/>
      <c r="E26" s="104"/>
      <c r="F26" s="106"/>
      <c r="I26" t="s">
        <v>161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161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61"/>
      <c r="AG26" s="101"/>
      <c r="AI26" s="104"/>
      <c r="AJ26" s="106"/>
      <c r="AM26" t="s">
        <v>161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161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61"/>
      <c r="C27" s="101"/>
      <c r="E27" s="104"/>
      <c r="F27" s="106"/>
      <c r="I27" t="s">
        <v>465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465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61"/>
      <c r="AG27" s="101"/>
      <c r="AI27" s="104"/>
      <c r="AJ27" s="106"/>
      <c r="AM27" t="s">
        <v>465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465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61"/>
      <c r="C28" s="101"/>
      <c r="E28" s="104"/>
      <c r="F28" s="106"/>
      <c r="I28" t="s">
        <v>334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334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61"/>
      <c r="AG28" s="101"/>
      <c r="AI28" s="104"/>
      <c r="AJ28" s="106"/>
      <c r="AM28" t="s">
        <v>334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334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61"/>
      <c r="C29" s="101"/>
      <c r="E29" s="104"/>
      <c r="F29" s="106"/>
      <c r="I29" t="s">
        <v>466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466</v>
      </c>
      <c r="X29">
        <v>0.839862</v>
      </c>
      <c r="Y29">
        <v>1.4633E-2</v>
      </c>
      <c r="Z29">
        <v>12463.395767</v>
      </c>
      <c r="AA29">
        <v>0.85469700000000004</v>
      </c>
      <c r="AF29" s="61"/>
      <c r="AG29" s="101"/>
      <c r="AI29" s="104"/>
      <c r="AJ29" s="106"/>
      <c r="AM29" t="s">
        <v>466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466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61"/>
      <c r="C30" s="101"/>
      <c r="E30" s="104"/>
      <c r="F30" s="106"/>
      <c r="I30" t="s">
        <v>467</v>
      </c>
      <c r="J30">
        <v>0.877197</v>
      </c>
      <c r="K30">
        <v>1.6655E-2</v>
      </c>
      <c r="L30">
        <v>237.583618</v>
      </c>
      <c r="M30">
        <v>0.88723700000000005</v>
      </c>
      <c r="W30" t="s">
        <v>467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61"/>
      <c r="AG30" s="101"/>
      <c r="AI30" s="104"/>
      <c r="AJ30" s="106"/>
      <c r="AM30" t="s">
        <v>467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467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61"/>
      <c r="C31" s="101"/>
      <c r="E31" s="104"/>
      <c r="F31" s="106"/>
      <c r="I31" t="s">
        <v>337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337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61"/>
      <c r="AG31" s="101"/>
      <c r="AI31" s="104"/>
      <c r="AJ31" s="106"/>
      <c r="AM31" t="s">
        <v>337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337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61"/>
      <c r="C32" s="101"/>
      <c r="E32" s="104"/>
      <c r="F32" s="106"/>
      <c r="I32" t="s">
        <v>468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468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61"/>
      <c r="AG32" s="101"/>
      <c r="AI32" s="104"/>
      <c r="AJ32" s="106"/>
      <c r="AM32" t="s">
        <v>468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468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61"/>
      <c r="C33" s="101"/>
      <c r="E33" s="104"/>
      <c r="F33" s="106"/>
      <c r="I33" t="s">
        <v>372</v>
      </c>
      <c r="L33">
        <v>813.15</v>
      </c>
      <c r="M33">
        <v>0.98699999999999999</v>
      </c>
      <c r="W33" t="s">
        <v>372</v>
      </c>
      <c r="Z33">
        <v>46151.43</v>
      </c>
      <c r="AA33">
        <v>0.98299999999999998</v>
      </c>
      <c r="AF33" s="61"/>
      <c r="AG33" s="101"/>
      <c r="AI33" s="104"/>
      <c r="AJ33" s="106"/>
      <c r="AM33" t="s">
        <v>372</v>
      </c>
      <c r="AP33">
        <v>134.68</v>
      </c>
      <c r="AQ33">
        <v>0.98799999999999999</v>
      </c>
      <c r="BA33" t="s">
        <v>372</v>
      </c>
      <c r="BD33">
        <v>1861.09</v>
      </c>
      <c r="BE33">
        <v>0.97899999999999998</v>
      </c>
    </row>
    <row r="34" spans="2:57">
      <c r="B34" s="61"/>
      <c r="C34" s="101"/>
      <c r="E34" s="104"/>
      <c r="F34" s="106"/>
      <c r="AF34" s="61"/>
      <c r="AG34" s="101"/>
      <c r="AI34" s="104"/>
      <c r="AJ34" s="106"/>
    </row>
    <row r="35" spans="2:57">
      <c r="B35" s="61">
        <v>100</v>
      </c>
      <c r="C35" s="101">
        <v>0</v>
      </c>
      <c r="D35">
        <v>2</v>
      </c>
      <c r="E35" s="104">
        <v>10</v>
      </c>
      <c r="F35" s="106">
        <v>2</v>
      </c>
      <c r="I35" t="s">
        <v>311</v>
      </c>
      <c r="J35" t="s">
        <v>312</v>
      </c>
      <c r="K35" t="s">
        <v>313</v>
      </c>
      <c r="L35" t="s">
        <v>314</v>
      </c>
      <c r="M35" t="s">
        <v>94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311</v>
      </c>
      <c r="X35" t="s">
        <v>312</v>
      </c>
      <c r="Y35" t="s">
        <v>313</v>
      </c>
      <c r="Z35" t="s">
        <v>314</v>
      </c>
      <c r="AA35" t="s">
        <v>94</v>
      </c>
      <c r="AF35" s="61">
        <v>100</v>
      </c>
      <c r="AG35" s="101">
        <v>0</v>
      </c>
      <c r="AH35">
        <v>7</v>
      </c>
      <c r="AI35" s="104">
        <v>7</v>
      </c>
      <c r="AJ35" s="106">
        <v>2</v>
      </c>
      <c r="AM35" t="s">
        <v>311</v>
      </c>
      <c r="AN35" t="s">
        <v>312</v>
      </c>
      <c r="AO35" t="s">
        <v>313</v>
      </c>
      <c r="AP35" t="s">
        <v>314</v>
      </c>
      <c r="AQ35" t="s">
        <v>94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311</v>
      </c>
      <c r="BB35" t="s">
        <v>312</v>
      </c>
      <c r="BC35" t="s">
        <v>313</v>
      </c>
      <c r="BD35" t="s">
        <v>314</v>
      </c>
      <c r="BE35" t="s">
        <v>94</v>
      </c>
    </row>
    <row r="36" spans="2:57">
      <c r="B36" s="61"/>
      <c r="C36" s="101"/>
      <c r="E36" s="104"/>
      <c r="F36" s="106"/>
      <c r="I36" t="s">
        <v>161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161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61"/>
      <c r="AG36" s="101"/>
      <c r="AI36" s="104"/>
      <c r="AJ36" s="106"/>
      <c r="AM36" t="s">
        <v>161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161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61"/>
      <c r="C37" s="101"/>
      <c r="E37" s="104"/>
      <c r="F37" s="106"/>
      <c r="I37" t="s">
        <v>465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465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61"/>
      <c r="AG37" s="101"/>
      <c r="AI37" s="104"/>
      <c r="AJ37" s="106"/>
      <c r="AM37" t="s">
        <v>465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465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61"/>
      <c r="C38" s="101"/>
      <c r="E38" s="104"/>
      <c r="F38" s="106"/>
      <c r="I38" t="s">
        <v>334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334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61"/>
      <c r="AG38" s="101"/>
      <c r="AI38" s="104"/>
      <c r="AJ38" s="106"/>
      <c r="AM38" t="s">
        <v>334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334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61"/>
      <c r="C39" s="101"/>
      <c r="E39" s="104"/>
      <c r="F39" s="106"/>
      <c r="I39" t="s">
        <v>466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466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61"/>
      <c r="AG39" s="101"/>
      <c r="AI39" s="104"/>
      <c r="AJ39" s="106"/>
      <c r="AM39" t="s">
        <v>466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466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61"/>
      <c r="C40" s="101"/>
      <c r="E40" s="104"/>
      <c r="F40" s="106"/>
      <c r="I40" t="s">
        <v>467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467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61"/>
      <c r="AG40" s="101"/>
      <c r="AI40" s="104"/>
      <c r="AJ40" s="106"/>
      <c r="AM40" t="s">
        <v>467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467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61"/>
      <c r="C41" s="101"/>
      <c r="E41" s="104"/>
      <c r="F41" s="106"/>
      <c r="I41" t="s">
        <v>337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337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61"/>
      <c r="AG41" s="101"/>
      <c r="AI41" s="104"/>
      <c r="AJ41" s="106"/>
      <c r="AM41" t="s">
        <v>337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337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61"/>
      <c r="C42" s="101"/>
      <c r="E42" s="104"/>
      <c r="F42" s="106"/>
      <c r="I42" t="s">
        <v>468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468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61"/>
      <c r="AG42" s="101"/>
      <c r="AI42" s="104"/>
      <c r="AJ42" s="106"/>
      <c r="AM42" t="s">
        <v>468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468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61"/>
      <c r="C43" s="101"/>
      <c r="E43" s="104"/>
      <c r="F43" s="106"/>
      <c r="I43" t="s">
        <v>372</v>
      </c>
      <c r="L43">
        <v>194.15</v>
      </c>
      <c r="M43">
        <v>0.98799999999999999</v>
      </c>
      <c r="W43" t="s">
        <v>372</v>
      </c>
      <c r="Z43">
        <v>3459.94</v>
      </c>
      <c r="AA43">
        <v>0.98499999999999999</v>
      </c>
      <c r="AF43" s="61"/>
      <c r="AG43" s="101"/>
      <c r="AI43" s="104"/>
      <c r="AJ43" s="106"/>
      <c r="AM43" t="s">
        <v>372</v>
      </c>
      <c r="AP43">
        <v>424.22</v>
      </c>
      <c r="AQ43">
        <v>0.89400000000000002</v>
      </c>
      <c r="BA43" t="s">
        <v>372</v>
      </c>
      <c r="BD43">
        <v>1629.09</v>
      </c>
      <c r="BE43">
        <v>0.94399999999999995</v>
      </c>
    </row>
    <row r="44" spans="2:57">
      <c r="B44" s="61"/>
      <c r="C44" s="101"/>
      <c r="E44" s="104"/>
      <c r="F44" s="106"/>
      <c r="AF44" s="61"/>
      <c r="AG44" s="101"/>
      <c r="AI44" s="104"/>
      <c r="AJ44" s="106"/>
    </row>
    <row r="45" spans="2:57">
      <c r="B45" s="6" t="s">
        <v>307</v>
      </c>
      <c r="C45" s="100" t="s">
        <v>16</v>
      </c>
      <c r="D45" s="102" t="s">
        <v>308</v>
      </c>
      <c r="E45" s="103" t="s">
        <v>309</v>
      </c>
      <c r="F45" s="105" t="s">
        <v>310</v>
      </c>
      <c r="G45" s="6"/>
      <c r="P45" s="6" t="s">
        <v>307</v>
      </c>
      <c r="Q45" s="6" t="s">
        <v>16</v>
      </c>
      <c r="R45" s="6" t="s">
        <v>308</v>
      </c>
      <c r="S45" s="6" t="s">
        <v>309</v>
      </c>
      <c r="T45" s="6" t="s">
        <v>310</v>
      </c>
      <c r="U45" s="6"/>
      <c r="AF45" s="6" t="s">
        <v>307</v>
      </c>
      <c r="AG45" s="100" t="s">
        <v>16</v>
      </c>
      <c r="AH45" s="102" t="s">
        <v>308</v>
      </c>
      <c r="AI45" s="103" t="s">
        <v>309</v>
      </c>
      <c r="AJ45" s="105" t="s">
        <v>310</v>
      </c>
      <c r="AK45" s="6"/>
      <c r="AT45" s="6" t="s">
        <v>307</v>
      </c>
      <c r="AU45" s="6" t="s">
        <v>16</v>
      </c>
      <c r="AV45" s="6" t="s">
        <v>308</v>
      </c>
      <c r="AW45" s="6" t="s">
        <v>309</v>
      </c>
      <c r="AX45" s="6" t="s">
        <v>310</v>
      </c>
      <c r="AY45" s="6"/>
    </row>
    <row r="46" spans="2:57">
      <c r="B46" s="61">
        <v>100</v>
      </c>
      <c r="C46" s="101">
        <v>50</v>
      </c>
      <c r="D46">
        <v>2</v>
      </c>
      <c r="E46" s="104">
        <v>5</v>
      </c>
      <c r="F46" s="106">
        <v>1</v>
      </c>
      <c r="I46" t="s">
        <v>311</v>
      </c>
      <c r="J46" t="s">
        <v>312</v>
      </c>
      <c r="K46" t="s">
        <v>313</v>
      </c>
      <c r="L46" t="s">
        <v>314</v>
      </c>
      <c r="M46" t="s">
        <v>94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311</v>
      </c>
      <c r="X46" t="s">
        <v>312</v>
      </c>
      <c r="Y46" t="s">
        <v>313</v>
      </c>
      <c r="Z46" t="s">
        <v>314</v>
      </c>
      <c r="AA46" t="s">
        <v>94</v>
      </c>
      <c r="AF46" s="61">
        <v>100</v>
      </c>
      <c r="AG46" s="101">
        <v>50</v>
      </c>
      <c r="AH46">
        <v>5</v>
      </c>
      <c r="AI46" s="104">
        <v>5</v>
      </c>
      <c r="AJ46" s="106">
        <v>1</v>
      </c>
      <c r="AM46" t="s">
        <v>311</v>
      </c>
      <c r="AN46" t="s">
        <v>312</v>
      </c>
      <c r="AO46" t="s">
        <v>313</v>
      </c>
      <c r="AP46" t="s">
        <v>314</v>
      </c>
      <c r="AQ46" t="s">
        <v>94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311</v>
      </c>
      <c r="BB46" t="s">
        <v>312</v>
      </c>
      <c r="BC46" t="s">
        <v>313</v>
      </c>
      <c r="BD46" t="s">
        <v>314</v>
      </c>
      <c r="BE46" t="s">
        <v>94</v>
      </c>
    </row>
    <row r="47" spans="2:57">
      <c r="B47" s="61"/>
      <c r="C47" s="101"/>
      <c r="E47" s="104"/>
      <c r="F47" s="106"/>
      <c r="I47" t="s">
        <v>161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161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61"/>
      <c r="AG47" s="101"/>
      <c r="AI47" s="104"/>
      <c r="AJ47" s="106"/>
      <c r="AM47" t="s">
        <v>161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161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61"/>
      <c r="C48" s="101"/>
      <c r="E48" s="104"/>
      <c r="F48" s="106"/>
      <c r="I48" t="s">
        <v>465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465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61"/>
      <c r="AG48" s="101"/>
      <c r="AI48" s="104"/>
      <c r="AJ48" s="106"/>
      <c r="AM48" t="s">
        <v>465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465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61"/>
      <c r="C49" s="101"/>
      <c r="E49" s="104"/>
      <c r="F49" s="106"/>
      <c r="I49" t="s">
        <v>334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334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61"/>
      <c r="AG49" s="101"/>
      <c r="AI49" s="104"/>
      <c r="AJ49" s="106"/>
      <c r="AM49" t="s">
        <v>334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334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61"/>
      <c r="C50" s="101"/>
      <c r="E50" s="104"/>
      <c r="F50" s="106"/>
      <c r="I50" t="s">
        <v>466</v>
      </c>
      <c r="J50">
        <v>0.39711800000000003</v>
      </c>
      <c r="K50">
        <v>3.0327E-2</v>
      </c>
      <c r="L50">
        <v>2.347569</v>
      </c>
      <c r="M50">
        <v>0.385378</v>
      </c>
      <c r="W50" t="s">
        <v>466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61"/>
      <c r="AG50" s="101"/>
      <c r="AI50" s="104"/>
      <c r="AJ50" s="106"/>
      <c r="AM50" t="s">
        <v>466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466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61"/>
      <c r="C51" s="101"/>
      <c r="E51" s="104"/>
      <c r="F51" s="106"/>
      <c r="I51" t="s">
        <v>467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467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61"/>
      <c r="AG51" s="101"/>
      <c r="AI51" s="104"/>
      <c r="AJ51" s="106"/>
      <c r="AM51" t="s">
        <v>467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467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61"/>
      <c r="C52" s="101"/>
      <c r="E52" s="104"/>
      <c r="F52" s="106"/>
      <c r="I52" t="s">
        <v>337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337</v>
      </c>
      <c r="X52">
        <v>0.95670900000000003</v>
      </c>
      <c r="Y52">
        <v>4.0150000000000003E-3</v>
      </c>
      <c r="Z52">
        <v>183.284154</v>
      </c>
      <c r="AA52">
        <v>0.965333</v>
      </c>
      <c r="AF52" s="61"/>
      <c r="AG52" s="101"/>
      <c r="AI52" s="104"/>
      <c r="AJ52" s="106"/>
      <c r="AM52" t="s">
        <v>337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337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61"/>
      <c r="C53" s="101"/>
      <c r="E53" s="104"/>
      <c r="F53" s="106"/>
      <c r="I53" t="s">
        <v>468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468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61"/>
      <c r="AG53" s="101"/>
      <c r="AI53" s="104"/>
      <c r="AJ53" s="106"/>
      <c r="AM53" t="s">
        <v>468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468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61"/>
      <c r="C54" s="101"/>
      <c r="E54" s="104"/>
      <c r="F54" s="106"/>
      <c r="I54" t="s">
        <v>372</v>
      </c>
      <c r="L54">
        <v>245.18</v>
      </c>
      <c r="M54">
        <v>0.98499999999999999</v>
      </c>
      <c r="W54" t="s">
        <v>372</v>
      </c>
      <c r="Z54">
        <v>1336.45</v>
      </c>
      <c r="AA54">
        <v>0.96899999999999997</v>
      </c>
      <c r="AF54" s="61"/>
      <c r="AG54" s="101"/>
      <c r="AI54" s="104"/>
      <c r="AJ54" s="106"/>
      <c r="AM54" t="s">
        <v>372</v>
      </c>
      <c r="AP54">
        <v>223.5</v>
      </c>
      <c r="AQ54">
        <v>0.98799999999999999</v>
      </c>
      <c r="BA54" t="s">
        <v>372</v>
      </c>
      <c r="BD54">
        <v>1188.8</v>
      </c>
      <c r="BE54">
        <v>0.97699999999999998</v>
      </c>
    </row>
    <row r="55" spans="2:57">
      <c r="B55" s="61"/>
      <c r="C55" s="101"/>
      <c r="E55" s="104"/>
      <c r="F55" s="106"/>
      <c r="AF55" s="61"/>
      <c r="AG55" s="101"/>
      <c r="AI55" s="104"/>
      <c r="AJ55" s="106"/>
    </row>
    <row r="56" spans="2:57">
      <c r="B56" s="61">
        <v>100</v>
      </c>
      <c r="C56" s="101">
        <v>50</v>
      </c>
      <c r="D56">
        <v>2</v>
      </c>
      <c r="E56" s="104">
        <v>5</v>
      </c>
      <c r="F56" s="106">
        <v>2</v>
      </c>
      <c r="I56" t="s">
        <v>311</v>
      </c>
      <c r="J56" t="s">
        <v>312</v>
      </c>
      <c r="K56" t="s">
        <v>313</v>
      </c>
      <c r="L56" t="s">
        <v>314</v>
      </c>
      <c r="M56" t="s">
        <v>94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311</v>
      </c>
      <c r="X56" t="s">
        <v>312</v>
      </c>
      <c r="Y56" t="s">
        <v>313</v>
      </c>
      <c r="Z56" t="s">
        <v>314</v>
      </c>
      <c r="AA56" t="s">
        <v>94</v>
      </c>
      <c r="AF56" s="61">
        <v>100</v>
      </c>
      <c r="AG56" s="101">
        <v>50</v>
      </c>
      <c r="AH56">
        <v>5</v>
      </c>
      <c r="AI56" s="104">
        <v>5</v>
      </c>
      <c r="AJ56" s="106">
        <v>2</v>
      </c>
      <c r="AM56" t="s">
        <v>311</v>
      </c>
      <c r="AN56" t="s">
        <v>312</v>
      </c>
      <c r="AO56" t="s">
        <v>313</v>
      </c>
      <c r="AP56" t="s">
        <v>314</v>
      </c>
      <c r="AQ56" t="s">
        <v>94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311</v>
      </c>
      <c r="BB56" t="s">
        <v>312</v>
      </c>
      <c r="BC56" t="s">
        <v>313</v>
      </c>
      <c r="BD56" t="s">
        <v>314</v>
      </c>
      <c r="BE56" t="s">
        <v>94</v>
      </c>
    </row>
    <row r="57" spans="2:57">
      <c r="B57" s="61"/>
      <c r="C57" s="101"/>
      <c r="E57" s="104"/>
      <c r="F57" s="106"/>
      <c r="I57" t="s">
        <v>161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161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61"/>
      <c r="AG57" s="101"/>
      <c r="AI57" s="104"/>
      <c r="AJ57" s="106"/>
      <c r="AM57" t="s">
        <v>161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161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61"/>
      <c r="C58" s="101"/>
      <c r="E58" s="104"/>
      <c r="F58" s="106"/>
      <c r="I58" t="s">
        <v>465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465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61"/>
      <c r="AG58" s="101"/>
      <c r="AI58" s="104"/>
      <c r="AJ58" s="106"/>
      <c r="AM58" t="s">
        <v>465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465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61"/>
      <c r="C59" s="101"/>
      <c r="E59" s="104"/>
      <c r="F59" s="106"/>
      <c r="I59" t="s">
        <v>334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334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61"/>
      <c r="AG59" s="101"/>
      <c r="AI59" s="104"/>
      <c r="AJ59" s="106"/>
      <c r="AM59" t="s">
        <v>334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334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61"/>
      <c r="C60" s="101"/>
      <c r="E60" s="104"/>
      <c r="F60" s="106"/>
      <c r="I60" t="s">
        <v>466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466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61"/>
      <c r="AG60" s="101"/>
      <c r="AI60" s="104"/>
      <c r="AJ60" s="106"/>
      <c r="AM60" t="s">
        <v>466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466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61"/>
      <c r="C61" s="101"/>
      <c r="E61" s="104"/>
      <c r="F61" s="106"/>
      <c r="I61" t="s">
        <v>467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467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61"/>
      <c r="AG61" s="101"/>
      <c r="AI61" s="104"/>
      <c r="AJ61" s="106"/>
      <c r="AM61" t="s">
        <v>467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467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61"/>
      <c r="C62" s="101"/>
      <c r="E62" s="104"/>
      <c r="F62" s="106"/>
      <c r="I62" t="s">
        <v>337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337</v>
      </c>
      <c r="X62">
        <v>0.954874</v>
      </c>
      <c r="Y62">
        <v>2.3930000000000002E-3</v>
      </c>
      <c r="Z62">
        <v>170.564425</v>
      </c>
      <c r="AA62">
        <v>0.96190900000000001</v>
      </c>
      <c r="AF62" s="61"/>
      <c r="AG62" s="101"/>
      <c r="AI62" s="104"/>
      <c r="AJ62" s="106"/>
      <c r="AM62" t="s">
        <v>337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337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61"/>
      <c r="C63" s="101"/>
      <c r="E63" s="104"/>
      <c r="F63" s="106"/>
      <c r="I63" t="s">
        <v>468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468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61"/>
      <c r="AG63" s="101"/>
      <c r="AI63" s="104"/>
      <c r="AJ63" s="106"/>
      <c r="AM63" t="s">
        <v>468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468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61"/>
      <c r="C64" s="101"/>
      <c r="E64" s="104"/>
      <c r="F64" s="106"/>
      <c r="I64" t="s">
        <v>372</v>
      </c>
      <c r="L64">
        <v>205.49</v>
      </c>
      <c r="M64">
        <v>0.98699999999999999</v>
      </c>
      <c r="W64" t="s">
        <v>372</v>
      </c>
      <c r="Z64">
        <v>1182.0899999999999</v>
      </c>
      <c r="AA64">
        <v>0.96799999999999997</v>
      </c>
      <c r="AF64" s="61"/>
      <c r="AG64" s="101"/>
      <c r="AI64" s="104"/>
      <c r="AJ64" s="106"/>
      <c r="AM64" t="s">
        <v>372</v>
      </c>
      <c r="AP64">
        <v>185.83</v>
      </c>
      <c r="AQ64">
        <v>0.99</v>
      </c>
      <c r="BA64" t="s">
        <v>372</v>
      </c>
      <c r="BD64">
        <v>1170.5</v>
      </c>
      <c r="BE64">
        <v>0.97899999999999998</v>
      </c>
    </row>
    <row r="65" spans="2:86">
      <c r="B65" s="61"/>
      <c r="C65" s="101"/>
      <c r="E65" s="104"/>
      <c r="F65" s="106"/>
      <c r="AF65" s="61"/>
      <c r="AG65" s="101"/>
      <c r="AI65" s="104"/>
      <c r="AJ65" s="106"/>
    </row>
    <row r="66" spans="2:86">
      <c r="B66" s="61">
        <v>100</v>
      </c>
      <c r="C66" s="101">
        <v>50</v>
      </c>
      <c r="D66">
        <v>2</v>
      </c>
      <c r="E66" s="104">
        <v>10</v>
      </c>
      <c r="F66" s="106">
        <v>1</v>
      </c>
      <c r="I66" t="s">
        <v>311</v>
      </c>
      <c r="J66" t="s">
        <v>312</v>
      </c>
      <c r="K66" t="s">
        <v>313</v>
      </c>
      <c r="L66" t="s">
        <v>314</v>
      </c>
      <c r="M66" t="s">
        <v>94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311</v>
      </c>
      <c r="X66" t="s">
        <v>312</v>
      </c>
      <c r="Y66" t="s">
        <v>313</v>
      </c>
      <c r="Z66" t="s">
        <v>314</v>
      </c>
      <c r="AA66" t="s">
        <v>94</v>
      </c>
      <c r="AF66" s="61">
        <v>100</v>
      </c>
      <c r="AG66" s="101">
        <v>50</v>
      </c>
      <c r="AH66">
        <v>7</v>
      </c>
      <c r="AI66" s="104">
        <v>7</v>
      </c>
      <c r="AJ66" s="106">
        <v>1</v>
      </c>
      <c r="AM66" t="s">
        <v>311</v>
      </c>
      <c r="AN66" t="s">
        <v>312</v>
      </c>
      <c r="AO66" t="s">
        <v>313</v>
      </c>
      <c r="AP66" t="s">
        <v>314</v>
      </c>
      <c r="AQ66" t="s">
        <v>94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311</v>
      </c>
      <c r="BB66" t="s">
        <v>312</v>
      </c>
      <c r="BC66" t="s">
        <v>313</v>
      </c>
      <c r="BD66" t="s">
        <v>314</v>
      </c>
      <c r="BE66" t="s">
        <v>94</v>
      </c>
    </row>
    <row r="67" spans="2:86">
      <c r="B67" s="61"/>
      <c r="C67" s="101"/>
      <c r="E67" s="104"/>
      <c r="F67" s="106"/>
      <c r="I67" t="s">
        <v>161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161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61"/>
      <c r="AG67" s="101"/>
      <c r="AI67" s="104"/>
      <c r="AJ67" s="106"/>
      <c r="AM67" t="s">
        <v>161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161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61"/>
      <c r="C68" s="101"/>
      <c r="E68" s="104"/>
      <c r="F68" s="106"/>
      <c r="I68" t="s">
        <v>465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465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61"/>
      <c r="AG68" s="101"/>
      <c r="AI68" s="104"/>
      <c r="AJ68" s="106"/>
      <c r="AM68" t="s">
        <v>465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465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61"/>
      <c r="C69" s="101"/>
      <c r="E69" s="104"/>
      <c r="F69" s="106"/>
      <c r="I69" t="s">
        <v>334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334</v>
      </c>
      <c r="X69">
        <v>0.95395700000000005</v>
      </c>
      <c r="Y69">
        <v>2.97E-3</v>
      </c>
      <c r="Z69">
        <v>2482.329784</v>
      </c>
      <c r="AA69">
        <v>0.96169499999999997</v>
      </c>
      <c r="AF69" s="61"/>
      <c r="AG69" s="101"/>
      <c r="AI69" s="104"/>
      <c r="AJ69" s="106"/>
      <c r="AM69" t="s">
        <v>334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334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61"/>
      <c r="C70" s="101"/>
      <c r="E70" s="104"/>
      <c r="F70" s="106"/>
      <c r="I70" t="s">
        <v>466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466</v>
      </c>
      <c r="X70">
        <v>0.79693899999999995</v>
      </c>
      <c r="Y70">
        <v>1.9517E-2</v>
      </c>
      <c r="Z70">
        <v>2427.396158</v>
      </c>
      <c r="AA70">
        <v>0.80890200000000001</v>
      </c>
      <c r="AF70" s="61"/>
      <c r="AG70" s="101"/>
      <c r="AI70" s="104"/>
      <c r="AJ70" s="106"/>
      <c r="AM70" t="s">
        <v>466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466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61"/>
      <c r="C71" s="101"/>
      <c r="E71" s="104"/>
      <c r="F71" s="106"/>
      <c r="I71" t="s">
        <v>467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467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61"/>
      <c r="AG71" s="101"/>
      <c r="AI71" s="104"/>
      <c r="AJ71" s="106"/>
      <c r="AM71" t="s">
        <v>467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467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61"/>
      <c r="C72" s="101"/>
      <c r="E72" s="104"/>
      <c r="F72" s="106"/>
      <c r="I72" t="s">
        <v>337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337</v>
      </c>
      <c r="X72">
        <v>0.98119800000000001</v>
      </c>
      <c r="Y72">
        <v>2.859E-3</v>
      </c>
      <c r="Z72">
        <v>3341.056384</v>
      </c>
      <c r="AA72">
        <v>0.989514</v>
      </c>
      <c r="AF72" s="61"/>
      <c r="AG72" s="101"/>
      <c r="AI72" s="104"/>
      <c r="AJ72" s="106"/>
      <c r="AM72" t="s">
        <v>337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337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61"/>
      <c r="C73" s="101"/>
      <c r="E73" s="104"/>
      <c r="F73" s="106"/>
      <c r="I73" t="s">
        <v>468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468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61"/>
      <c r="AG73" s="101"/>
      <c r="AI73" s="104"/>
      <c r="AJ73" s="106"/>
      <c r="AM73" t="s">
        <v>468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468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61"/>
      <c r="C74" s="101"/>
      <c r="E74" s="104"/>
      <c r="F74" s="106"/>
      <c r="I74" t="s">
        <v>372</v>
      </c>
      <c r="L74">
        <v>512.13</v>
      </c>
      <c r="M74">
        <v>0.99199999999999999</v>
      </c>
      <c r="W74" t="s">
        <v>372</v>
      </c>
      <c r="Z74">
        <v>14007.09</v>
      </c>
      <c r="AA74">
        <v>0.98299999999999998</v>
      </c>
      <c r="AF74" s="61"/>
      <c r="AG74" s="101"/>
      <c r="AI74" s="104"/>
      <c r="AJ74" s="106"/>
      <c r="AM74" t="s">
        <v>372</v>
      </c>
      <c r="AP74">
        <v>241.32</v>
      </c>
      <c r="AQ74">
        <v>0.98699999999999999</v>
      </c>
      <c r="BA74" t="s">
        <v>372</v>
      </c>
      <c r="BD74">
        <v>1827.57</v>
      </c>
      <c r="BE74">
        <v>0.97799999999999998</v>
      </c>
      <c r="CB74" t="s">
        <v>366</v>
      </c>
      <c r="CF74" t="s">
        <v>374</v>
      </c>
    </row>
    <row r="75" spans="2:86">
      <c r="B75" s="61"/>
      <c r="C75" s="101"/>
      <c r="E75" s="104"/>
      <c r="F75" s="106"/>
      <c r="AF75" s="61"/>
      <c r="AG75" s="101"/>
      <c r="AI75" s="104"/>
      <c r="AJ75" s="106"/>
    </row>
    <row r="76" spans="2:86">
      <c r="B76" s="61">
        <v>100</v>
      </c>
      <c r="C76" s="101">
        <v>50</v>
      </c>
      <c r="D76">
        <v>2</v>
      </c>
      <c r="E76" s="104">
        <v>10</v>
      </c>
      <c r="F76" s="106">
        <v>2</v>
      </c>
      <c r="I76" t="s">
        <v>311</v>
      </c>
      <c r="J76" t="s">
        <v>312</v>
      </c>
      <c r="K76" t="s">
        <v>313</v>
      </c>
      <c r="L76" t="s">
        <v>314</v>
      </c>
      <c r="M76" t="s">
        <v>94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311</v>
      </c>
      <c r="X76" t="s">
        <v>312</v>
      </c>
      <c r="Y76" t="s">
        <v>313</v>
      </c>
      <c r="Z76" t="s">
        <v>314</v>
      </c>
      <c r="AA76" t="s">
        <v>94</v>
      </c>
      <c r="AF76" s="61">
        <v>100</v>
      </c>
      <c r="AG76" s="101">
        <v>50</v>
      </c>
      <c r="AH76">
        <v>7</v>
      </c>
      <c r="AI76" s="104">
        <v>7</v>
      </c>
      <c r="AJ76" s="106">
        <v>2</v>
      </c>
      <c r="AM76" t="s">
        <v>311</v>
      </c>
      <c r="AN76" t="s">
        <v>312</v>
      </c>
      <c r="AO76" t="s">
        <v>313</v>
      </c>
      <c r="AP76" t="s">
        <v>314</v>
      </c>
      <c r="AQ76" t="s">
        <v>94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311</v>
      </c>
      <c r="BB76" t="s">
        <v>312</v>
      </c>
      <c r="BC76" t="s">
        <v>313</v>
      </c>
      <c r="BD76" t="s">
        <v>314</v>
      </c>
      <c r="BE76" t="s">
        <v>94</v>
      </c>
      <c r="CB76" t="s">
        <v>367</v>
      </c>
      <c r="CF76" t="s">
        <v>375</v>
      </c>
    </row>
    <row r="77" spans="2:86">
      <c r="B77" s="61"/>
      <c r="C77" s="101"/>
      <c r="E77" s="104"/>
      <c r="F77" s="106"/>
      <c r="I77" t="s">
        <v>161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161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61"/>
      <c r="AG77" s="101"/>
      <c r="AI77" s="104"/>
      <c r="AJ77" s="106"/>
      <c r="AM77" t="s">
        <v>161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161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368</v>
      </c>
      <c r="CF77" t="s">
        <v>376</v>
      </c>
    </row>
    <row r="78" spans="2:86">
      <c r="B78" s="61"/>
      <c r="C78" s="101"/>
      <c r="E78" s="104"/>
      <c r="F78" s="106"/>
      <c r="I78" t="s">
        <v>465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465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61"/>
      <c r="AG78" s="101"/>
      <c r="AI78" s="104"/>
      <c r="AJ78" s="106"/>
      <c r="AM78" t="s">
        <v>465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465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369</v>
      </c>
      <c r="CF78" t="s">
        <v>519</v>
      </c>
      <c r="CH78" s="5" t="s">
        <v>518</v>
      </c>
    </row>
    <row r="79" spans="2:86">
      <c r="B79" s="61"/>
      <c r="C79" s="101"/>
      <c r="F79" s="106"/>
      <c r="I79" t="s">
        <v>334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334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61"/>
      <c r="AG79" s="101"/>
      <c r="AJ79" s="106"/>
      <c r="AM79" t="s">
        <v>334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334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370</v>
      </c>
      <c r="CF79" t="s">
        <v>520</v>
      </c>
    </row>
    <row r="80" spans="2:86">
      <c r="B80" s="61"/>
      <c r="C80" s="101"/>
      <c r="F80" s="106"/>
      <c r="I80" t="s">
        <v>466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466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61"/>
      <c r="AG80" s="101"/>
      <c r="AJ80" s="106"/>
      <c r="AM80" t="s">
        <v>466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466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61"/>
      <c r="C81" s="101"/>
      <c r="F81" s="106"/>
      <c r="I81" t="s">
        <v>467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467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61"/>
      <c r="AG81" s="101"/>
      <c r="AJ81" s="106"/>
      <c r="AM81" t="s">
        <v>467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467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61"/>
      <c r="C82" s="101"/>
      <c r="F82" s="106"/>
      <c r="I82" t="s">
        <v>337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337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61"/>
      <c r="AG82" s="101"/>
      <c r="AJ82" s="106"/>
      <c r="AM82" t="s">
        <v>337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337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61"/>
      <c r="C83" s="101"/>
      <c r="I83" t="s">
        <v>468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468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61"/>
      <c r="AG83" s="101"/>
      <c r="AM83" t="s">
        <v>468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468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61"/>
      <c r="C84" s="101"/>
      <c r="I84" t="s">
        <v>372</v>
      </c>
      <c r="L84">
        <v>305.01</v>
      </c>
      <c r="M84">
        <v>0.98799999999999999</v>
      </c>
      <c r="W84" t="s">
        <v>372</v>
      </c>
      <c r="Z84">
        <v>2692.63</v>
      </c>
      <c r="AA84">
        <v>0.98199999999999998</v>
      </c>
      <c r="AF84" s="61"/>
      <c r="AG84" s="101"/>
      <c r="AM84" t="s">
        <v>372</v>
      </c>
      <c r="AP84">
        <v>882.78</v>
      </c>
      <c r="AQ84">
        <v>0.41</v>
      </c>
      <c r="BA84" t="s">
        <v>372</v>
      </c>
      <c r="BD84">
        <v>1773.21</v>
      </c>
      <c r="BE84">
        <v>0.58499999999999996</v>
      </c>
    </row>
    <row r="85" spans="2:75">
      <c r="C85" s="101"/>
    </row>
    <row r="86" spans="2:75">
      <c r="AC86" s="5" t="s">
        <v>344</v>
      </c>
      <c r="AD86" t="s">
        <v>377</v>
      </c>
    </row>
    <row r="88" spans="2:75">
      <c r="BU88" s="5" t="s">
        <v>343</v>
      </c>
      <c r="BW88" t="s">
        <v>365</v>
      </c>
    </row>
    <row r="107" spans="3:3">
      <c r="C107" t="s">
        <v>147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5"/>
    </row>
    <row r="3" spans="1:57">
      <c r="F3" s="6"/>
      <c r="G3" s="6"/>
      <c r="H3" s="6"/>
      <c r="I3" s="6"/>
    </row>
    <row r="4" spans="1:57">
      <c r="F4" s="6"/>
      <c r="G4" s="6"/>
      <c r="H4" s="6"/>
      <c r="I4" s="6"/>
    </row>
    <row r="5" spans="1:57">
      <c r="G5" s="5" t="s">
        <v>148</v>
      </c>
      <c r="R5" s="6" t="s">
        <v>161</v>
      </c>
      <c r="AC5" s="6" t="s">
        <v>162</v>
      </c>
      <c r="AM5" s="6" t="s">
        <v>189</v>
      </c>
      <c r="AX5" s="6" t="s">
        <v>334</v>
      </c>
    </row>
    <row r="6" spans="1:57" ht="15.75" thickBot="1">
      <c r="V6" s="63" t="s">
        <v>183</v>
      </c>
      <c r="AG6" s="63" t="s">
        <v>183</v>
      </c>
      <c r="AQ6" s="63" t="s">
        <v>183</v>
      </c>
      <c r="BB6" s="63" t="s">
        <v>183</v>
      </c>
    </row>
    <row r="7" spans="1:57">
      <c r="A7" t="s">
        <v>181</v>
      </c>
      <c r="B7" t="s">
        <v>16</v>
      </c>
      <c r="C7" t="s">
        <v>176</v>
      </c>
      <c r="D7" t="s">
        <v>73</v>
      </c>
      <c r="E7" t="s">
        <v>74</v>
      </c>
      <c r="F7" s="2" t="s">
        <v>0</v>
      </c>
      <c r="G7" s="7" t="s">
        <v>1</v>
      </c>
      <c r="H7" s="8" t="s">
        <v>3</v>
      </c>
      <c r="I7" s="3" t="s">
        <v>2</v>
      </c>
      <c r="J7" s="3" t="s">
        <v>24</v>
      </c>
      <c r="K7" s="3" t="s">
        <v>150</v>
      </c>
      <c r="L7" s="3" t="s">
        <v>156</v>
      </c>
      <c r="M7" s="53"/>
      <c r="N7" t="s">
        <v>177</v>
      </c>
      <c r="P7" t="s">
        <v>190</v>
      </c>
      <c r="Q7" t="s">
        <v>325</v>
      </c>
      <c r="R7" s="2" t="s">
        <v>8</v>
      </c>
      <c r="S7" s="3" t="s">
        <v>10</v>
      </c>
      <c r="T7" s="3" t="s">
        <v>11</v>
      </c>
      <c r="U7" s="13" t="s">
        <v>9</v>
      </c>
      <c r="V7" s="154" t="s">
        <v>12</v>
      </c>
      <c r="W7" s="63" t="s">
        <v>184</v>
      </c>
      <c r="X7" s="63" t="s">
        <v>185</v>
      </c>
      <c r="Y7" s="155" t="s">
        <v>188</v>
      </c>
      <c r="Z7" s="53"/>
      <c r="AA7" s="53"/>
      <c r="AB7" s="108" t="s">
        <v>325</v>
      </c>
      <c r="AC7" s="2" t="s">
        <v>327</v>
      </c>
      <c r="AD7" s="3" t="s">
        <v>10</v>
      </c>
      <c r="AE7" s="3" t="s">
        <v>11</v>
      </c>
      <c r="AF7" s="13" t="s">
        <v>9</v>
      </c>
      <c r="AG7" s="154" t="s">
        <v>12</v>
      </c>
      <c r="AH7" s="63" t="s">
        <v>184</v>
      </c>
      <c r="AI7" s="63" t="s">
        <v>185</v>
      </c>
      <c r="AJ7" s="155" t="s">
        <v>188</v>
      </c>
      <c r="AL7" s="108" t="s">
        <v>325</v>
      </c>
      <c r="AM7" s="2" t="s">
        <v>8</v>
      </c>
      <c r="AN7" s="3" t="s">
        <v>10</v>
      </c>
      <c r="AO7" s="3" t="s">
        <v>11</v>
      </c>
      <c r="AP7" s="13" t="s">
        <v>9</v>
      </c>
      <c r="AQ7" s="154" t="s">
        <v>12</v>
      </c>
      <c r="AR7" s="63" t="s">
        <v>184</v>
      </c>
      <c r="AS7" s="63" t="s">
        <v>185</v>
      </c>
      <c r="AT7" s="155" t="s">
        <v>188</v>
      </c>
      <c r="AV7" s="108" t="s">
        <v>335</v>
      </c>
      <c r="AW7" s="108" t="s">
        <v>325</v>
      </c>
      <c r="AX7" s="2" t="s">
        <v>327</v>
      </c>
      <c r="AY7" s="3" t="s">
        <v>10</v>
      </c>
      <c r="AZ7" s="3" t="s">
        <v>11</v>
      </c>
      <c r="BA7" s="13" t="s">
        <v>9</v>
      </c>
      <c r="BB7" s="154" t="s">
        <v>12</v>
      </c>
      <c r="BC7" s="63" t="s">
        <v>184</v>
      </c>
      <c r="BD7" s="63" t="s">
        <v>185</v>
      </c>
      <c r="BE7" s="155" t="s">
        <v>188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182</v>
      </c>
      <c r="H8">
        <v>48762</v>
      </c>
      <c r="I8">
        <v>22530</v>
      </c>
      <c r="J8">
        <v>1360</v>
      </c>
      <c r="K8">
        <v>57.94</v>
      </c>
      <c r="L8" t="s">
        <v>319</v>
      </c>
      <c r="N8">
        <v>31.53</v>
      </c>
      <c r="R8">
        <v>4325</v>
      </c>
      <c r="S8">
        <v>0.99</v>
      </c>
      <c r="T8">
        <v>0.99</v>
      </c>
      <c r="U8">
        <v>1330</v>
      </c>
      <c r="V8" s="5">
        <v>0.875</v>
      </c>
      <c r="W8">
        <v>0.89500000000000002</v>
      </c>
      <c r="X8">
        <v>0.79300000000000004</v>
      </c>
      <c r="Y8" s="5">
        <v>0.82499999999999996</v>
      </c>
      <c r="AC8">
        <v>5376</v>
      </c>
      <c r="AD8">
        <v>0.99</v>
      </c>
      <c r="AE8">
        <v>0.99</v>
      </c>
      <c r="AF8">
        <v>19.86</v>
      </c>
      <c r="AG8" s="5">
        <v>0.88300000000000001</v>
      </c>
      <c r="AH8">
        <v>0.83799999999999997</v>
      </c>
      <c r="AI8">
        <v>0.81399999999999995</v>
      </c>
      <c r="AJ8" s="5">
        <v>0.80900000000000005</v>
      </c>
      <c r="AM8">
        <v>6109</v>
      </c>
      <c r="AN8">
        <v>0.99</v>
      </c>
      <c r="AO8">
        <v>0.99</v>
      </c>
      <c r="AP8">
        <v>998</v>
      </c>
      <c r="AQ8" s="5">
        <v>0.88</v>
      </c>
      <c r="AR8">
        <v>0.84599999999999997</v>
      </c>
      <c r="AS8">
        <v>0.80600000000000005</v>
      </c>
      <c r="AT8" s="5">
        <v>0.80900000000000005</v>
      </c>
      <c r="AX8">
        <v>4047</v>
      </c>
      <c r="AY8">
        <v>0.99</v>
      </c>
      <c r="AZ8">
        <v>0.99</v>
      </c>
      <c r="BA8">
        <v>523</v>
      </c>
      <c r="BB8" s="5">
        <v>0.871</v>
      </c>
      <c r="BC8">
        <v>0.878</v>
      </c>
      <c r="BD8">
        <v>0.77200000000000002</v>
      </c>
      <c r="BE8" s="5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182</v>
      </c>
      <c r="H9">
        <v>48762</v>
      </c>
      <c r="I9">
        <v>22530</v>
      </c>
      <c r="J9">
        <v>21840</v>
      </c>
      <c r="K9">
        <v>482.76</v>
      </c>
      <c r="L9" t="s">
        <v>320</v>
      </c>
      <c r="N9">
        <v>64.12</v>
      </c>
      <c r="R9">
        <v>10574</v>
      </c>
      <c r="S9">
        <v>0.99</v>
      </c>
      <c r="T9">
        <v>0.99</v>
      </c>
      <c r="U9">
        <v>831</v>
      </c>
      <c r="V9" s="6">
        <v>0.90500000000000003</v>
      </c>
      <c r="W9">
        <v>0.91600000000000004</v>
      </c>
      <c r="X9">
        <v>0.84099999999999997</v>
      </c>
      <c r="Y9" s="5">
        <v>0.86499999999999999</v>
      </c>
      <c r="AC9">
        <v>9134</v>
      </c>
      <c r="AD9">
        <v>0.99</v>
      </c>
      <c r="AE9">
        <v>0.99</v>
      </c>
      <c r="AF9">
        <v>89.44</v>
      </c>
      <c r="AG9" s="6">
        <v>0.90200000000000002</v>
      </c>
      <c r="AH9">
        <v>0.86099999999999999</v>
      </c>
      <c r="AI9">
        <v>0.82799999999999996</v>
      </c>
      <c r="AJ9" s="5">
        <v>0.82799999999999996</v>
      </c>
      <c r="AM9">
        <v>14543</v>
      </c>
      <c r="AN9">
        <v>0.99</v>
      </c>
      <c r="AO9">
        <v>0.99</v>
      </c>
      <c r="AP9">
        <v>1034</v>
      </c>
      <c r="AQ9" s="6">
        <v>0.91600000000000004</v>
      </c>
      <c r="AR9">
        <v>0.88</v>
      </c>
      <c r="AS9">
        <v>0.84799999999999998</v>
      </c>
      <c r="AT9" s="5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5">
        <v>0.90300000000000002</v>
      </c>
      <c r="BC9">
        <v>0.90200000000000002</v>
      </c>
      <c r="BD9">
        <v>0.81899999999999995</v>
      </c>
      <c r="BE9" s="5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182</v>
      </c>
      <c r="H10">
        <v>48762</v>
      </c>
      <c r="I10">
        <v>22530</v>
      </c>
      <c r="J10">
        <v>1360</v>
      </c>
      <c r="K10">
        <v>57.09</v>
      </c>
      <c r="L10" t="s">
        <v>319</v>
      </c>
      <c r="N10">
        <v>31.3</v>
      </c>
      <c r="Q10" t="s">
        <v>328</v>
      </c>
      <c r="R10">
        <v>4316</v>
      </c>
      <c r="S10">
        <v>0.99</v>
      </c>
      <c r="T10">
        <v>0.99</v>
      </c>
      <c r="U10">
        <v>1328</v>
      </c>
      <c r="V10" s="5">
        <v>0.874</v>
      </c>
      <c r="W10">
        <v>0.89400000000000002</v>
      </c>
      <c r="X10">
        <v>0.79200000000000004</v>
      </c>
      <c r="Y10" s="5">
        <v>0.82399999999999995</v>
      </c>
      <c r="AC10">
        <v>1478</v>
      </c>
      <c r="AD10">
        <v>0.99</v>
      </c>
      <c r="AE10">
        <v>0.99</v>
      </c>
      <c r="AF10">
        <v>9.52</v>
      </c>
      <c r="AG10" s="5">
        <v>0.88100000000000001</v>
      </c>
      <c r="AH10">
        <v>0.84</v>
      </c>
      <c r="AI10">
        <v>0.80400000000000005</v>
      </c>
      <c r="AJ10" s="5">
        <v>0.80500000000000005</v>
      </c>
      <c r="AM10">
        <v>5947</v>
      </c>
      <c r="AN10">
        <v>0.99</v>
      </c>
      <c r="AO10">
        <v>0.99</v>
      </c>
      <c r="AP10">
        <v>1279</v>
      </c>
      <c r="AQ10" s="5">
        <v>0.88400000000000001</v>
      </c>
      <c r="AR10">
        <v>0.85</v>
      </c>
      <c r="AS10">
        <v>0.80800000000000005</v>
      </c>
      <c r="AT10" s="5">
        <v>0.81299999999999994</v>
      </c>
      <c r="AX10">
        <v>4025</v>
      </c>
      <c r="AY10">
        <v>0.99</v>
      </c>
      <c r="AZ10">
        <v>0.99</v>
      </c>
      <c r="BA10">
        <v>511</v>
      </c>
      <c r="BB10" s="5">
        <v>0.86899999999999999</v>
      </c>
      <c r="BC10">
        <v>0.879</v>
      </c>
      <c r="BD10">
        <v>0.77200000000000002</v>
      </c>
      <c r="BE10" s="5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182</v>
      </c>
      <c r="H11">
        <v>48762</v>
      </c>
      <c r="I11">
        <v>22530</v>
      </c>
      <c r="J11">
        <v>20653</v>
      </c>
      <c r="K11">
        <v>470.49</v>
      </c>
      <c r="L11" t="s">
        <v>321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6">
        <v>0.90700000000000003</v>
      </c>
      <c r="W11">
        <v>0.91600000000000004</v>
      </c>
      <c r="X11">
        <v>0.84</v>
      </c>
      <c r="Y11" s="5">
        <v>0.86399999999999999</v>
      </c>
      <c r="AC11">
        <v>10276</v>
      </c>
      <c r="AD11">
        <v>0.99</v>
      </c>
      <c r="AE11">
        <v>0.99</v>
      </c>
      <c r="AF11">
        <v>62</v>
      </c>
      <c r="AG11" s="5">
        <v>0.88800000000000001</v>
      </c>
      <c r="AH11">
        <v>0.84</v>
      </c>
      <c r="AI11">
        <v>0.81</v>
      </c>
      <c r="AJ11" s="5">
        <v>0.80800000000000005</v>
      </c>
      <c r="AM11">
        <v>14646</v>
      </c>
      <c r="AN11">
        <v>0.99</v>
      </c>
      <c r="AO11">
        <v>0.99</v>
      </c>
      <c r="AP11">
        <v>947</v>
      </c>
      <c r="AQ11" s="6">
        <v>0.91500000000000004</v>
      </c>
      <c r="AR11">
        <v>0.87</v>
      </c>
      <c r="AS11">
        <v>0.84399999999999997</v>
      </c>
      <c r="AT11" s="5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5">
        <v>0.90200000000000002</v>
      </c>
      <c r="BC11">
        <v>0.90100000000000002</v>
      </c>
      <c r="BD11">
        <v>0.81899999999999995</v>
      </c>
      <c r="BE11" s="5">
        <v>0.84499999999999997</v>
      </c>
    </row>
    <row r="12" spans="1:57">
      <c r="V12" s="5"/>
      <c r="Y12" s="5"/>
      <c r="AG12" s="5"/>
      <c r="AJ12" s="5"/>
      <c r="AQ12" s="5"/>
      <c r="AT12" s="5"/>
      <c r="BB12" s="5"/>
      <c r="BE12" s="5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182</v>
      </c>
      <c r="H13">
        <v>48762</v>
      </c>
      <c r="I13">
        <v>22530</v>
      </c>
      <c r="J13">
        <v>1024</v>
      </c>
      <c r="K13">
        <v>36.159999999999997</v>
      </c>
      <c r="L13" t="s">
        <v>322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5">
        <v>0.86199999999999999</v>
      </c>
      <c r="W13">
        <v>0.88900000000000001</v>
      </c>
      <c r="X13">
        <v>0.78600000000000003</v>
      </c>
      <c r="Y13" s="5">
        <v>0.81799999999999995</v>
      </c>
      <c r="AC13">
        <v>843.78</v>
      </c>
      <c r="AD13">
        <v>0.99</v>
      </c>
      <c r="AE13">
        <v>0.99</v>
      </c>
      <c r="AF13">
        <v>6.81</v>
      </c>
      <c r="AG13" s="5">
        <v>0.89800000000000002</v>
      </c>
      <c r="AH13">
        <v>0.85799999999999998</v>
      </c>
      <c r="AI13">
        <v>0.82699999999999996</v>
      </c>
      <c r="AJ13" s="5">
        <v>0.82599999999999996</v>
      </c>
      <c r="AM13">
        <v>5118</v>
      </c>
      <c r="AN13">
        <v>0.99</v>
      </c>
      <c r="AO13">
        <v>0.99</v>
      </c>
      <c r="AP13">
        <v>982</v>
      </c>
      <c r="AQ13" s="6">
        <v>0.90600000000000003</v>
      </c>
      <c r="AR13">
        <v>0.872</v>
      </c>
      <c r="AS13">
        <v>0.83899999999999997</v>
      </c>
      <c r="AT13" s="5">
        <v>0.84099999999999997</v>
      </c>
      <c r="AX13">
        <v>2936</v>
      </c>
      <c r="AY13">
        <v>0.99</v>
      </c>
      <c r="AZ13">
        <v>0.99</v>
      </c>
      <c r="BA13">
        <v>516</v>
      </c>
      <c r="BB13" s="5">
        <v>0.84499999999999997</v>
      </c>
      <c r="BC13">
        <v>0.86899999999999999</v>
      </c>
      <c r="BD13">
        <v>0.754</v>
      </c>
      <c r="BE13" s="5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182</v>
      </c>
      <c r="H14">
        <v>48762</v>
      </c>
      <c r="I14">
        <v>22530</v>
      </c>
      <c r="J14">
        <v>16384</v>
      </c>
      <c r="K14">
        <v>338.43</v>
      </c>
      <c r="L14" t="s">
        <v>323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5">
        <v>0.87</v>
      </c>
      <c r="W14">
        <v>0.89200000000000002</v>
      </c>
      <c r="X14">
        <v>0.79900000000000004</v>
      </c>
      <c r="Y14" s="5">
        <v>0.82599999999999996</v>
      </c>
      <c r="AC14">
        <v>2927</v>
      </c>
      <c r="AD14">
        <v>0.99</v>
      </c>
      <c r="AE14">
        <v>0.99</v>
      </c>
      <c r="AF14">
        <v>47</v>
      </c>
      <c r="AG14" s="6">
        <v>0.92600000000000005</v>
      </c>
      <c r="AH14">
        <v>0.89400000000000002</v>
      </c>
      <c r="AI14">
        <v>0.86899999999999999</v>
      </c>
      <c r="AJ14" s="5">
        <v>0.86899999999999999</v>
      </c>
      <c r="AM14">
        <v>12571</v>
      </c>
      <c r="AN14">
        <v>0.99</v>
      </c>
      <c r="AO14">
        <v>0.99</v>
      </c>
      <c r="AP14">
        <v>978</v>
      </c>
      <c r="AQ14" s="6">
        <v>0.92600000000000005</v>
      </c>
      <c r="AR14">
        <v>0.92</v>
      </c>
      <c r="AS14">
        <v>0.86899999999999999</v>
      </c>
      <c r="AT14" s="5">
        <v>0.88200000000000001</v>
      </c>
      <c r="AX14">
        <v>678</v>
      </c>
      <c r="AY14">
        <v>0.99</v>
      </c>
      <c r="AZ14">
        <v>0.99</v>
      </c>
      <c r="BA14">
        <v>176</v>
      </c>
      <c r="BB14" s="5">
        <v>0.84899999999999998</v>
      </c>
      <c r="BC14">
        <v>0.872</v>
      </c>
      <c r="BD14">
        <v>0.76200000000000001</v>
      </c>
      <c r="BE14" s="5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182</v>
      </c>
      <c r="H15">
        <v>48762</v>
      </c>
      <c r="I15">
        <v>22530</v>
      </c>
      <c r="J15">
        <v>1024</v>
      </c>
      <c r="K15">
        <v>35.1</v>
      </c>
      <c r="L15" t="s">
        <v>322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5">
        <v>0.86199999999999999</v>
      </c>
      <c r="W15">
        <v>0.89300000000000002</v>
      </c>
      <c r="X15">
        <v>0.78700000000000003</v>
      </c>
      <c r="Y15" s="5">
        <v>0.81899999999999995</v>
      </c>
      <c r="AB15" t="s">
        <v>326</v>
      </c>
      <c r="AC15">
        <v>1239</v>
      </c>
      <c r="AD15">
        <v>0.99</v>
      </c>
      <c r="AE15">
        <v>0.99</v>
      </c>
      <c r="AF15">
        <v>7.2</v>
      </c>
      <c r="AG15" s="5">
        <v>0.89400000000000002</v>
      </c>
      <c r="AH15">
        <v>0.86199999999999999</v>
      </c>
      <c r="AI15">
        <v>0.83299999999999996</v>
      </c>
      <c r="AJ15" s="5">
        <v>0.83199999999999996</v>
      </c>
      <c r="AL15" t="s">
        <v>328</v>
      </c>
      <c r="AM15">
        <v>5071</v>
      </c>
      <c r="AN15">
        <v>0.99</v>
      </c>
      <c r="AO15">
        <v>0.99</v>
      </c>
      <c r="AP15">
        <v>862</v>
      </c>
      <c r="AQ15" s="5">
        <v>0.89900000000000002</v>
      </c>
      <c r="AR15">
        <v>0.871</v>
      </c>
      <c r="AS15">
        <v>0.83699999999999997</v>
      </c>
      <c r="AT15" s="5">
        <v>0.84</v>
      </c>
      <c r="AX15">
        <v>2934</v>
      </c>
      <c r="AY15">
        <v>0.99</v>
      </c>
      <c r="AZ15">
        <v>0.99</v>
      </c>
      <c r="BA15">
        <v>519</v>
      </c>
      <c r="BB15" s="5">
        <v>0.84399999999999997</v>
      </c>
      <c r="BC15">
        <v>0.871</v>
      </c>
      <c r="BD15">
        <v>0.75600000000000001</v>
      </c>
      <c r="BE15" s="5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182</v>
      </c>
      <c r="H16">
        <v>48762</v>
      </c>
      <c r="I16">
        <v>22530</v>
      </c>
      <c r="J16">
        <v>15197</v>
      </c>
      <c r="K16">
        <v>326.2</v>
      </c>
      <c r="L16" t="s">
        <v>324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5">
        <v>0.86699999999999999</v>
      </c>
      <c r="W16">
        <v>0.88900000000000001</v>
      </c>
      <c r="X16">
        <v>0.79500000000000004</v>
      </c>
      <c r="Y16" s="5">
        <v>0.82199999999999995</v>
      </c>
      <c r="AC16">
        <v>4155</v>
      </c>
      <c r="AD16">
        <v>0.99</v>
      </c>
      <c r="AE16">
        <v>0.99</v>
      </c>
      <c r="AF16">
        <v>42.97</v>
      </c>
      <c r="AG16" s="6">
        <v>0.91600000000000004</v>
      </c>
      <c r="AH16">
        <v>0.89500000000000002</v>
      </c>
      <c r="AI16">
        <v>0.86599999999999999</v>
      </c>
      <c r="AJ16" s="5">
        <v>0.86499999999999999</v>
      </c>
      <c r="AM16">
        <v>13028</v>
      </c>
      <c r="AN16">
        <v>0.99</v>
      </c>
      <c r="AO16">
        <v>0.99</v>
      </c>
      <c r="AP16">
        <v>870</v>
      </c>
      <c r="AQ16" s="6">
        <v>0.92300000000000004</v>
      </c>
      <c r="AR16">
        <v>0.90900000000000003</v>
      </c>
      <c r="AS16">
        <v>0.86599999999999999</v>
      </c>
      <c r="AT16" s="5">
        <v>0.875</v>
      </c>
      <c r="AX16">
        <v>679</v>
      </c>
      <c r="AY16">
        <v>0.99</v>
      </c>
      <c r="AZ16">
        <v>0.99</v>
      </c>
      <c r="BA16">
        <v>171</v>
      </c>
      <c r="BB16" s="5">
        <v>0.84599999999999997</v>
      </c>
      <c r="BC16">
        <v>0.86599999999999999</v>
      </c>
      <c r="BD16">
        <v>0.75700000000000001</v>
      </c>
      <c r="BE16" s="5">
        <v>0.78800000000000003</v>
      </c>
    </row>
    <row r="17" spans="1:57">
      <c r="V17" s="5"/>
      <c r="Y17" s="5"/>
      <c r="AG17" s="6"/>
      <c r="AJ17" s="5"/>
      <c r="AQ17" s="5"/>
      <c r="AT17" s="5"/>
      <c r="BB17" s="5"/>
      <c r="BE17" s="5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182</v>
      </c>
      <c r="H18">
        <v>48762</v>
      </c>
      <c r="I18">
        <v>22530</v>
      </c>
      <c r="J18">
        <v>87368</v>
      </c>
      <c r="K18">
        <v>1797</v>
      </c>
      <c r="L18" t="s">
        <v>331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5">
        <v>0.89500000000000002</v>
      </c>
      <c r="W18">
        <v>0.89300000000000002</v>
      </c>
      <c r="X18">
        <v>0.81699999999999995</v>
      </c>
      <c r="Y18" s="5">
        <v>0.83899999999999997</v>
      </c>
      <c r="AC18">
        <v>21174</v>
      </c>
      <c r="AD18">
        <v>0.99</v>
      </c>
      <c r="AE18">
        <v>0.99</v>
      </c>
      <c r="AF18">
        <v>240</v>
      </c>
      <c r="AG18" s="6">
        <v>0.90800000000000003</v>
      </c>
      <c r="AH18">
        <v>0.875</v>
      </c>
      <c r="AI18">
        <v>0.84299999999999997</v>
      </c>
      <c r="AJ18" s="5">
        <v>0.84299999999999997</v>
      </c>
      <c r="AM18">
        <v>60508</v>
      </c>
      <c r="AN18">
        <v>0.99</v>
      </c>
      <c r="AO18">
        <v>0.99</v>
      </c>
      <c r="AP18">
        <v>3878</v>
      </c>
      <c r="AQ18" s="5">
        <v>0.875</v>
      </c>
      <c r="AR18">
        <v>0.85299999999999998</v>
      </c>
      <c r="AS18">
        <v>0.79200000000000004</v>
      </c>
      <c r="AT18" s="5">
        <v>0.79800000000000004</v>
      </c>
      <c r="AW18" t="s">
        <v>336</v>
      </c>
      <c r="AX18">
        <v>800</v>
      </c>
      <c r="AY18">
        <v>0.99</v>
      </c>
      <c r="AZ18">
        <v>0.99</v>
      </c>
      <c r="BA18">
        <v>416</v>
      </c>
      <c r="BB18" s="5">
        <v>0.89900000000000002</v>
      </c>
      <c r="BC18">
        <v>0.89100000000000001</v>
      </c>
      <c r="BD18">
        <v>0.81499999999999995</v>
      </c>
      <c r="BE18" s="5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182</v>
      </c>
      <c r="H19">
        <v>48762</v>
      </c>
      <c r="I19">
        <v>22530</v>
      </c>
      <c r="J19">
        <v>39472</v>
      </c>
      <c r="K19">
        <v>829</v>
      </c>
      <c r="L19" t="s">
        <v>330</v>
      </c>
      <c r="N19">
        <v>79</v>
      </c>
      <c r="Q19" t="s">
        <v>209</v>
      </c>
      <c r="R19">
        <v>16136</v>
      </c>
      <c r="S19">
        <v>0.99</v>
      </c>
      <c r="T19">
        <v>0.99</v>
      </c>
      <c r="U19">
        <v>695</v>
      </c>
      <c r="V19" s="5">
        <v>0.89800000000000002</v>
      </c>
      <c r="W19">
        <v>0.90500000000000003</v>
      </c>
      <c r="X19">
        <v>0.82799999999999996</v>
      </c>
      <c r="Y19" s="5">
        <v>0.85099999999999998</v>
      </c>
      <c r="AB19" t="s">
        <v>333</v>
      </c>
      <c r="AC19">
        <v>5415</v>
      </c>
      <c r="AD19">
        <v>0.99</v>
      </c>
      <c r="AE19">
        <v>0.99</v>
      </c>
      <c r="AF19">
        <v>107</v>
      </c>
      <c r="AG19" s="6">
        <v>0.89900000000000002</v>
      </c>
      <c r="AH19">
        <v>0.86499999999999999</v>
      </c>
      <c r="AI19">
        <v>0.82899999999999996</v>
      </c>
      <c r="AJ19" s="5">
        <v>0.82899999999999996</v>
      </c>
      <c r="AM19">
        <v>23862</v>
      </c>
      <c r="AN19">
        <v>0.99</v>
      </c>
      <c r="AO19">
        <v>0.99</v>
      </c>
      <c r="AP19">
        <v>1140</v>
      </c>
      <c r="AQ19" s="5">
        <v>0.91300000000000003</v>
      </c>
      <c r="AR19">
        <v>0.878</v>
      </c>
      <c r="AS19">
        <v>0.85</v>
      </c>
      <c r="AT19" s="5">
        <v>0.84799999999999998</v>
      </c>
      <c r="AW19" t="s">
        <v>336</v>
      </c>
      <c r="AX19">
        <v>497</v>
      </c>
      <c r="AY19">
        <v>0.99</v>
      </c>
      <c r="AZ19">
        <v>0.99</v>
      </c>
      <c r="BA19">
        <v>262</v>
      </c>
      <c r="BB19" s="5">
        <v>0.89800000000000002</v>
      </c>
      <c r="BC19">
        <v>0.89500000000000002</v>
      </c>
      <c r="BD19">
        <v>0.81399999999999995</v>
      </c>
      <c r="BE19" s="5">
        <v>0.83899999999999997</v>
      </c>
    </row>
    <row r="20" spans="1:57">
      <c r="V20" s="5"/>
      <c r="Y20" s="5"/>
      <c r="AG20" s="6"/>
      <c r="AJ20" s="5"/>
      <c r="AQ20" s="5"/>
      <c r="AT20" s="5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182</v>
      </c>
      <c r="H21">
        <v>48762</v>
      </c>
      <c r="I21">
        <v>22530</v>
      </c>
      <c r="J21">
        <v>708862</v>
      </c>
      <c r="K21">
        <v>14112</v>
      </c>
      <c r="L21" t="s">
        <v>62</v>
      </c>
      <c r="N21">
        <v>185</v>
      </c>
      <c r="V21" s="5"/>
      <c r="Y21" s="5"/>
      <c r="AB21" t="s">
        <v>332</v>
      </c>
      <c r="AC21">
        <v>781517</v>
      </c>
      <c r="AD21">
        <v>0.99</v>
      </c>
      <c r="AE21">
        <v>0.99</v>
      </c>
      <c r="AF21">
        <v>2303</v>
      </c>
      <c r="AG21" s="5">
        <v>0.88600000000000001</v>
      </c>
      <c r="AH21">
        <v>0.86099999999999999</v>
      </c>
      <c r="AI21">
        <v>0.81799999999999995</v>
      </c>
      <c r="AJ21" s="5">
        <v>0.82199999999999995</v>
      </c>
      <c r="AQ21" s="5"/>
      <c r="AT21" s="5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182</v>
      </c>
      <c r="H22">
        <v>48762</v>
      </c>
      <c r="I22">
        <v>22530</v>
      </c>
      <c r="J22">
        <v>47309</v>
      </c>
      <c r="K22">
        <v>1006</v>
      </c>
      <c r="L22" t="s">
        <v>329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5">
        <v>0.89700000000000002</v>
      </c>
      <c r="W22">
        <v>0.89900000000000002</v>
      </c>
      <c r="X22">
        <v>0.82399999999999995</v>
      </c>
      <c r="Y22" s="5">
        <v>0.84599999999999997</v>
      </c>
      <c r="AC22">
        <v>11409</v>
      </c>
      <c r="AD22">
        <v>0.99</v>
      </c>
      <c r="AE22">
        <v>0.99</v>
      </c>
      <c r="AF22">
        <v>129</v>
      </c>
      <c r="AG22" s="6">
        <v>0.91</v>
      </c>
      <c r="AH22">
        <v>0.877</v>
      </c>
      <c r="AI22">
        <v>0.84399999999999997</v>
      </c>
      <c r="AJ22" s="5">
        <v>0.84499999999999997</v>
      </c>
      <c r="AM22">
        <v>30351</v>
      </c>
      <c r="AN22">
        <v>0.99</v>
      </c>
      <c r="AO22">
        <v>0.99</v>
      </c>
      <c r="AP22">
        <v>1019</v>
      </c>
      <c r="AQ22" s="6">
        <v>0.91500000000000004</v>
      </c>
      <c r="AR22" s="5">
        <v>0.88</v>
      </c>
      <c r="AS22" s="5">
        <v>0.85099999999999998</v>
      </c>
      <c r="AT22" s="5">
        <v>0.85099999999999998</v>
      </c>
    </row>
    <row r="25" spans="1:57" ht="18.75">
      <c r="Q25" s="120" t="s">
        <v>378</v>
      </c>
    </row>
    <row r="26" spans="1:57">
      <c r="AQ26" s="5"/>
      <c r="AR26" s="5"/>
      <c r="AS26" s="5"/>
      <c r="AT26" s="5"/>
    </row>
    <row r="30" spans="1:57">
      <c r="P30" t="s">
        <v>516</v>
      </c>
    </row>
    <row r="31" spans="1:57">
      <c r="P31" t="s">
        <v>517</v>
      </c>
    </row>
    <row r="37" spans="1:17">
      <c r="A37" t="s">
        <v>238</v>
      </c>
    </row>
    <row r="38" spans="1:17">
      <c r="G38" t="s">
        <v>193</v>
      </c>
      <c r="H38" t="s">
        <v>194</v>
      </c>
      <c r="I38" t="s">
        <v>195</v>
      </c>
      <c r="J38" t="s">
        <v>196</v>
      </c>
      <c r="K38" t="s">
        <v>197</v>
      </c>
      <c r="L38" t="s">
        <v>198</v>
      </c>
    </row>
    <row r="39" spans="1:17">
      <c r="A39">
        <v>2</v>
      </c>
      <c r="B39">
        <v>40</v>
      </c>
      <c r="D39" t="s">
        <v>191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191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192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192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5" t="s">
        <v>240</v>
      </c>
      <c r="G43" s="5">
        <f>AVERAGE(V16:V27,V29:V34)</f>
        <v>0.8892500000000001</v>
      </c>
      <c r="H43" s="5">
        <f>AVERAGE(Y16:Y27,Y29:Y34)</f>
        <v>0.83950000000000002</v>
      </c>
      <c r="I43" s="5">
        <f>AVERAGE(AG16:AG27,AG29:AG34)</f>
        <v>0.90380000000000005</v>
      </c>
      <c r="J43" s="5">
        <f>AVERAGE(AJ16:AJ27,AJ29:AJ34)</f>
        <v>0.84079999999999999</v>
      </c>
      <c r="K43" s="5">
        <f>AVERAGE(AQ16:AQ27,AQ29:AQ34)</f>
        <v>0.90650000000000008</v>
      </c>
      <c r="L43" s="5">
        <f>AVERAGE(AT16:AT27,AT29:AT34)</f>
        <v>0.84299999999999997</v>
      </c>
    </row>
    <row r="46" spans="1:17">
      <c r="A46" t="s">
        <v>199</v>
      </c>
      <c r="O46" t="s">
        <v>382</v>
      </c>
      <c r="Q46" t="s">
        <v>379</v>
      </c>
    </row>
    <row r="47" spans="1:17">
      <c r="G47" t="s">
        <v>193</v>
      </c>
      <c r="H47" t="s">
        <v>194</v>
      </c>
      <c r="I47" t="s">
        <v>195</v>
      </c>
      <c r="J47" t="s">
        <v>196</v>
      </c>
      <c r="K47" t="s">
        <v>197</v>
      </c>
      <c r="L47" t="s">
        <v>198</v>
      </c>
      <c r="O47" t="s">
        <v>383</v>
      </c>
      <c r="Q47" t="s">
        <v>380</v>
      </c>
    </row>
    <row r="48" spans="1:17">
      <c r="A48">
        <v>2</v>
      </c>
      <c r="B48">
        <v>40</v>
      </c>
      <c r="D48" t="s">
        <v>200</v>
      </c>
      <c r="G48">
        <v>0.90700000000000003</v>
      </c>
      <c r="H48">
        <v>0.86099999999999999</v>
      </c>
      <c r="O48" t="s">
        <v>384</v>
      </c>
      <c r="Q48" t="s">
        <v>381</v>
      </c>
    </row>
    <row r="49" spans="1:15">
      <c r="A49">
        <v>1</v>
      </c>
      <c r="B49">
        <v>40</v>
      </c>
      <c r="D49" t="s">
        <v>200</v>
      </c>
      <c r="G49">
        <v>0.90600000000000003</v>
      </c>
      <c r="H49">
        <v>0.86399999999999999</v>
      </c>
      <c r="O49" t="s">
        <v>385</v>
      </c>
    </row>
    <row r="50" spans="1:15">
      <c r="A50">
        <v>2</v>
      </c>
      <c r="B50">
        <v>40</v>
      </c>
      <c r="D50" t="s">
        <v>201</v>
      </c>
      <c r="I50">
        <v>0.92200000000000004</v>
      </c>
      <c r="J50">
        <v>0.86499999999999999</v>
      </c>
      <c r="K50" s="5">
        <v>0.92400000000000004</v>
      </c>
      <c r="L50" s="5">
        <v>0.878</v>
      </c>
      <c r="O50" t="s">
        <v>386</v>
      </c>
    </row>
    <row r="51" spans="1:15">
      <c r="A51">
        <v>1</v>
      </c>
      <c r="B51">
        <v>40</v>
      </c>
      <c r="D51" t="s">
        <v>201</v>
      </c>
      <c r="I51">
        <v>0.92400000000000004</v>
      </c>
      <c r="J51">
        <v>0.86699999999999999</v>
      </c>
      <c r="K51" s="5">
        <v>0.92500000000000004</v>
      </c>
      <c r="L51" s="5">
        <v>0.88</v>
      </c>
      <c r="O51" t="s">
        <v>387</v>
      </c>
    </row>
    <row r="52" spans="1:15">
      <c r="O52" t="s">
        <v>388</v>
      </c>
    </row>
    <row r="53" spans="1:15">
      <c r="O53" t="s">
        <v>389</v>
      </c>
    </row>
    <row r="54" spans="1:15">
      <c r="A54" t="s">
        <v>202</v>
      </c>
    </row>
    <row r="55" spans="1:15">
      <c r="G55" t="s">
        <v>203</v>
      </c>
      <c r="H55" t="s">
        <v>206</v>
      </c>
      <c r="I55" t="s">
        <v>204</v>
      </c>
      <c r="J55" t="s">
        <v>205</v>
      </c>
      <c r="K55" t="s">
        <v>207</v>
      </c>
    </row>
    <row r="56" spans="1:15">
      <c r="A56">
        <v>2</v>
      </c>
      <c r="B56">
        <v>40</v>
      </c>
      <c r="D56" t="s">
        <v>200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200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191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191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243</v>
      </c>
      <c r="J61" s="5" t="s">
        <v>208</v>
      </c>
      <c r="K61" t="s">
        <v>239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241</v>
      </c>
    </row>
    <row r="69" spans="1:11">
      <c r="A69">
        <v>2</v>
      </c>
      <c r="B69">
        <v>40</v>
      </c>
      <c r="D69" t="s">
        <v>200</v>
      </c>
      <c r="I69" t="s">
        <v>161</v>
      </c>
      <c r="J69" t="s">
        <v>162</v>
      </c>
      <c r="K69" t="s">
        <v>239</v>
      </c>
    </row>
    <row r="70" spans="1:11">
      <c r="A70">
        <v>1</v>
      </c>
      <c r="B70">
        <v>40</v>
      </c>
      <c r="D70" t="s">
        <v>200</v>
      </c>
      <c r="I70" t="s">
        <v>242</v>
      </c>
      <c r="J70">
        <v>10</v>
      </c>
      <c r="K70" t="s">
        <v>242</v>
      </c>
    </row>
    <row r="71" spans="1:11">
      <c r="A71">
        <v>2</v>
      </c>
      <c r="B71">
        <v>40</v>
      </c>
      <c r="D71" t="s">
        <v>191</v>
      </c>
    </row>
    <row r="72" spans="1:11">
      <c r="A72">
        <v>1</v>
      </c>
      <c r="B72">
        <v>40</v>
      </c>
      <c r="D72" t="s">
        <v>191</v>
      </c>
    </row>
    <row r="79" spans="1:11">
      <c r="B79" s="5" t="s">
        <v>521</v>
      </c>
    </row>
    <row r="81" spans="2:6">
      <c r="C81" t="s">
        <v>161</v>
      </c>
      <c r="D81" t="s">
        <v>334</v>
      </c>
      <c r="E81" t="s">
        <v>337</v>
      </c>
      <c r="F81" t="s">
        <v>436</v>
      </c>
    </row>
    <row r="82" spans="2:6">
      <c r="B82" s="119" t="s">
        <v>522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523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524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525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526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527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528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529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530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531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5" t="s">
        <v>532</v>
      </c>
    </row>
    <row r="118" spans="2:6">
      <c r="C118" t="s">
        <v>161</v>
      </c>
      <c r="D118" t="s">
        <v>334</v>
      </c>
      <c r="E118" t="s">
        <v>337</v>
      </c>
      <c r="F118" t="s">
        <v>436</v>
      </c>
    </row>
    <row r="119" spans="2:6">
      <c r="B119" s="119" t="s">
        <v>522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523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524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525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526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527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528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529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530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531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157" customFormat="1">
      <c r="B138" s="156" t="s">
        <v>533</v>
      </c>
    </row>
    <row r="140" spans="2:6">
      <c r="B140" s="5" t="s">
        <v>521</v>
      </c>
    </row>
    <row r="142" spans="2:6">
      <c r="C142" t="s">
        <v>161</v>
      </c>
      <c r="D142" t="s">
        <v>334</v>
      </c>
      <c r="E142" t="s">
        <v>337</v>
      </c>
      <c r="F142" t="s">
        <v>436</v>
      </c>
    </row>
    <row r="143" spans="2:6">
      <c r="B143" s="119" t="s">
        <v>534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119" t="s">
        <v>539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119" t="s">
        <v>535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119" t="s">
        <v>540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536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119" t="s">
        <v>541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537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119" t="s">
        <v>542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538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119" t="s">
        <v>543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5" t="s">
        <v>532</v>
      </c>
    </row>
    <row r="179" spans="2:6">
      <c r="C179" t="s">
        <v>161</v>
      </c>
      <c r="D179" t="s">
        <v>334</v>
      </c>
      <c r="E179" t="s">
        <v>337</v>
      </c>
      <c r="F179" t="s">
        <v>436</v>
      </c>
    </row>
    <row r="180" spans="2:6">
      <c r="B180" s="119" t="s">
        <v>534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119" t="s">
        <v>539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119" t="s">
        <v>535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119" t="s">
        <v>540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536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119" t="s">
        <v>541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537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119" t="s">
        <v>542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538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119" t="s">
        <v>543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DC8A-2E6E-42A0-9AA3-2A5C86EB11B1}">
  <sheetPr codeName="Sheet22"/>
  <dimension ref="C2:AF50"/>
  <sheetViews>
    <sheetView workbookViewId="0">
      <selection activeCell="Y27" sqref="Y27"/>
    </sheetView>
  </sheetViews>
  <sheetFormatPr baseColWidth="10" defaultColWidth="9.140625" defaultRowHeight="15"/>
  <cols>
    <col min="11" max="11" width="15.85546875" customWidth="1"/>
    <col min="17" max="17" width="12.85546875" customWidth="1"/>
  </cols>
  <sheetData>
    <row r="2" spans="3:32">
      <c r="H2" t="s">
        <v>63</v>
      </c>
    </row>
    <row r="3" spans="3:32">
      <c r="D3" t="s">
        <v>26</v>
      </c>
    </row>
    <row r="4" spans="3:32">
      <c r="T4" t="s">
        <v>28</v>
      </c>
      <c r="AB4" t="s">
        <v>72</v>
      </c>
    </row>
    <row r="5" spans="3:32" ht="15.75" thickBot="1"/>
    <row r="6" spans="3:32" ht="15.75" thickBot="1">
      <c r="C6" t="s">
        <v>16</v>
      </c>
      <c r="D6" s="2" t="s">
        <v>0</v>
      </c>
      <c r="E6" s="7" t="s">
        <v>1</v>
      </c>
      <c r="F6" s="10" t="s">
        <v>7</v>
      </c>
      <c r="G6" s="8" t="s">
        <v>3</v>
      </c>
      <c r="H6" s="3" t="s">
        <v>2</v>
      </c>
      <c r="I6" s="3" t="s">
        <v>5</v>
      </c>
      <c r="J6" s="3" t="s">
        <v>6</v>
      </c>
      <c r="K6" s="3" t="s">
        <v>14</v>
      </c>
      <c r="M6" s="2" t="s">
        <v>8</v>
      </c>
      <c r="N6" s="13" t="s">
        <v>9</v>
      </c>
      <c r="O6" s="3" t="s">
        <v>10</v>
      </c>
      <c r="P6" s="3" t="s">
        <v>11</v>
      </c>
      <c r="Q6" s="3" t="s">
        <v>12</v>
      </c>
      <c r="T6" s="2" t="s">
        <v>8</v>
      </c>
      <c r="U6" s="13" t="s">
        <v>9</v>
      </c>
      <c r="V6" s="3" t="s">
        <v>10</v>
      </c>
      <c r="W6" s="3" t="s">
        <v>11</v>
      </c>
      <c r="X6" s="3" t="s">
        <v>12</v>
      </c>
      <c r="AB6" s="2" t="s">
        <v>8</v>
      </c>
      <c r="AC6" s="13" t="s">
        <v>9</v>
      </c>
      <c r="AD6" s="3" t="s">
        <v>10</v>
      </c>
      <c r="AE6" s="3" t="s">
        <v>11</v>
      </c>
      <c r="AF6" s="3" t="s">
        <v>12</v>
      </c>
    </row>
    <row r="7" spans="3:32">
      <c r="C7">
        <v>60</v>
      </c>
      <c r="D7">
        <v>300</v>
      </c>
      <c r="E7" s="1" t="s">
        <v>13</v>
      </c>
      <c r="G7" s="1">
        <v>5479</v>
      </c>
      <c r="H7">
        <v>2524</v>
      </c>
      <c r="I7">
        <v>322.02</v>
      </c>
      <c r="J7">
        <v>699</v>
      </c>
      <c r="K7">
        <v>66857</v>
      </c>
      <c r="M7">
        <v>140.47</v>
      </c>
      <c r="N7">
        <v>18</v>
      </c>
      <c r="O7">
        <v>0.99</v>
      </c>
      <c r="P7">
        <v>0.99</v>
      </c>
      <c r="Q7">
        <v>0.95499999999999996</v>
      </c>
      <c r="T7">
        <v>3672</v>
      </c>
      <c r="U7">
        <v>2500</v>
      </c>
      <c r="V7">
        <v>0.99</v>
      </c>
      <c r="W7">
        <v>0.99</v>
      </c>
      <c r="X7">
        <v>0.95499999999999996</v>
      </c>
      <c r="AB7">
        <v>901.03</v>
      </c>
      <c r="AC7">
        <v>430.7</v>
      </c>
      <c r="AD7">
        <v>0.99</v>
      </c>
      <c r="AE7">
        <v>0.99</v>
      </c>
      <c r="AF7">
        <v>0.95599999999999996</v>
      </c>
    </row>
    <row r="8" spans="3:32">
      <c r="C8">
        <v>80</v>
      </c>
      <c r="D8">
        <v>300</v>
      </c>
      <c r="E8" s="1" t="s">
        <v>13</v>
      </c>
      <c r="G8" s="1">
        <v>5479</v>
      </c>
      <c r="H8">
        <v>2524</v>
      </c>
      <c r="I8">
        <v>252.75</v>
      </c>
      <c r="J8">
        <v>530</v>
      </c>
      <c r="K8">
        <v>50685</v>
      </c>
      <c r="M8">
        <v>122.21</v>
      </c>
      <c r="N8">
        <v>14.38</v>
      </c>
      <c r="O8">
        <v>0.99</v>
      </c>
      <c r="P8">
        <v>0.99</v>
      </c>
      <c r="Q8">
        <v>0.95099999999999996</v>
      </c>
      <c r="T8">
        <v>2948.44</v>
      </c>
      <c r="U8">
        <v>2162.4</v>
      </c>
      <c r="V8">
        <v>0.99</v>
      </c>
      <c r="W8">
        <v>0.99</v>
      </c>
      <c r="X8">
        <v>0.95299999999999996</v>
      </c>
      <c r="AB8">
        <v>771.91</v>
      </c>
      <c r="AC8">
        <v>646.95000000000005</v>
      </c>
      <c r="AD8">
        <v>0.99</v>
      </c>
      <c r="AE8">
        <v>0.99</v>
      </c>
      <c r="AF8">
        <v>0.95199999999999996</v>
      </c>
    </row>
    <row r="9" spans="3:32">
      <c r="C9">
        <v>100</v>
      </c>
      <c r="D9">
        <v>300</v>
      </c>
      <c r="E9" s="1" t="s">
        <v>13</v>
      </c>
      <c r="G9" s="1">
        <v>5479</v>
      </c>
      <c r="H9">
        <v>2524</v>
      </c>
      <c r="I9">
        <v>180.44</v>
      </c>
      <c r="J9">
        <v>430</v>
      </c>
      <c r="K9">
        <v>41200</v>
      </c>
      <c r="M9">
        <v>104.13</v>
      </c>
      <c r="N9">
        <v>11.46</v>
      </c>
      <c r="O9">
        <v>0.99</v>
      </c>
      <c r="P9">
        <v>0.99</v>
      </c>
      <c r="Q9">
        <v>0.95</v>
      </c>
      <c r="T9">
        <v>2420</v>
      </c>
      <c r="U9">
        <v>2019</v>
      </c>
      <c r="V9">
        <v>0.99</v>
      </c>
      <c r="W9">
        <v>0.99</v>
      </c>
      <c r="X9">
        <v>0.95199999999999996</v>
      </c>
      <c r="AB9">
        <v>353.71</v>
      </c>
      <c r="AC9">
        <v>270.77999999999997</v>
      </c>
      <c r="AD9">
        <v>0.99</v>
      </c>
      <c r="AE9">
        <v>0.99</v>
      </c>
      <c r="AF9">
        <v>0.95</v>
      </c>
    </row>
    <row r="14" spans="3:32">
      <c r="P14" s="18" t="s">
        <v>56</v>
      </c>
    </row>
    <row r="16" spans="3:32">
      <c r="M16" s="5" t="s">
        <v>27</v>
      </c>
      <c r="T16" s="5" t="s">
        <v>34</v>
      </c>
    </row>
    <row r="17" spans="13:22">
      <c r="M17" t="s">
        <v>32</v>
      </c>
      <c r="T17" t="s">
        <v>35</v>
      </c>
    </row>
    <row r="18" spans="13:22">
      <c r="M18" t="s">
        <v>37</v>
      </c>
      <c r="T18" t="s">
        <v>36</v>
      </c>
    </row>
    <row r="19" spans="13:22">
      <c r="M19" t="s">
        <v>31</v>
      </c>
      <c r="T19" t="s">
        <v>31</v>
      </c>
    </row>
    <row r="20" spans="13:22">
      <c r="M20" t="s">
        <v>30</v>
      </c>
      <c r="T20" t="s">
        <v>38</v>
      </c>
    </row>
    <row r="22" spans="13:22">
      <c r="M22" s="5" t="s">
        <v>29</v>
      </c>
      <c r="T22" s="5" t="s">
        <v>33</v>
      </c>
      <c r="V22" t="s">
        <v>55</v>
      </c>
    </row>
    <row r="23" spans="13:22" ht="18">
      <c r="M23" s="17" t="s">
        <v>41</v>
      </c>
      <c r="T23" t="s">
        <v>49</v>
      </c>
    </row>
    <row r="24" spans="13:22" ht="18">
      <c r="M24" s="17" t="s">
        <v>42</v>
      </c>
      <c r="T24" t="s">
        <v>50</v>
      </c>
    </row>
    <row r="25" spans="13:22" ht="18">
      <c r="M25" s="17" t="s">
        <v>43</v>
      </c>
      <c r="T25" t="s">
        <v>51</v>
      </c>
    </row>
    <row r="26" spans="13:22" ht="18">
      <c r="M26" s="17" t="s">
        <v>44</v>
      </c>
      <c r="T26" t="s">
        <v>52</v>
      </c>
    </row>
    <row r="27" spans="13:22">
      <c r="M27" t="s">
        <v>45</v>
      </c>
      <c r="T27" t="s">
        <v>45</v>
      </c>
    </row>
    <row r="28" spans="13:22">
      <c r="M28" t="s">
        <v>46</v>
      </c>
      <c r="T28" t="s">
        <v>53</v>
      </c>
    </row>
    <row r="29" spans="13:22">
      <c r="M29" t="s">
        <v>47</v>
      </c>
      <c r="T29" t="s">
        <v>54</v>
      </c>
    </row>
    <row r="30" spans="13:22">
      <c r="M30" t="s">
        <v>48</v>
      </c>
      <c r="T30" t="s">
        <v>48</v>
      </c>
    </row>
    <row r="36" spans="3:26">
      <c r="C36" s="5" t="s">
        <v>67</v>
      </c>
    </row>
    <row r="37" spans="3:26">
      <c r="M37" t="s">
        <v>40</v>
      </c>
      <c r="S37" t="s">
        <v>39</v>
      </c>
      <c r="Y37" t="s">
        <v>68</v>
      </c>
    </row>
    <row r="38" spans="3:26" ht="15.75" thickBot="1"/>
    <row r="39" spans="3:26" ht="15.75" thickBot="1">
      <c r="C39" t="s">
        <v>16</v>
      </c>
      <c r="D39" s="2" t="s">
        <v>0</v>
      </c>
      <c r="E39" s="7" t="s">
        <v>1</v>
      </c>
      <c r="F39" s="10"/>
      <c r="G39" s="8"/>
      <c r="H39" s="3"/>
      <c r="I39" s="3"/>
      <c r="J39" s="3" t="s">
        <v>6</v>
      </c>
      <c r="K39" s="3"/>
      <c r="M39" s="2" t="s">
        <v>64</v>
      </c>
      <c r="N39" s="13" t="s">
        <v>65</v>
      </c>
      <c r="O39" s="3" t="s">
        <v>66</v>
      </c>
      <c r="P39" s="11" t="s">
        <v>15</v>
      </c>
      <c r="S39" s="2" t="s">
        <v>64</v>
      </c>
      <c r="T39" s="13" t="s">
        <v>65</v>
      </c>
      <c r="U39" s="3" t="s">
        <v>66</v>
      </c>
      <c r="V39" s="11" t="s">
        <v>15</v>
      </c>
      <c r="Y39" s="13" t="s">
        <v>65</v>
      </c>
      <c r="Z39" s="11" t="s">
        <v>15</v>
      </c>
    </row>
    <row r="40" spans="3:26">
      <c r="C40">
        <v>30</v>
      </c>
      <c r="D40">
        <v>300</v>
      </c>
      <c r="E40" s="1" t="s">
        <v>13</v>
      </c>
      <c r="G40" s="1"/>
      <c r="J40">
        <v>1157</v>
      </c>
      <c r="M40">
        <v>20.03</v>
      </c>
      <c r="N40">
        <v>8.52</v>
      </c>
      <c r="O40">
        <v>28.56</v>
      </c>
      <c r="P40">
        <v>0.95599999999999996</v>
      </c>
      <c r="S40">
        <v>111.79</v>
      </c>
      <c r="T40">
        <v>3.43</v>
      </c>
      <c r="U40">
        <v>115.23</v>
      </c>
      <c r="V40">
        <v>0.95899999999999996</v>
      </c>
      <c r="Y40">
        <v>21.65</v>
      </c>
      <c r="Z40">
        <v>0.95799999999999996</v>
      </c>
    </row>
    <row r="41" spans="3:26">
      <c r="C41">
        <v>50</v>
      </c>
      <c r="D41">
        <v>300</v>
      </c>
      <c r="E41" s="1" t="s">
        <v>13</v>
      </c>
      <c r="G41" s="1"/>
      <c r="J41">
        <v>843</v>
      </c>
      <c r="M41">
        <v>13.8</v>
      </c>
      <c r="N41">
        <v>6.56</v>
      </c>
      <c r="O41">
        <v>20.37</v>
      </c>
      <c r="P41">
        <v>0.95599999999999996</v>
      </c>
      <c r="S41">
        <v>73.98</v>
      </c>
      <c r="T41">
        <v>3.14</v>
      </c>
      <c r="U41">
        <v>77.12</v>
      </c>
      <c r="V41">
        <v>0.95899999999999996</v>
      </c>
      <c r="Y41">
        <v>15.53</v>
      </c>
      <c r="Z41">
        <v>0.95599999999999996</v>
      </c>
    </row>
    <row r="42" spans="3:26">
      <c r="C42">
        <v>80</v>
      </c>
      <c r="D42">
        <v>300</v>
      </c>
      <c r="E42" s="1" t="s">
        <v>13</v>
      </c>
      <c r="G42" s="1"/>
      <c r="J42">
        <v>530</v>
      </c>
      <c r="M42">
        <v>9.4600000000000009</v>
      </c>
      <c r="N42">
        <v>4.82</v>
      </c>
      <c r="O42">
        <v>14.29</v>
      </c>
      <c r="P42">
        <v>0.95</v>
      </c>
      <c r="S42">
        <v>43.53</v>
      </c>
      <c r="T42">
        <v>2.06</v>
      </c>
      <c r="U42">
        <v>45.6</v>
      </c>
      <c r="V42">
        <v>0.95</v>
      </c>
      <c r="Y42">
        <v>10.82</v>
      </c>
      <c r="Z42">
        <v>0.95</v>
      </c>
    </row>
    <row r="45" spans="3:26" ht="15.75" thickBot="1"/>
    <row r="46" spans="3:26" ht="15.75" thickBot="1">
      <c r="L46" s="22" t="s">
        <v>39</v>
      </c>
      <c r="M46" s="29"/>
      <c r="N46" s="23"/>
      <c r="O46" s="22" t="s">
        <v>40</v>
      </c>
      <c r="P46" s="29"/>
      <c r="Q46" s="29"/>
      <c r="R46" s="24" t="s">
        <v>69</v>
      </c>
      <c r="S46" s="26"/>
      <c r="T46" s="25"/>
    </row>
    <row r="47" spans="3:26" ht="15.75" thickBot="1">
      <c r="K47" s="10" t="s">
        <v>70</v>
      </c>
      <c r="L47" s="19" t="s">
        <v>64</v>
      </c>
      <c r="M47" s="20" t="s">
        <v>65</v>
      </c>
      <c r="N47" s="21" t="s">
        <v>66</v>
      </c>
      <c r="O47" s="19" t="s">
        <v>64</v>
      </c>
      <c r="P47" s="20" t="s">
        <v>65</v>
      </c>
      <c r="Q47" s="45" t="s">
        <v>66</v>
      </c>
      <c r="R47" s="22"/>
      <c r="S47" s="29" t="s">
        <v>65</v>
      </c>
      <c r="T47" s="23" t="s">
        <v>71</v>
      </c>
    </row>
    <row r="48" spans="3:26">
      <c r="K48" s="43">
        <v>1157</v>
      </c>
      <c r="L48" s="41">
        <v>111.79</v>
      </c>
      <c r="M48" s="46">
        <v>3.43</v>
      </c>
      <c r="N48" s="50">
        <v>115.23</v>
      </c>
      <c r="O48" s="41">
        <v>20.03</v>
      </c>
      <c r="P48" s="46">
        <v>8.52</v>
      </c>
      <c r="Q48" s="50">
        <v>28.56</v>
      </c>
      <c r="R48" s="41"/>
      <c r="S48" s="48">
        <v>21.65</v>
      </c>
      <c r="T48" s="50">
        <v>21.65</v>
      </c>
    </row>
    <row r="49" spans="11:20">
      <c r="K49" s="43">
        <v>843</v>
      </c>
      <c r="L49" s="41">
        <v>73.98</v>
      </c>
      <c r="M49" s="46">
        <v>3.14</v>
      </c>
      <c r="N49" s="50">
        <v>77.12</v>
      </c>
      <c r="O49" s="41">
        <v>13.8</v>
      </c>
      <c r="P49" s="46">
        <v>6.56</v>
      </c>
      <c r="Q49" s="50">
        <v>20.37</v>
      </c>
      <c r="R49" s="41"/>
      <c r="S49" s="48">
        <v>15.53</v>
      </c>
      <c r="T49" s="50">
        <v>15.53</v>
      </c>
    </row>
    <row r="50" spans="11:20" ht="15.75" thickBot="1">
      <c r="K50" s="44">
        <v>530</v>
      </c>
      <c r="L50" s="42">
        <v>43.53</v>
      </c>
      <c r="M50" s="47">
        <v>2.06</v>
      </c>
      <c r="N50" s="51">
        <v>45.6</v>
      </c>
      <c r="O50" s="42">
        <v>9.4600000000000009</v>
      </c>
      <c r="P50" s="47">
        <v>4.82</v>
      </c>
      <c r="Q50" s="51">
        <v>14.29</v>
      </c>
      <c r="R50" s="42"/>
      <c r="S50" s="49">
        <v>10.82</v>
      </c>
      <c r="T50" s="51">
        <v>10.82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0F57-ECEC-46F7-BFD2-B442D2F29797}">
  <sheetPr codeName="Sheet9"/>
  <dimension ref="C2:N10"/>
  <sheetViews>
    <sheetView zoomScale="70" zoomScaleNormal="70" workbookViewId="0">
      <selection activeCell="P29" sqref="P29"/>
    </sheetView>
  </sheetViews>
  <sheetFormatPr baseColWidth="10" defaultColWidth="9.140625" defaultRowHeight="15"/>
  <sheetData>
    <row r="2" spans="3:14">
      <c r="C2" t="s">
        <v>113</v>
      </c>
      <c r="E2" t="s">
        <v>187</v>
      </c>
      <c r="G2" t="s">
        <v>186</v>
      </c>
    </row>
    <row r="3" spans="3:14" ht="15.75" thickBot="1"/>
    <row r="4" spans="3:14" ht="15.75" thickBot="1">
      <c r="C4" s="2" t="s">
        <v>0</v>
      </c>
      <c r="D4" s="62" t="s">
        <v>73</v>
      </c>
      <c r="E4" s="62" t="s">
        <v>74</v>
      </c>
      <c r="F4" s="7" t="s">
        <v>1</v>
      </c>
      <c r="G4" s="10" t="s">
        <v>7</v>
      </c>
      <c r="H4" s="8" t="s">
        <v>3</v>
      </c>
      <c r="I4" s="3" t="s">
        <v>2</v>
      </c>
      <c r="J4" s="3" t="s">
        <v>5</v>
      </c>
      <c r="K4" s="3" t="s">
        <v>136</v>
      </c>
      <c r="L4" s="3" t="s">
        <v>24</v>
      </c>
      <c r="M4" s="3"/>
      <c r="N4" s="4"/>
    </row>
    <row r="5" spans="3:14">
      <c r="C5">
        <v>100</v>
      </c>
      <c r="D5">
        <v>20</v>
      </c>
      <c r="E5">
        <v>40</v>
      </c>
      <c r="F5" t="s">
        <v>13</v>
      </c>
      <c r="K5">
        <v>1.3</v>
      </c>
    </row>
    <row r="6" spans="3:14">
      <c r="C6">
        <v>200</v>
      </c>
      <c r="D6">
        <v>20</v>
      </c>
      <c r="E6">
        <v>40</v>
      </c>
      <c r="F6" t="s">
        <v>13</v>
      </c>
      <c r="K6">
        <v>4.5999999999999996</v>
      </c>
    </row>
    <row r="7" spans="3:14">
      <c r="C7">
        <v>300</v>
      </c>
      <c r="D7">
        <v>20</v>
      </c>
      <c r="E7">
        <v>40</v>
      </c>
      <c r="F7" t="s">
        <v>13</v>
      </c>
      <c r="K7">
        <v>11</v>
      </c>
    </row>
    <row r="8" spans="3:14">
      <c r="C8">
        <v>400</v>
      </c>
      <c r="D8">
        <v>20</v>
      </c>
      <c r="E8">
        <v>40</v>
      </c>
      <c r="F8" t="s">
        <v>13</v>
      </c>
      <c r="K8">
        <v>19</v>
      </c>
    </row>
    <row r="9" spans="3:14">
      <c r="C9">
        <v>500</v>
      </c>
      <c r="D9">
        <v>20</v>
      </c>
      <c r="E9">
        <v>60</v>
      </c>
      <c r="F9" t="s">
        <v>135</v>
      </c>
      <c r="K9">
        <v>41</v>
      </c>
    </row>
    <row r="10" spans="3:14">
      <c r="C10">
        <v>600</v>
      </c>
      <c r="D10">
        <v>20</v>
      </c>
      <c r="E10">
        <v>105</v>
      </c>
      <c r="F10" t="s">
        <v>137</v>
      </c>
      <c r="K10">
        <v>120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4423-3AE7-4EAA-BAE8-F2BF0CB008FD}">
  <sheetPr codeName="Sheet10"/>
  <dimension ref="C4:AC52"/>
  <sheetViews>
    <sheetView zoomScale="30" zoomScaleNormal="30" workbookViewId="0">
      <selection activeCell="M54" sqref="M54"/>
    </sheetView>
  </sheetViews>
  <sheetFormatPr baseColWidth="10" defaultColWidth="9.140625" defaultRowHeight="15"/>
  <sheetData>
    <row r="4" spans="3:28">
      <c r="H4" t="s">
        <v>152</v>
      </c>
    </row>
    <row r="6" spans="3:28">
      <c r="C6" t="s">
        <v>22</v>
      </c>
      <c r="T6" t="s">
        <v>20</v>
      </c>
    </row>
    <row r="7" spans="3:28">
      <c r="G7" s="6" t="s">
        <v>23</v>
      </c>
      <c r="T7" s="6" t="s">
        <v>21</v>
      </c>
    </row>
    <row r="8" spans="3:28" ht="15.75" thickBot="1"/>
    <row r="9" spans="3:28" ht="15.75" thickBot="1">
      <c r="C9" t="s">
        <v>16</v>
      </c>
      <c r="D9" s="2" t="s">
        <v>0</v>
      </c>
      <c r="E9" s="7" t="s">
        <v>1</v>
      </c>
      <c r="F9" s="10" t="s">
        <v>7</v>
      </c>
      <c r="G9" s="8" t="s">
        <v>3</v>
      </c>
      <c r="H9" s="3" t="s">
        <v>2</v>
      </c>
      <c r="I9" s="3" t="s">
        <v>5</v>
      </c>
      <c r="J9" s="3" t="s">
        <v>6</v>
      </c>
      <c r="K9" s="3" t="s">
        <v>14</v>
      </c>
      <c r="M9" s="2" t="s">
        <v>8</v>
      </c>
      <c r="N9" s="13" t="s">
        <v>9</v>
      </c>
      <c r="O9" s="3" t="s">
        <v>10</v>
      </c>
      <c r="P9" s="3" t="s">
        <v>11</v>
      </c>
      <c r="Q9" s="3" t="s">
        <v>12</v>
      </c>
      <c r="R9" s="3"/>
      <c r="T9" s="3" t="s">
        <v>17</v>
      </c>
      <c r="U9" s="3" t="s">
        <v>18</v>
      </c>
      <c r="V9" s="3" t="s">
        <v>19</v>
      </c>
      <c r="X9" s="2" t="s">
        <v>8</v>
      </c>
      <c r="Y9" s="13" t="s">
        <v>61</v>
      </c>
      <c r="Z9" s="3" t="s">
        <v>10</v>
      </c>
      <c r="AA9" s="3" t="s">
        <v>11</v>
      </c>
      <c r="AB9" s="3" t="s">
        <v>60</v>
      </c>
    </row>
    <row r="10" spans="3:28">
      <c r="C10">
        <v>0</v>
      </c>
      <c r="D10">
        <v>100</v>
      </c>
      <c r="E10" s="1" t="s">
        <v>13</v>
      </c>
      <c r="G10" s="1">
        <v>1842</v>
      </c>
      <c r="I10" s="1">
        <v>401.83</v>
      </c>
      <c r="J10" s="1">
        <v>284</v>
      </c>
      <c r="K10">
        <v>80822</v>
      </c>
      <c r="M10">
        <v>31.7</v>
      </c>
      <c r="N10">
        <v>9.39</v>
      </c>
      <c r="O10">
        <v>0.99</v>
      </c>
      <c r="P10">
        <v>0.99</v>
      </c>
      <c r="Q10">
        <v>0.97</v>
      </c>
      <c r="T10">
        <v>250.76</v>
      </c>
      <c r="U10">
        <v>411</v>
      </c>
      <c r="V10">
        <v>116774</v>
      </c>
      <c r="X10">
        <v>39.299999999999997</v>
      </c>
      <c r="Y10">
        <v>9.31</v>
      </c>
      <c r="Z10">
        <v>0.99</v>
      </c>
      <c r="AA10">
        <v>0.99</v>
      </c>
      <c r="AB10">
        <v>0.97699999999999998</v>
      </c>
    </row>
    <row r="11" spans="3:28">
      <c r="C11">
        <v>10</v>
      </c>
      <c r="D11">
        <v>100</v>
      </c>
      <c r="E11" s="1" t="s">
        <v>13</v>
      </c>
      <c r="G11" s="1">
        <v>1842</v>
      </c>
      <c r="I11">
        <v>361.2</v>
      </c>
      <c r="J11">
        <v>265</v>
      </c>
      <c r="K11">
        <v>75444</v>
      </c>
      <c r="M11">
        <v>25.9</v>
      </c>
      <c r="N11">
        <v>6.03</v>
      </c>
      <c r="O11">
        <v>0.99</v>
      </c>
      <c r="P11">
        <v>0.99</v>
      </c>
      <c r="Q11">
        <v>0.97</v>
      </c>
      <c r="T11">
        <v>252.2</v>
      </c>
      <c r="U11">
        <v>376</v>
      </c>
      <c r="V11">
        <v>106925</v>
      </c>
      <c r="X11">
        <v>38.35</v>
      </c>
      <c r="Y11">
        <v>9.19</v>
      </c>
      <c r="Z11">
        <v>0.99</v>
      </c>
      <c r="AA11">
        <v>0.99</v>
      </c>
      <c r="AB11">
        <v>0.97299999999999998</v>
      </c>
    </row>
    <row r="12" spans="3:28">
      <c r="C12">
        <v>20</v>
      </c>
      <c r="D12">
        <v>100</v>
      </c>
      <c r="E12" s="1" t="s">
        <v>13</v>
      </c>
      <c r="G12" s="1">
        <v>1842</v>
      </c>
      <c r="I12">
        <v>208.99</v>
      </c>
      <c r="J12">
        <v>177</v>
      </c>
      <c r="K12">
        <v>50328</v>
      </c>
      <c r="M12">
        <v>18.96</v>
      </c>
      <c r="N12">
        <v>3.51</v>
      </c>
      <c r="O12">
        <v>0.99</v>
      </c>
      <c r="P12">
        <v>0.99</v>
      </c>
      <c r="Q12">
        <v>0.97</v>
      </c>
      <c r="T12">
        <v>145.01</v>
      </c>
      <c r="U12">
        <v>228</v>
      </c>
      <c r="V12">
        <v>64750</v>
      </c>
      <c r="X12">
        <v>27.52</v>
      </c>
      <c r="Y12">
        <v>5.05</v>
      </c>
      <c r="Z12">
        <v>0.99</v>
      </c>
      <c r="AA12">
        <v>0.99</v>
      </c>
      <c r="AB12">
        <v>0.97299999999999998</v>
      </c>
    </row>
    <row r="13" spans="3:28">
      <c r="C13">
        <v>30</v>
      </c>
      <c r="D13">
        <v>100</v>
      </c>
      <c r="E13" s="1" t="s">
        <v>13</v>
      </c>
      <c r="G13" s="1">
        <v>1842</v>
      </c>
      <c r="I13">
        <v>134.29</v>
      </c>
      <c r="J13">
        <v>132</v>
      </c>
      <c r="K13">
        <v>37750</v>
      </c>
      <c r="M13">
        <v>16.420000000000002</v>
      </c>
      <c r="N13">
        <v>3.41</v>
      </c>
      <c r="O13">
        <v>0.99</v>
      </c>
      <c r="P13">
        <v>0.99</v>
      </c>
      <c r="Q13">
        <v>0.97</v>
      </c>
      <c r="T13">
        <v>99.4</v>
      </c>
      <c r="U13">
        <v>163</v>
      </c>
      <c r="V13">
        <v>46551</v>
      </c>
      <c r="X13">
        <v>20.440000000000001</v>
      </c>
      <c r="Y13">
        <v>3.44</v>
      </c>
      <c r="Z13">
        <v>0.99</v>
      </c>
      <c r="AA13">
        <v>0.99</v>
      </c>
      <c r="AB13">
        <v>0.97099999999999997</v>
      </c>
    </row>
    <row r="14" spans="3:28">
      <c r="C14">
        <v>40</v>
      </c>
      <c r="D14">
        <v>100</v>
      </c>
      <c r="E14" s="1" t="s">
        <v>13</v>
      </c>
      <c r="G14" s="1">
        <v>1842</v>
      </c>
      <c r="I14">
        <v>102.83</v>
      </c>
      <c r="J14">
        <v>111</v>
      </c>
      <c r="K14">
        <v>31635</v>
      </c>
      <c r="M14">
        <v>15.33</v>
      </c>
      <c r="N14">
        <v>2.68</v>
      </c>
      <c r="O14">
        <v>0.99</v>
      </c>
      <c r="P14">
        <v>0.99</v>
      </c>
      <c r="Q14">
        <v>0.97</v>
      </c>
      <c r="T14">
        <v>83.75</v>
      </c>
      <c r="U14">
        <v>134</v>
      </c>
      <c r="V14">
        <v>38130</v>
      </c>
      <c r="X14">
        <v>17.04</v>
      </c>
      <c r="Y14">
        <v>2.94</v>
      </c>
      <c r="Z14">
        <v>0.99</v>
      </c>
      <c r="AA14">
        <v>0.99</v>
      </c>
      <c r="AB14">
        <v>0.97199999999999998</v>
      </c>
    </row>
    <row r="15" spans="3:28">
      <c r="C15">
        <v>50</v>
      </c>
      <c r="D15">
        <v>100</v>
      </c>
      <c r="E15" s="1" t="s">
        <v>13</v>
      </c>
      <c r="G15" s="1">
        <v>1842</v>
      </c>
      <c r="I15">
        <v>87.27</v>
      </c>
      <c r="J15">
        <v>96.8</v>
      </c>
      <c r="K15">
        <v>27489</v>
      </c>
      <c r="M15">
        <v>13.63</v>
      </c>
      <c r="N15">
        <v>2.13</v>
      </c>
      <c r="O15">
        <v>0.99</v>
      </c>
      <c r="P15">
        <v>0.99</v>
      </c>
      <c r="Q15">
        <v>0.97</v>
      </c>
      <c r="T15">
        <v>70.88</v>
      </c>
      <c r="U15">
        <v>114</v>
      </c>
      <c r="V15">
        <v>32619</v>
      </c>
      <c r="X15">
        <v>14.49</v>
      </c>
      <c r="Y15">
        <v>2.73</v>
      </c>
      <c r="Z15">
        <v>0.99</v>
      </c>
      <c r="AA15">
        <v>0.99</v>
      </c>
      <c r="AB15">
        <v>0.97099999999999997</v>
      </c>
    </row>
    <row r="16" spans="3:28">
      <c r="C16">
        <v>60</v>
      </c>
      <c r="D16">
        <v>100</v>
      </c>
      <c r="E16" s="1" t="s">
        <v>13</v>
      </c>
      <c r="G16" s="1">
        <v>1842</v>
      </c>
      <c r="I16">
        <v>69.099999999999994</v>
      </c>
      <c r="J16">
        <v>81.3</v>
      </c>
      <c r="K16">
        <v>23097</v>
      </c>
      <c r="M16">
        <v>11.31</v>
      </c>
      <c r="N16">
        <v>1.79</v>
      </c>
      <c r="O16">
        <v>0.99</v>
      </c>
      <c r="P16">
        <v>0.99</v>
      </c>
      <c r="Q16">
        <v>0.97</v>
      </c>
      <c r="T16">
        <v>59.51</v>
      </c>
      <c r="U16">
        <v>94.8</v>
      </c>
      <c r="V16">
        <v>26922</v>
      </c>
      <c r="X16">
        <v>12.73</v>
      </c>
      <c r="Y16">
        <v>2.0499999999999998</v>
      </c>
      <c r="Z16">
        <v>0.99</v>
      </c>
      <c r="AA16">
        <v>0.99</v>
      </c>
      <c r="AB16">
        <v>0.96799999999999997</v>
      </c>
    </row>
    <row r="17" spans="3:28">
      <c r="C17">
        <v>70</v>
      </c>
      <c r="D17">
        <v>100</v>
      </c>
      <c r="E17" s="1" t="s">
        <v>13</v>
      </c>
      <c r="G17" s="1">
        <v>1842</v>
      </c>
      <c r="I17">
        <v>59.58</v>
      </c>
      <c r="J17">
        <v>71.099999999999994</v>
      </c>
      <c r="K17">
        <v>20192</v>
      </c>
      <c r="M17">
        <v>10.61</v>
      </c>
      <c r="N17">
        <v>1.94</v>
      </c>
      <c r="O17">
        <v>0.99</v>
      </c>
      <c r="P17">
        <v>0.99</v>
      </c>
      <c r="Q17">
        <v>0.97</v>
      </c>
      <c r="T17">
        <v>49.86</v>
      </c>
      <c r="U17">
        <v>81.2</v>
      </c>
      <c r="V17">
        <v>23070</v>
      </c>
      <c r="X17">
        <v>11.92</v>
      </c>
      <c r="Y17">
        <v>1.85</v>
      </c>
      <c r="Z17">
        <v>0.99</v>
      </c>
      <c r="AA17">
        <v>0.99</v>
      </c>
      <c r="AB17">
        <v>0.97</v>
      </c>
    </row>
    <row r="18" spans="3:28">
      <c r="C18">
        <v>80</v>
      </c>
      <c r="D18">
        <v>100</v>
      </c>
      <c r="E18" s="1" t="s">
        <v>13</v>
      </c>
      <c r="G18" s="1">
        <v>1842</v>
      </c>
      <c r="I18">
        <v>51.26</v>
      </c>
      <c r="J18">
        <v>62.6</v>
      </c>
      <c r="K18">
        <v>17779</v>
      </c>
      <c r="M18">
        <v>10.07</v>
      </c>
      <c r="N18">
        <v>1.45</v>
      </c>
      <c r="O18">
        <v>0.99</v>
      </c>
      <c r="P18">
        <v>0.99</v>
      </c>
      <c r="Q18">
        <v>0.96499999999999997</v>
      </c>
      <c r="T18">
        <v>45.13</v>
      </c>
      <c r="U18">
        <v>70.5</v>
      </c>
      <c r="V18">
        <v>20031</v>
      </c>
      <c r="X18">
        <v>10.59</v>
      </c>
      <c r="Y18">
        <v>1.89</v>
      </c>
      <c r="Z18">
        <v>0.99</v>
      </c>
      <c r="AA18">
        <v>0.99</v>
      </c>
      <c r="AB18">
        <v>0.97199999999999998</v>
      </c>
    </row>
    <row r="19" spans="3:28">
      <c r="C19">
        <v>90</v>
      </c>
      <c r="D19">
        <v>100</v>
      </c>
      <c r="E19" s="1" t="s">
        <v>13</v>
      </c>
      <c r="G19" s="1">
        <v>1842</v>
      </c>
      <c r="I19">
        <v>43.33</v>
      </c>
      <c r="J19">
        <v>54.8</v>
      </c>
      <c r="K19">
        <v>15583</v>
      </c>
      <c r="M19">
        <v>9.3800000000000008</v>
      </c>
      <c r="N19">
        <v>1.45</v>
      </c>
      <c r="O19">
        <v>0.99</v>
      </c>
      <c r="P19">
        <v>0.99</v>
      </c>
      <c r="Q19">
        <v>0.96499999999999997</v>
      </c>
      <c r="T19">
        <v>40.68</v>
      </c>
      <c r="U19">
        <v>59.9</v>
      </c>
      <c r="V19">
        <v>17022</v>
      </c>
      <c r="X19">
        <v>9.82</v>
      </c>
      <c r="Y19">
        <v>1.6</v>
      </c>
      <c r="Z19">
        <v>0.99</v>
      </c>
      <c r="AA19">
        <v>0.99</v>
      </c>
      <c r="AB19">
        <v>0.96</v>
      </c>
    </row>
    <row r="20" spans="3:28">
      <c r="C20">
        <v>100</v>
      </c>
      <c r="D20">
        <v>100</v>
      </c>
      <c r="E20" s="1" t="s">
        <v>13</v>
      </c>
      <c r="G20" s="1">
        <v>1842</v>
      </c>
      <c r="I20">
        <v>40.42</v>
      </c>
      <c r="J20">
        <v>50.2</v>
      </c>
      <c r="K20">
        <v>14262</v>
      </c>
      <c r="M20">
        <v>8.42</v>
      </c>
      <c r="N20">
        <v>1.36</v>
      </c>
      <c r="O20">
        <v>0.99</v>
      </c>
      <c r="P20">
        <v>0.99</v>
      </c>
      <c r="Q20">
        <v>0.96499999999999997</v>
      </c>
      <c r="T20">
        <v>34.89</v>
      </c>
      <c r="U20">
        <v>53.5</v>
      </c>
      <c r="V20">
        <v>15200</v>
      </c>
      <c r="X20">
        <v>8.4700000000000006</v>
      </c>
      <c r="Y20">
        <v>1.35</v>
      </c>
      <c r="Z20">
        <v>0.99</v>
      </c>
      <c r="AA20">
        <v>0.99</v>
      </c>
      <c r="AB20">
        <v>0.96</v>
      </c>
    </row>
    <row r="24" spans="3:28" ht="15.75" thickBot="1"/>
    <row r="25" spans="3:28" ht="15.75" thickBot="1">
      <c r="C25" t="s">
        <v>16</v>
      </c>
      <c r="D25" s="2" t="s">
        <v>0</v>
      </c>
      <c r="E25" s="7" t="s">
        <v>1</v>
      </c>
      <c r="F25" s="10" t="s">
        <v>7</v>
      </c>
      <c r="G25" s="8" t="s">
        <v>3</v>
      </c>
      <c r="H25" s="3" t="s">
        <v>2</v>
      </c>
      <c r="I25" s="3" t="s">
        <v>5</v>
      </c>
      <c r="J25" s="3" t="s">
        <v>6</v>
      </c>
      <c r="K25" s="3" t="s">
        <v>14</v>
      </c>
      <c r="M25" s="2" t="s">
        <v>8</v>
      </c>
      <c r="N25" s="13" t="s">
        <v>9</v>
      </c>
      <c r="O25" s="3" t="s">
        <v>10</v>
      </c>
      <c r="P25" s="3" t="s">
        <v>11</v>
      </c>
      <c r="Q25" s="3" t="s">
        <v>12</v>
      </c>
      <c r="R25" s="3"/>
      <c r="T25" s="3" t="s">
        <v>17</v>
      </c>
      <c r="U25" s="3" t="s">
        <v>18</v>
      </c>
      <c r="V25" s="3" t="s">
        <v>19</v>
      </c>
      <c r="X25" s="2" t="s">
        <v>8</v>
      </c>
      <c r="Y25" s="13" t="s">
        <v>9</v>
      </c>
      <c r="Z25" s="3" t="s">
        <v>10</v>
      </c>
      <c r="AA25" s="3" t="s">
        <v>11</v>
      </c>
      <c r="AB25" s="3" t="s">
        <v>12</v>
      </c>
    </row>
    <row r="26" spans="3:28">
      <c r="C26">
        <v>0</v>
      </c>
      <c r="D26">
        <v>200</v>
      </c>
      <c r="E26" s="1" t="s">
        <v>13</v>
      </c>
      <c r="G26" s="1">
        <v>3655</v>
      </c>
      <c r="H26">
        <v>1682</v>
      </c>
      <c r="I26" s="1">
        <v>1022.81</v>
      </c>
      <c r="J26" s="1">
        <v>1090</v>
      </c>
      <c r="K26">
        <v>148918</v>
      </c>
      <c r="M26">
        <v>138.33000000000001</v>
      </c>
      <c r="N26">
        <v>32.770000000000003</v>
      </c>
      <c r="O26">
        <v>0.99</v>
      </c>
      <c r="P26">
        <v>0.99</v>
      </c>
      <c r="Q26">
        <v>0.97199999999999998</v>
      </c>
      <c r="T26">
        <v>371.91</v>
      </c>
      <c r="U26" s="14">
        <v>1427</v>
      </c>
      <c r="V26">
        <v>194964</v>
      </c>
      <c r="X26">
        <v>161.72</v>
      </c>
      <c r="Y26">
        <v>42.57</v>
      </c>
      <c r="Z26">
        <v>0.99</v>
      </c>
      <c r="AA26">
        <v>0.99</v>
      </c>
      <c r="AB26">
        <v>0.97</v>
      </c>
    </row>
    <row r="27" spans="3:28">
      <c r="C27">
        <v>10</v>
      </c>
      <c r="D27">
        <v>200</v>
      </c>
      <c r="E27" s="1" t="s">
        <v>13</v>
      </c>
      <c r="G27" s="1">
        <v>3655</v>
      </c>
      <c r="H27">
        <v>1682</v>
      </c>
      <c r="I27">
        <v>919.06</v>
      </c>
      <c r="J27">
        <v>980</v>
      </c>
      <c r="K27">
        <v>140506</v>
      </c>
      <c r="M27">
        <v>134.15</v>
      </c>
      <c r="N27">
        <v>29.42</v>
      </c>
      <c r="O27">
        <v>0.99</v>
      </c>
      <c r="P27">
        <v>0.99</v>
      </c>
      <c r="Q27">
        <v>0.97199999999999998</v>
      </c>
      <c r="T27">
        <v>347.01</v>
      </c>
      <c r="U27">
        <v>1329</v>
      </c>
      <c r="V27">
        <v>181623</v>
      </c>
      <c r="X27">
        <v>156.03</v>
      </c>
      <c r="Y27">
        <v>39.24</v>
      </c>
      <c r="Z27">
        <v>0.99</v>
      </c>
      <c r="AA27">
        <v>0.99</v>
      </c>
      <c r="AB27">
        <v>0.97199999999999998</v>
      </c>
    </row>
    <row r="28" spans="3:28">
      <c r="C28">
        <v>20</v>
      </c>
      <c r="D28">
        <v>200</v>
      </c>
      <c r="E28" s="1" t="s">
        <v>13</v>
      </c>
      <c r="G28" s="1">
        <v>3655</v>
      </c>
      <c r="H28">
        <v>1682</v>
      </c>
      <c r="I28">
        <v>446.07</v>
      </c>
      <c r="J28">
        <v>651</v>
      </c>
      <c r="K28">
        <v>93386</v>
      </c>
      <c r="M28">
        <v>96.59</v>
      </c>
      <c r="N28">
        <v>27.33</v>
      </c>
      <c r="O28">
        <v>0.99</v>
      </c>
      <c r="P28">
        <v>0.99</v>
      </c>
      <c r="Q28">
        <v>0.96799999999999997</v>
      </c>
      <c r="T28">
        <v>215.19</v>
      </c>
      <c r="U28">
        <v>778</v>
      </c>
      <c r="V28">
        <v>111569</v>
      </c>
      <c r="X28">
        <v>112.12</v>
      </c>
      <c r="Y28">
        <v>24.45</v>
      </c>
      <c r="Z28">
        <v>0.99</v>
      </c>
      <c r="AA28">
        <v>0.99</v>
      </c>
      <c r="AB28">
        <v>0.97</v>
      </c>
    </row>
    <row r="29" spans="3:28">
      <c r="C29">
        <v>30</v>
      </c>
      <c r="D29">
        <v>200</v>
      </c>
      <c r="E29" s="1" t="s">
        <v>13</v>
      </c>
      <c r="G29" s="1">
        <v>3655</v>
      </c>
      <c r="H29">
        <v>1682</v>
      </c>
      <c r="I29">
        <v>290.92</v>
      </c>
      <c r="J29">
        <v>485</v>
      </c>
      <c r="K29">
        <v>69598</v>
      </c>
      <c r="M29">
        <v>80.989999999999995</v>
      </c>
      <c r="N29">
        <v>15.26</v>
      </c>
      <c r="O29">
        <v>0.99</v>
      </c>
      <c r="P29">
        <v>0.99</v>
      </c>
      <c r="Q29">
        <v>0.97</v>
      </c>
      <c r="T29">
        <v>157.15</v>
      </c>
      <c r="U29">
        <v>561</v>
      </c>
      <c r="V29">
        <v>80374</v>
      </c>
      <c r="X29">
        <v>87.62</v>
      </c>
      <c r="Y29">
        <v>17.8</v>
      </c>
      <c r="Z29">
        <v>0.99</v>
      </c>
      <c r="AA29">
        <v>0.99</v>
      </c>
      <c r="AB29">
        <v>0.96599999999999997</v>
      </c>
    </row>
    <row r="30" spans="3:28">
      <c r="C30">
        <v>40</v>
      </c>
      <c r="D30">
        <v>200</v>
      </c>
      <c r="E30" s="1" t="s">
        <v>13</v>
      </c>
      <c r="G30" s="1">
        <v>3655</v>
      </c>
      <c r="H30">
        <v>1682</v>
      </c>
      <c r="I30">
        <v>223.37</v>
      </c>
      <c r="J30">
        <v>405</v>
      </c>
      <c r="K30">
        <v>58145</v>
      </c>
      <c r="M30">
        <v>76.3</v>
      </c>
      <c r="N30">
        <v>12.66</v>
      </c>
      <c r="O30">
        <v>0.99</v>
      </c>
      <c r="P30">
        <v>0.99</v>
      </c>
      <c r="Q30">
        <v>0.97099999999999997</v>
      </c>
      <c r="T30">
        <v>129.02000000000001</v>
      </c>
      <c r="U30">
        <v>460</v>
      </c>
      <c r="V30">
        <v>66034</v>
      </c>
      <c r="X30">
        <v>78.73</v>
      </c>
      <c r="Y30">
        <v>14.96</v>
      </c>
      <c r="Z30">
        <v>0.99</v>
      </c>
      <c r="AA30">
        <v>0.99</v>
      </c>
      <c r="AB30">
        <v>0.97</v>
      </c>
    </row>
    <row r="31" spans="3:28">
      <c r="C31">
        <v>50</v>
      </c>
      <c r="D31">
        <v>200</v>
      </c>
      <c r="E31" s="1" t="s">
        <v>13</v>
      </c>
      <c r="G31" s="1">
        <v>3655</v>
      </c>
      <c r="H31">
        <v>1682</v>
      </c>
      <c r="I31">
        <v>185.53</v>
      </c>
      <c r="J31">
        <v>352</v>
      </c>
      <c r="K31">
        <v>50450</v>
      </c>
      <c r="M31">
        <v>67.010000000000005</v>
      </c>
      <c r="N31">
        <v>11.23</v>
      </c>
      <c r="O31">
        <v>0.99</v>
      </c>
      <c r="P31">
        <v>0.99</v>
      </c>
      <c r="Q31">
        <v>0.97099999999999997</v>
      </c>
      <c r="T31">
        <v>110.41</v>
      </c>
      <c r="U31">
        <v>394</v>
      </c>
      <c r="V31">
        <v>56556</v>
      </c>
      <c r="X31">
        <v>71.14</v>
      </c>
      <c r="Y31">
        <v>12.62</v>
      </c>
      <c r="Z31">
        <v>0.99</v>
      </c>
      <c r="AA31">
        <v>0.99</v>
      </c>
      <c r="AB31">
        <v>0.96699999999999997</v>
      </c>
    </row>
    <row r="32" spans="3:28">
      <c r="C32">
        <v>60</v>
      </c>
      <c r="D32">
        <v>200</v>
      </c>
      <c r="E32" s="1" t="s">
        <v>13</v>
      </c>
      <c r="G32" s="1">
        <v>3655</v>
      </c>
      <c r="H32">
        <v>1682</v>
      </c>
      <c r="I32">
        <v>145.13999999999999</v>
      </c>
      <c r="J32">
        <v>295</v>
      </c>
      <c r="K32">
        <v>42368</v>
      </c>
      <c r="M32">
        <v>57.24</v>
      </c>
      <c r="N32">
        <v>9.48</v>
      </c>
      <c r="O32">
        <v>0.99</v>
      </c>
      <c r="P32">
        <v>0.99</v>
      </c>
      <c r="Q32">
        <v>0.96499999999999997</v>
      </c>
      <c r="T32">
        <v>93.22</v>
      </c>
      <c r="U32">
        <v>327</v>
      </c>
      <c r="V32">
        <v>46892</v>
      </c>
      <c r="X32">
        <v>61.92</v>
      </c>
      <c r="Y32">
        <v>12.32</v>
      </c>
      <c r="Z32">
        <v>0.99</v>
      </c>
      <c r="AA32">
        <v>0.99</v>
      </c>
      <c r="AB32">
        <v>0.96199999999999997</v>
      </c>
    </row>
    <row r="33" spans="3:29">
      <c r="C33">
        <v>70</v>
      </c>
      <c r="D33">
        <v>200</v>
      </c>
      <c r="E33" s="1" t="s">
        <v>13</v>
      </c>
      <c r="G33" s="1">
        <v>3655</v>
      </c>
      <c r="H33">
        <v>1682</v>
      </c>
      <c r="I33">
        <v>120.74</v>
      </c>
      <c r="J33">
        <v>258</v>
      </c>
      <c r="K33">
        <v>37010</v>
      </c>
      <c r="M33">
        <v>55.36</v>
      </c>
      <c r="N33">
        <v>8.32</v>
      </c>
      <c r="O33">
        <v>0.99</v>
      </c>
      <c r="P33">
        <v>0.99</v>
      </c>
      <c r="Q33">
        <v>0.96399999999999997</v>
      </c>
      <c r="T33">
        <v>80.89</v>
      </c>
      <c r="U33">
        <v>281</v>
      </c>
      <c r="V33">
        <v>40376</v>
      </c>
      <c r="X33">
        <v>57.57</v>
      </c>
      <c r="Y33">
        <v>8.85</v>
      </c>
      <c r="Z33">
        <v>0.99</v>
      </c>
      <c r="AA33">
        <v>0.99</v>
      </c>
      <c r="AB33">
        <v>0.96099999999999997</v>
      </c>
    </row>
    <row r="34" spans="3:29">
      <c r="C34">
        <v>80</v>
      </c>
      <c r="D34">
        <v>200</v>
      </c>
      <c r="E34" s="1" t="s">
        <v>13</v>
      </c>
      <c r="G34" s="1">
        <v>3655</v>
      </c>
      <c r="H34">
        <v>1682</v>
      </c>
      <c r="I34">
        <v>109.18</v>
      </c>
      <c r="J34">
        <v>226</v>
      </c>
      <c r="K34">
        <v>32415</v>
      </c>
      <c r="M34">
        <v>48.33</v>
      </c>
      <c r="N34">
        <v>7.32</v>
      </c>
      <c r="O34">
        <v>0.99</v>
      </c>
      <c r="P34">
        <v>0.99</v>
      </c>
      <c r="Q34">
        <v>0.96199999999999997</v>
      </c>
      <c r="T34">
        <v>71.67</v>
      </c>
      <c r="U34">
        <v>243</v>
      </c>
      <c r="V34">
        <v>34947</v>
      </c>
      <c r="X34">
        <v>59.9</v>
      </c>
      <c r="Y34">
        <v>7.74</v>
      </c>
      <c r="Z34">
        <v>0.99</v>
      </c>
      <c r="AA34">
        <v>0.99</v>
      </c>
      <c r="AB34">
        <v>0.96199999999999997</v>
      </c>
    </row>
    <row r="35" spans="3:29">
      <c r="C35">
        <v>90</v>
      </c>
      <c r="D35">
        <v>200</v>
      </c>
      <c r="E35" s="1" t="s">
        <v>13</v>
      </c>
      <c r="G35" s="1">
        <v>3655</v>
      </c>
      <c r="H35">
        <v>1682</v>
      </c>
      <c r="I35">
        <v>85.35</v>
      </c>
      <c r="J35">
        <v>199</v>
      </c>
      <c r="K35">
        <v>28515</v>
      </c>
      <c r="M35">
        <v>45.48</v>
      </c>
      <c r="N35">
        <v>6.5</v>
      </c>
      <c r="O35">
        <v>0.99</v>
      </c>
      <c r="P35">
        <v>0.99</v>
      </c>
      <c r="Q35">
        <v>0.96199999999999997</v>
      </c>
      <c r="T35">
        <v>62.67</v>
      </c>
      <c r="U35">
        <v>210</v>
      </c>
      <c r="V35">
        <v>30160</v>
      </c>
      <c r="X35">
        <v>47.14</v>
      </c>
      <c r="Y35">
        <v>7.81</v>
      </c>
      <c r="Z35">
        <v>0.99</v>
      </c>
      <c r="AA35">
        <v>0.99</v>
      </c>
      <c r="AB35">
        <v>0.96099999999999997</v>
      </c>
    </row>
    <row r="36" spans="3:29">
      <c r="C36">
        <v>100</v>
      </c>
      <c r="D36">
        <v>200</v>
      </c>
      <c r="E36" s="1" t="s">
        <v>13</v>
      </c>
      <c r="G36" s="1">
        <v>3655</v>
      </c>
      <c r="H36">
        <v>1682</v>
      </c>
      <c r="I36">
        <v>77.459999999999994</v>
      </c>
      <c r="J36">
        <v>182</v>
      </c>
      <c r="K36">
        <v>26119</v>
      </c>
      <c r="M36">
        <v>42.79</v>
      </c>
      <c r="N36">
        <v>6.01</v>
      </c>
      <c r="O36">
        <v>0.99</v>
      </c>
      <c r="P36">
        <v>0.99</v>
      </c>
      <c r="Q36">
        <v>0.96199999999999997</v>
      </c>
      <c r="T36">
        <v>57.52</v>
      </c>
      <c r="U36">
        <v>189</v>
      </c>
      <c r="V36">
        <v>27185</v>
      </c>
      <c r="X36">
        <v>42.85</v>
      </c>
      <c r="Y36">
        <v>6.38</v>
      </c>
      <c r="Z36">
        <v>0.99</v>
      </c>
      <c r="AA36">
        <v>0.99</v>
      </c>
      <c r="AB36">
        <v>0.96099999999999997</v>
      </c>
    </row>
    <row r="40" spans="3:29" ht="15.75" thickBot="1"/>
    <row r="41" spans="3:29" ht="15.75" thickBot="1">
      <c r="C41" t="s">
        <v>16</v>
      </c>
      <c r="D41" s="2" t="s">
        <v>0</v>
      </c>
      <c r="E41" s="7" t="s">
        <v>1</v>
      </c>
      <c r="F41" s="10" t="s">
        <v>7</v>
      </c>
      <c r="G41" s="8" t="s">
        <v>3</v>
      </c>
      <c r="H41" s="3" t="s">
        <v>2</v>
      </c>
      <c r="I41" s="3" t="s">
        <v>5</v>
      </c>
      <c r="J41" s="3" t="s">
        <v>6</v>
      </c>
      <c r="K41" s="3" t="s">
        <v>14</v>
      </c>
      <c r="M41" s="2" t="s">
        <v>8</v>
      </c>
      <c r="N41" s="13" t="s">
        <v>9</v>
      </c>
      <c r="O41" s="3" t="s">
        <v>10</v>
      </c>
      <c r="P41" s="3" t="s">
        <v>11</v>
      </c>
      <c r="Q41" s="3" t="s">
        <v>12</v>
      </c>
      <c r="R41" s="3"/>
      <c r="T41" s="3" t="s">
        <v>17</v>
      </c>
      <c r="U41" s="3" t="s">
        <v>18</v>
      </c>
      <c r="V41" s="3" t="s">
        <v>19</v>
      </c>
      <c r="X41" s="2" t="s">
        <v>8</v>
      </c>
      <c r="Y41" s="13" t="s">
        <v>9</v>
      </c>
      <c r="Z41" s="3" t="s">
        <v>10</v>
      </c>
      <c r="AA41" s="3" t="s">
        <v>11</v>
      </c>
      <c r="AB41" s="3" t="s">
        <v>12</v>
      </c>
    </row>
    <row r="42" spans="3:29">
      <c r="C42">
        <v>0</v>
      </c>
      <c r="D42">
        <v>300</v>
      </c>
      <c r="E42" s="1" t="s">
        <v>13</v>
      </c>
      <c r="G42" s="1">
        <v>5479</v>
      </c>
      <c r="I42" s="15">
        <v>2797.7719999999999</v>
      </c>
      <c r="J42" s="15"/>
      <c r="K42" s="16">
        <v>235738</v>
      </c>
      <c r="L42" s="16"/>
      <c r="M42" s="16">
        <v>11972.37</v>
      </c>
      <c r="N42" s="16">
        <v>6323.64</v>
      </c>
      <c r="O42" s="16">
        <v>0.99</v>
      </c>
      <c r="P42" s="16">
        <v>0.99</v>
      </c>
      <c r="Q42" s="16">
        <v>0.96</v>
      </c>
      <c r="R42" s="16"/>
      <c r="S42" s="16"/>
      <c r="T42" s="16">
        <v>804.76</v>
      </c>
      <c r="U42" s="16"/>
      <c r="V42" s="16">
        <v>287112</v>
      </c>
      <c r="W42" s="16"/>
      <c r="X42" s="16">
        <v>14440.44</v>
      </c>
      <c r="Y42" s="16">
        <v>3339.94</v>
      </c>
      <c r="Z42" s="16">
        <v>0.99</v>
      </c>
      <c r="AA42" s="16">
        <v>0.99</v>
      </c>
      <c r="AB42" s="16">
        <v>0.96099999999999997</v>
      </c>
      <c r="AC42" t="s">
        <v>25</v>
      </c>
    </row>
    <row r="43" spans="3:29">
      <c r="C43">
        <v>10</v>
      </c>
      <c r="D43">
        <v>300</v>
      </c>
      <c r="E43" s="1" t="s">
        <v>13</v>
      </c>
      <c r="G43" s="1"/>
      <c r="I43" s="16">
        <v>2480.2600000000002</v>
      </c>
      <c r="J43" s="16"/>
      <c r="K43" s="16">
        <v>223114</v>
      </c>
      <c r="L43" s="16"/>
      <c r="M43" s="16">
        <v>11711.46</v>
      </c>
      <c r="N43" s="16">
        <v>6415.21</v>
      </c>
      <c r="O43" s="16">
        <v>0.99</v>
      </c>
      <c r="P43" s="16">
        <v>0.99</v>
      </c>
      <c r="Q43" s="16">
        <v>0.95799999999999996</v>
      </c>
      <c r="R43" s="16"/>
      <c r="S43" s="16"/>
      <c r="T43" s="16">
        <v>755.86</v>
      </c>
      <c r="U43" s="16"/>
      <c r="V43" s="16">
        <v>269181</v>
      </c>
      <c r="W43" s="16"/>
      <c r="X43" s="16">
        <v>13461.42</v>
      </c>
      <c r="Y43" s="16">
        <v>4564.6899999999996</v>
      </c>
      <c r="Z43" s="16">
        <v>0.99</v>
      </c>
      <c r="AA43" s="16">
        <v>0.99</v>
      </c>
      <c r="AB43" s="16">
        <v>0.96299999999999997</v>
      </c>
    </row>
    <row r="44" spans="3:29">
      <c r="C44">
        <v>20</v>
      </c>
      <c r="D44">
        <v>300</v>
      </c>
      <c r="E44" s="1" t="s">
        <v>13</v>
      </c>
      <c r="G44" s="1"/>
      <c r="I44">
        <v>1121.8900000000001</v>
      </c>
      <c r="J44">
        <v>1570</v>
      </c>
      <c r="K44">
        <v>150117</v>
      </c>
      <c r="M44">
        <v>227.49</v>
      </c>
      <c r="N44">
        <v>37.47</v>
      </c>
      <c r="O44">
        <v>0.99</v>
      </c>
      <c r="P44">
        <v>0.99</v>
      </c>
      <c r="Q44">
        <v>0.95899999999999996</v>
      </c>
      <c r="T44">
        <v>484.81</v>
      </c>
      <c r="U44">
        <v>1782</v>
      </c>
      <c r="V44">
        <v>170432</v>
      </c>
      <c r="X44">
        <v>248.83</v>
      </c>
      <c r="Y44">
        <v>44.76</v>
      </c>
      <c r="Z44">
        <v>0.99</v>
      </c>
      <c r="AA44">
        <v>0.99</v>
      </c>
      <c r="AB44">
        <v>0.96</v>
      </c>
    </row>
    <row r="45" spans="3:29">
      <c r="C45">
        <v>30</v>
      </c>
      <c r="D45">
        <v>300</v>
      </c>
      <c r="E45" s="1" t="s">
        <v>13</v>
      </c>
      <c r="G45" s="1"/>
      <c r="I45">
        <v>638.53</v>
      </c>
      <c r="J45">
        <v>1157</v>
      </c>
      <c r="K45">
        <v>110666</v>
      </c>
      <c r="M45">
        <v>187.1</v>
      </c>
      <c r="N45">
        <v>27.51</v>
      </c>
      <c r="O45">
        <v>0.99</v>
      </c>
      <c r="P45">
        <v>0.99</v>
      </c>
      <c r="Q45">
        <v>0.95699999999999996</v>
      </c>
      <c r="T45">
        <v>354.03</v>
      </c>
      <c r="U45">
        <v>1275</v>
      </c>
      <c r="V45">
        <v>121984</v>
      </c>
      <c r="X45">
        <v>198.22</v>
      </c>
      <c r="Y45">
        <v>29.65</v>
      </c>
      <c r="Z45">
        <v>0.99</v>
      </c>
      <c r="AA45">
        <v>0.99</v>
      </c>
      <c r="AB45">
        <v>0.95699999999999996</v>
      </c>
    </row>
    <row r="46" spans="3:29">
      <c r="C46">
        <v>40</v>
      </c>
      <c r="D46">
        <v>300</v>
      </c>
      <c r="E46" s="1" t="s">
        <v>13</v>
      </c>
      <c r="G46" s="1"/>
      <c r="I46">
        <v>497.7</v>
      </c>
      <c r="J46">
        <v>970</v>
      </c>
      <c r="K46">
        <v>92785</v>
      </c>
      <c r="M46">
        <v>174.16</v>
      </c>
      <c r="N46">
        <v>23.88</v>
      </c>
      <c r="O46">
        <v>0.99</v>
      </c>
      <c r="P46">
        <v>0.99</v>
      </c>
      <c r="Q46">
        <v>0.95699999999999996</v>
      </c>
      <c r="T46">
        <v>291.94</v>
      </c>
      <c r="U46">
        <v>1056</v>
      </c>
      <c r="V46">
        <v>100961</v>
      </c>
      <c r="X46">
        <v>186.53</v>
      </c>
      <c r="Y46">
        <v>27.78</v>
      </c>
      <c r="Z46">
        <v>0.99</v>
      </c>
      <c r="AA46">
        <v>0.99</v>
      </c>
      <c r="AB46">
        <v>0.95699999999999996</v>
      </c>
    </row>
    <row r="47" spans="3:29">
      <c r="C47">
        <v>50</v>
      </c>
      <c r="D47">
        <v>300</v>
      </c>
      <c r="E47" s="1" t="s">
        <v>13</v>
      </c>
      <c r="G47" s="1"/>
      <c r="I47">
        <v>413.32</v>
      </c>
      <c r="J47">
        <v>843</v>
      </c>
      <c r="K47">
        <v>80630</v>
      </c>
      <c r="M47">
        <v>173.07</v>
      </c>
      <c r="N47">
        <v>19.7</v>
      </c>
      <c r="O47">
        <v>0.99</v>
      </c>
      <c r="P47">
        <v>0.99</v>
      </c>
      <c r="Q47">
        <v>0.95399999999999996</v>
      </c>
      <c r="T47">
        <v>256.81</v>
      </c>
      <c r="U47">
        <v>908</v>
      </c>
      <c r="V47">
        <v>86896</v>
      </c>
      <c r="X47">
        <v>169.65</v>
      </c>
      <c r="Y47">
        <v>22.69</v>
      </c>
      <c r="Z47">
        <v>0.99</v>
      </c>
      <c r="AA47">
        <v>0.99</v>
      </c>
      <c r="AB47">
        <v>0.95599999999999996</v>
      </c>
    </row>
    <row r="48" spans="3:29">
      <c r="C48">
        <v>60</v>
      </c>
      <c r="D48">
        <v>300</v>
      </c>
      <c r="E48" s="1" t="s">
        <v>13</v>
      </c>
      <c r="G48" s="1"/>
      <c r="I48">
        <v>322.02</v>
      </c>
      <c r="J48">
        <v>699</v>
      </c>
      <c r="K48">
        <v>66857</v>
      </c>
      <c r="M48">
        <v>140.47</v>
      </c>
      <c r="N48">
        <v>18</v>
      </c>
      <c r="O48">
        <v>0.99</v>
      </c>
      <c r="P48">
        <v>0.99</v>
      </c>
      <c r="Q48">
        <v>0.95499999999999996</v>
      </c>
      <c r="T48">
        <v>208.36</v>
      </c>
      <c r="U48">
        <v>746</v>
      </c>
      <c r="V48">
        <v>71330</v>
      </c>
      <c r="X48">
        <v>140.71</v>
      </c>
      <c r="Y48">
        <v>18.13</v>
      </c>
      <c r="Z48">
        <v>0.99</v>
      </c>
      <c r="AA48">
        <v>0.99</v>
      </c>
      <c r="AB48">
        <v>0.95299999999999996</v>
      </c>
    </row>
    <row r="49" spans="3:28">
      <c r="C49">
        <v>70</v>
      </c>
      <c r="D49">
        <v>300</v>
      </c>
      <c r="E49" s="1" t="s">
        <v>13</v>
      </c>
      <c r="G49" s="1"/>
      <c r="H49">
        <v>2524</v>
      </c>
      <c r="I49">
        <v>269.75</v>
      </c>
      <c r="J49">
        <v>615</v>
      </c>
      <c r="K49">
        <v>58859</v>
      </c>
      <c r="M49">
        <v>132.44999999999999</v>
      </c>
      <c r="N49">
        <v>15.16</v>
      </c>
      <c r="O49">
        <v>0.99</v>
      </c>
      <c r="P49">
        <v>0.99</v>
      </c>
      <c r="Q49">
        <v>0.95199999999999996</v>
      </c>
      <c r="T49">
        <v>183.16</v>
      </c>
      <c r="U49">
        <v>650</v>
      </c>
      <c r="V49">
        <v>62169</v>
      </c>
      <c r="X49">
        <v>130.07</v>
      </c>
      <c r="Y49">
        <v>17.34</v>
      </c>
      <c r="Z49">
        <v>0.99</v>
      </c>
      <c r="AA49">
        <v>0.99</v>
      </c>
      <c r="AB49">
        <v>0.94899999999999995</v>
      </c>
    </row>
    <row r="50" spans="3:28">
      <c r="C50">
        <v>80</v>
      </c>
      <c r="D50">
        <v>300</v>
      </c>
      <c r="E50" s="1" t="s">
        <v>13</v>
      </c>
      <c r="G50" s="1"/>
      <c r="I50">
        <v>252.75</v>
      </c>
      <c r="J50">
        <v>530</v>
      </c>
      <c r="K50">
        <v>50685</v>
      </c>
      <c r="M50">
        <v>122.21</v>
      </c>
      <c r="N50">
        <v>14.38</v>
      </c>
      <c r="O50">
        <v>0.99</v>
      </c>
      <c r="P50">
        <v>0.99</v>
      </c>
      <c r="Q50">
        <v>0.95099999999999996</v>
      </c>
      <c r="T50">
        <v>156.36000000000001</v>
      </c>
      <c r="U50">
        <v>555</v>
      </c>
      <c r="V50">
        <v>53075</v>
      </c>
      <c r="X50">
        <v>114.04</v>
      </c>
      <c r="Y50">
        <v>15.27</v>
      </c>
      <c r="Z50">
        <v>0.99</v>
      </c>
      <c r="AA50">
        <v>0.99</v>
      </c>
      <c r="AB50">
        <v>0.95099999999999996</v>
      </c>
    </row>
    <row r="51" spans="3:28">
      <c r="C51">
        <v>90</v>
      </c>
      <c r="D51">
        <v>300</v>
      </c>
      <c r="E51" s="1" t="s">
        <v>13</v>
      </c>
      <c r="G51" s="1"/>
      <c r="I51">
        <v>199.07</v>
      </c>
      <c r="J51">
        <v>470</v>
      </c>
      <c r="K51">
        <v>44972</v>
      </c>
      <c r="M51">
        <v>109.61</v>
      </c>
      <c r="N51">
        <v>13.42</v>
      </c>
      <c r="O51">
        <v>0.99</v>
      </c>
      <c r="P51">
        <v>0.99</v>
      </c>
      <c r="Q51">
        <v>0.94799999999999995</v>
      </c>
      <c r="T51">
        <v>138.41</v>
      </c>
      <c r="U51">
        <v>486</v>
      </c>
      <c r="V51">
        <v>46550</v>
      </c>
      <c r="X51">
        <v>107.45</v>
      </c>
      <c r="Y51">
        <v>12.36</v>
      </c>
      <c r="Z51">
        <v>0.99</v>
      </c>
      <c r="AA51">
        <v>0.99</v>
      </c>
      <c r="AB51">
        <v>0.95</v>
      </c>
    </row>
    <row r="52" spans="3:28">
      <c r="C52">
        <v>100</v>
      </c>
      <c r="D52">
        <v>300</v>
      </c>
      <c r="E52" s="1" t="s">
        <v>13</v>
      </c>
      <c r="G52" s="1"/>
      <c r="I52">
        <v>180.44</v>
      </c>
      <c r="J52">
        <v>430</v>
      </c>
      <c r="K52">
        <v>41200</v>
      </c>
      <c r="M52">
        <v>104.13</v>
      </c>
      <c r="N52">
        <v>11.46</v>
      </c>
      <c r="O52">
        <v>0.99</v>
      </c>
      <c r="P52">
        <v>0.99</v>
      </c>
      <c r="Q52">
        <v>0.95</v>
      </c>
      <c r="T52">
        <v>126.31</v>
      </c>
      <c r="U52">
        <v>442</v>
      </c>
      <c r="V52">
        <v>42270</v>
      </c>
      <c r="X52">
        <v>98.21</v>
      </c>
      <c r="Y52">
        <v>11.36</v>
      </c>
      <c r="Z52">
        <v>0.99</v>
      </c>
      <c r="AA52">
        <v>0.99</v>
      </c>
      <c r="AB52">
        <v>0.94899999999999995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113"/>
  <sheetViews>
    <sheetView topLeftCell="AA52" zoomScale="140" zoomScaleNormal="140" workbookViewId="0">
      <selection activeCell="AN65" sqref="AN65"/>
    </sheetView>
  </sheetViews>
  <sheetFormatPr baseColWidth="10" defaultColWidth="9.140625" defaultRowHeight="15"/>
  <sheetData>
    <row r="1" spans="2:23">
      <c r="D1" t="s">
        <v>348</v>
      </c>
    </row>
    <row r="2" spans="2:23">
      <c r="D2" t="s">
        <v>349</v>
      </c>
    </row>
    <row r="4" spans="2:23">
      <c r="C4" s="6" t="s">
        <v>153</v>
      </c>
      <c r="D4" s="6">
        <v>2</v>
      </c>
      <c r="E4" s="6"/>
    </row>
    <row r="5" spans="2:23">
      <c r="C5" s="6" t="s">
        <v>154</v>
      </c>
      <c r="D5" s="6">
        <v>20</v>
      </c>
      <c r="E5" s="6" t="s">
        <v>155</v>
      </c>
      <c r="F5" t="s">
        <v>160</v>
      </c>
      <c r="W5" s="5" t="s">
        <v>350</v>
      </c>
    </row>
    <row r="6" spans="2:23">
      <c r="D6" s="5" t="s">
        <v>346</v>
      </c>
      <c r="J6" s="6" t="s">
        <v>161</v>
      </c>
      <c r="P6" s="6" t="s">
        <v>162</v>
      </c>
    </row>
    <row r="7" spans="2:23" ht="15.75" thickBot="1"/>
    <row r="8" spans="2:23" ht="15.75" thickBot="1">
      <c r="B8" t="s">
        <v>176</v>
      </c>
      <c r="C8" s="2" t="s">
        <v>0</v>
      </c>
      <c r="D8" s="7" t="s">
        <v>1</v>
      </c>
      <c r="E8" s="10" t="s">
        <v>149</v>
      </c>
      <c r="F8" s="3" t="s">
        <v>24</v>
      </c>
      <c r="G8" s="3" t="s">
        <v>150</v>
      </c>
      <c r="H8" s="3" t="s">
        <v>156</v>
      </c>
      <c r="J8" s="2" t="s">
        <v>8</v>
      </c>
      <c r="K8" s="3" t="s">
        <v>10</v>
      </c>
      <c r="L8" s="3" t="s">
        <v>11</v>
      </c>
      <c r="M8" s="13" t="s">
        <v>9</v>
      </c>
      <c r="N8" s="3" t="s">
        <v>12</v>
      </c>
      <c r="P8" s="2" t="s">
        <v>8</v>
      </c>
      <c r="Q8" s="3" t="s">
        <v>10</v>
      </c>
      <c r="R8" s="3" t="s">
        <v>11</v>
      </c>
      <c r="S8" s="13" t="s">
        <v>9</v>
      </c>
      <c r="T8" s="3" t="s">
        <v>12</v>
      </c>
    </row>
    <row r="9" spans="2:23">
      <c r="B9">
        <v>0</v>
      </c>
      <c r="C9">
        <v>500</v>
      </c>
      <c r="D9" t="s">
        <v>135</v>
      </c>
      <c r="E9">
        <v>10692</v>
      </c>
      <c r="F9">
        <v>2056824</v>
      </c>
      <c r="G9">
        <v>9242.02</v>
      </c>
      <c r="H9">
        <v>41</v>
      </c>
      <c r="J9">
        <v>43356.62</v>
      </c>
      <c r="K9">
        <v>0.99</v>
      </c>
      <c r="L9">
        <v>0.99</v>
      </c>
      <c r="M9">
        <v>1278.1600000000001</v>
      </c>
      <c r="N9">
        <v>0.93600000000000005</v>
      </c>
      <c r="P9">
        <v>132425.28</v>
      </c>
      <c r="Q9">
        <v>0.99</v>
      </c>
      <c r="R9">
        <v>0.99</v>
      </c>
      <c r="S9">
        <v>1142.92</v>
      </c>
      <c r="T9">
        <v>0.92100000000000004</v>
      </c>
    </row>
    <row r="10" spans="2:23">
      <c r="B10">
        <v>10</v>
      </c>
      <c r="C10">
        <v>500</v>
      </c>
      <c r="D10" t="s">
        <v>135</v>
      </c>
      <c r="E10">
        <v>10692</v>
      </c>
      <c r="F10">
        <v>1487377</v>
      </c>
      <c r="G10">
        <v>10027.120000000001</v>
      </c>
      <c r="H10">
        <v>30</v>
      </c>
      <c r="J10">
        <v>71630.83</v>
      </c>
      <c r="K10">
        <v>0.99</v>
      </c>
      <c r="L10">
        <v>0.99</v>
      </c>
      <c r="M10">
        <v>960.36</v>
      </c>
      <c r="N10">
        <v>0.93500000000000005</v>
      </c>
      <c r="P10">
        <v>153855.81</v>
      </c>
      <c r="Q10">
        <v>0.99</v>
      </c>
      <c r="R10">
        <v>0.99</v>
      </c>
      <c r="S10">
        <v>823.21</v>
      </c>
      <c r="T10">
        <v>0.92500000000000004</v>
      </c>
    </row>
    <row r="11" spans="2:23">
      <c r="B11">
        <v>20</v>
      </c>
      <c r="C11">
        <v>500</v>
      </c>
      <c r="D11" t="s">
        <v>135</v>
      </c>
      <c r="E11">
        <v>10692</v>
      </c>
      <c r="F11">
        <v>694109</v>
      </c>
      <c r="G11">
        <v>3046.09</v>
      </c>
      <c r="H11">
        <v>14</v>
      </c>
      <c r="J11">
        <v>52920.18</v>
      </c>
      <c r="K11">
        <v>0.99</v>
      </c>
      <c r="L11">
        <v>0.99</v>
      </c>
      <c r="M11">
        <v>439.9</v>
      </c>
      <c r="N11">
        <v>0.92900000000000005</v>
      </c>
      <c r="P11">
        <v>83118.63</v>
      </c>
      <c r="Q11">
        <v>0.99</v>
      </c>
      <c r="R11">
        <v>0.99</v>
      </c>
      <c r="S11">
        <v>381.76</v>
      </c>
      <c r="T11">
        <v>0.94199999999999995</v>
      </c>
    </row>
    <row r="12" spans="2:23">
      <c r="B12">
        <v>30</v>
      </c>
      <c r="C12">
        <v>500</v>
      </c>
      <c r="D12" t="s">
        <v>135</v>
      </c>
      <c r="E12">
        <v>10692</v>
      </c>
      <c r="F12">
        <v>427090</v>
      </c>
      <c r="G12">
        <v>1887.17</v>
      </c>
      <c r="H12">
        <v>8.6</v>
      </c>
      <c r="J12">
        <v>41006.15</v>
      </c>
      <c r="K12">
        <v>0.99</v>
      </c>
      <c r="L12">
        <v>0.99</v>
      </c>
      <c r="M12">
        <v>284.18</v>
      </c>
      <c r="N12">
        <v>0.92800000000000005</v>
      </c>
      <c r="P12">
        <v>63511.41</v>
      </c>
      <c r="Q12">
        <v>0.99</v>
      </c>
      <c r="R12">
        <v>0.99</v>
      </c>
      <c r="S12">
        <v>237.93</v>
      </c>
      <c r="T12">
        <v>0.94499999999999995</v>
      </c>
    </row>
    <row r="13" spans="2:23">
      <c r="B13">
        <v>40</v>
      </c>
      <c r="C13">
        <v>500</v>
      </c>
      <c r="D13" t="s">
        <v>135</v>
      </c>
      <c r="E13">
        <v>10692</v>
      </c>
      <c r="F13">
        <v>313605</v>
      </c>
      <c r="G13">
        <v>1398.23</v>
      </c>
      <c r="H13">
        <v>6.3</v>
      </c>
      <c r="J13">
        <v>35535.96</v>
      </c>
      <c r="K13">
        <v>0.99</v>
      </c>
      <c r="L13">
        <v>0.99</v>
      </c>
      <c r="M13">
        <v>308.91000000000003</v>
      </c>
      <c r="N13">
        <v>0.92600000000000005</v>
      </c>
      <c r="P13">
        <v>53216.59</v>
      </c>
      <c r="Q13">
        <v>0.99</v>
      </c>
      <c r="R13">
        <v>0.99</v>
      </c>
      <c r="S13">
        <v>181.4</v>
      </c>
      <c r="T13">
        <v>0.95199999999999996</v>
      </c>
    </row>
    <row r="14" spans="2:23">
      <c r="B14">
        <v>50</v>
      </c>
      <c r="C14">
        <v>500</v>
      </c>
      <c r="D14" t="s">
        <v>135</v>
      </c>
      <c r="E14">
        <v>10692</v>
      </c>
      <c r="F14">
        <v>244317</v>
      </c>
      <c r="G14">
        <v>1104.4100000000001</v>
      </c>
      <c r="H14">
        <v>4.9000000000000004</v>
      </c>
      <c r="J14">
        <v>29807.86</v>
      </c>
      <c r="K14">
        <v>0.99</v>
      </c>
      <c r="L14">
        <v>0.99</v>
      </c>
      <c r="M14">
        <v>333.2</v>
      </c>
      <c r="N14">
        <v>0.92500000000000004</v>
      </c>
      <c r="P14">
        <v>50469.55</v>
      </c>
      <c r="Q14">
        <v>0.99</v>
      </c>
      <c r="R14">
        <v>0.99</v>
      </c>
      <c r="S14">
        <v>183.45</v>
      </c>
      <c r="T14">
        <v>0.95499999999999996</v>
      </c>
    </row>
    <row r="15" spans="2:23">
      <c r="B15">
        <v>60</v>
      </c>
      <c r="C15">
        <v>500</v>
      </c>
      <c r="D15" t="s">
        <v>135</v>
      </c>
      <c r="E15">
        <v>10692</v>
      </c>
      <c r="F15">
        <v>184479</v>
      </c>
      <c r="G15">
        <v>831.79</v>
      </c>
      <c r="H15">
        <v>3.7</v>
      </c>
      <c r="J15">
        <v>24888.55</v>
      </c>
      <c r="K15">
        <v>0.99</v>
      </c>
      <c r="L15">
        <v>0.99</v>
      </c>
      <c r="M15">
        <v>235.55</v>
      </c>
      <c r="N15">
        <v>0.92300000000000004</v>
      </c>
      <c r="P15">
        <v>44541.86</v>
      </c>
      <c r="Q15">
        <v>0.99</v>
      </c>
      <c r="R15">
        <v>0.99</v>
      </c>
      <c r="S15">
        <v>168.19</v>
      </c>
      <c r="T15">
        <v>0.95899999999999996</v>
      </c>
    </row>
    <row r="16" spans="2:23">
      <c r="B16">
        <v>70</v>
      </c>
      <c r="C16">
        <v>500</v>
      </c>
      <c r="D16" t="s">
        <v>135</v>
      </c>
      <c r="E16">
        <v>10692</v>
      </c>
      <c r="F16">
        <v>148109</v>
      </c>
      <c r="G16">
        <v>675.52</v>
      </c>
      <c r="H16">
        <v>3</v>
      </c>
      <c r="J16">
        <v>21776.71</v>
      </c>
      <c r="K16">
        <v>0.99</v>
      </c>
      <c r="L16">
        <v>0.99</v>
      </c>
      <c r="M16">
        <v>275.74</v>
      </c>
      <c r="N16">
        <v>0.92400000000000004</v>
      </c>
      <c r="P16">
        <v>34795.949999999997</v>
      </c>
      <c r="Q16">
        <v>0.99</v>
      </c>
      <c r="R16">
        <v>0.99</v>
      </c>
      <c r="S16">
        <v>154.34</v>
      </c>
      <c r="T16">
        <v>0.95499999999999996</v>
      </c>
    </row>
    <row r="17" spans="2:20">
      <c r="B17">
        <v>80</v>
      </c>
      <c r="C17">
        <v>500</v>
      </c>
      <c r="D17" t="s">
        <v>135</v>
      </c>
      <c r="E17">
        <v>10692</v>
      </c>
      <c r="F17">
        <v>117909</v>
      </c>
      <c r="G17">
        <v>544.9</v>
      </c>
      <c r="H17">
        <v>2.4</v>
      </c>
      <c r="J17">
        <v>19989.32</v>
      </c>
      <c r="K17">
        <v>0.99</v>
      </c>
      <c r="L17">
        <v>0.99</v>
      </c>
      <c r="M17">
        <v>258.7</v>
      </c>
      <c r="N17">
        <v>0.91900000000000004</v>
      </c>
      <c r="P17">
        <v>37262.03</v>
      </c>
      <c r="Q17">
        <v>0.99</v>
      </c>
      <c r="R17">
        <v>0.99</v>
      </c>
      <c r="S17">
        <v>109.47</v>
      </c>
      <c r="T17">
        <v>0.96099999999999997</v>
      </c>
    </row>
    <row r="18" spans="2:20">
      <c r="B18">
        <v>90</v>
      </c>
      <c r="C18">
        <v>500</v>
      </c>
      <c r="D18" t="s">
        <v>135</v>
      </c>
      <c r="E18">
        <v>10692</v>
      </c>
      <c r="F18">
        <v>95983</v>
      </c>
      <c r="G18">
        <v>445.49</v>
      </c>
      <c r="H18">
        <v>2</v>
      </c>
      <c r="J18">
        <v>16682</v>
      </c>
      <c r="K18">
        <v>0.99</v>
      </c>
      <c r="L18">
        <v>0.99</v>
      </c>
      <c r="M18">
        <v>198.69</v>
      </c>
      <c r="N18">
        <v>0.91800000000000004</v>
      </c>
      <c r="P18">
        <v>28932.34</v>
      </c>
      <c r="Q18">
        <v>0.99</v>
      </c>
      <c r="R18">
        <v>0.99</v>
      </c>
      <c r="S18">
        <v>158.49</v>
      </c>
      <c r="T18">
        <v>0.95699999999999996</v>
      </c>
    </row>
    <row r="19" spans="2:20">
      <c r="B19">
        <v>100</v>
      </c>
      <c r="C19">
        <v>500</v>
      </c>
      <c r="D19" t="s">
        <v>135</v>
      </c>
      <c r="E19">
        <v>10692</v>
      </c>
      <c r="F19">
        <v>82500</v>
      </c>
      <c r="G19">
        <v>388.28</v>
      </c>
      <c r="H19">
        <v>1.7</v>
      </c>
      <c r="J19">
        <v>15809.04</v>
      </c>
      <c r="K19">
        <v>0.99</v>
      </c>
      <c r="L19">
        <v>0.99</v>
      </c>
      <c r="M19">
        <v>231.44</v>
      </c>
      <c r="N19">
        <v>0.92</v>
      </c>
      <c r="P19">
        <v>25950.28</v>
      </c>
      <c r="Q19">
        <v>0.99</v>
      </c>
      <c r="R19">
        <v>0.99</v>
      </c>
      <c r="S19">
        <v>103.46</v>
      </c>
      <c r="T19">
        <v>0.96099999999999997</v>
      </c>
    </row>
    <row r="22" spans="2:20">
      <c r="D22" s="5" t="s">
        <v>151</v>
      </c>
    </row>
    <row r="23" spans="2:20" ht="15.75" thickBot="1"/>
    <row r="24" spans="2:20" ht="15.75" thickBot="1">
      <c r="B24" t="s">
        <v>176</v>
      </c>
      <c r="C24" s="2" t="s">
        <v>0</v>
      </c>
      <c r="D24" s="7" t="s">
        <v>1</v>
      </c>
      <c r="E24" s="10" t="s">
        <v>149</v>
      </c>
      <c r="F24" s="3" t="s">
        <v>24</v>
      </c>
      <c r="G24" s="3" t="s">
        <v>150</v>
      </c>
      <c r="H24" s="3" t="s">
        <v>156</v>
      </c>
      <c r="J24" s="2" t="s">
        <v>8</v>
      </c>
      <c r="K24" s="3" t="s">
        <v>10</v>
      </c>
      <c r="L24" s="3" t="s">
        <v>11</v>
      </c>
      <c r="M24" s="13" t="s">
        <v>9</v>
      </c>
      <c r="N24" s="3" t="s">
        <v>12</v>
      </c>
      <c r="P24" s="2" t="s">
        <v>8</v>
      </c>
      <c r="Q24" s="3" t="s">
        <v>10</v>
      </c>
      <c r="R24" s="3" t="s">
        <v>11</v>
      </c>
      <c r="S24" s="13" t="s">
        <v>9</v>
      </c>
      <c r="T24" s="3" t="s">
        <v>12</v>
      </c>
    </row>
    <row r="25" spans="2:20">
      <c r="B25">
        <v>0</v>
      </c>
      <c r="C25">
        <v>500</v>
      </c>
      <c r="D25" t="s">
        <v>135</v>
      </c>
      <c r="E25">
        <v>10692</v>
      </c>
      <c r="F25">
        <v>523317</v>
      </c>
      <c r="G25">
        <v>26557.7</v>
      </c>
      <c r="H25">
        <v>11</v>
      </c>
      <c r="J25">
        <v>16523.21</v>
      </c>
      <c r="K25">
        <v>0.99</v>
      </c>
      <c r="L25">
        <v>0.99</v>
      </c>
      <c r="M25">
        <v>347.75</v>
      </c>
      <c r="N25">
        <v>0.94</v>
      </c>
      <c r="P25">
        <v>31672.04</v>
      </c>
      <c r="Q25">
        <v>0.99</v>
      </c>
      <c r="R25">
        <v>0.99</v>
      </c>
      <c r="S25">
        <v>288.81</v>
      </c>
      <c r="T25">
        <v>0.96099999999999997</v>
      </c>
    </row>
    <row r="26" spans="2:20">
      <c r="B26">
        <v>10</v>
      </c>
      <c r="C26">
        <v>500</v>
      </c>
      <c r="D26" t="s">
        <v>135</v>
      </c>
      <c r="E26">
        <v>10692</v>
      </c>
      <c r="F26">
        <v>448184</v>
      </c>
      <c r="G26">
        <v>17258.09</v>
      </c>
      <c r="H26">
        <v>9</v>
      </c>
      <c r="J26">
        <v>31284.92</v>
      </c>
      <c r="K26">
        <v>0.99</v>
      </c>
      <c r="L26">
        <v>0.99</v>
      </c>
      <c r="M26">
        <v>297.01</v>
      </c>
      <c r="N26">
        <v>0.93700000000000006</v>
      </c>
      <c r="P26">
        <v>55288.18</v>
      </c>
      <c r="Q26">
        <v>0.99</v>
      </c>
      <c r="R26">
        <v>0.99</v>
      </c>
      <c r="S26">
        <v>251.03</v>
      </c>
      <c r="T26">
        <v>0.95399999999999996</v>
      </c>
    </row>
    <row r="27" spans="2:20">
      <c r="B27">
        <v>20</v>
      </c>
      <c r="C27">
        <v>500</v>
      </c>
      <c r="D27" t="s">
        <v>135</v>
      </c>
      <c r="E27">
        <v>10692</v>
      </c>
      <c r="F27">
        <v>291779</v>
      </c>
      <c r="G27">
        <v>5877.87</v>
      </c>
      <c r="H27">
        <v>5.9</v>
      </c>
      <c r="J27">
        <v>26527.48</v>
      </c>
      <c r="K27">
        <v>0.99</v>
      </c>
      <c r="L27">
        <v>0.99</v>
      </c>
      <c r="M27">
        <v>284.77</v>
      </c>
      <c r="N27">
        <v>0.93500000000000005</v>
      </c>
      <c r="P27">
        <v>43932.47</v>
      </c>
      <c r="Q27">
        <v>0.99</v>
      </c>
      <c r="R27">
        <v>0.99</v>
      </c>
      <c r="S27">
        <v>163.77000000000001</v>
      </c>
      <c r="T27">
        <v>0.95499999999999996</v>
      </c>
    </row>
    <row r="28" spans="2:20">
      <c r="B28">
        <v>30</v>
      </c>
      <c r="C28">
        <v>500</v>
      </c>
      <c r="D28" t="s">
        <v>135</v>
      </c>
      <c r="E28">
        <v>10692</v>
      </c>
      <c r="F28">
        <v>212604</v>
      </c>
      <c r="G28">
        <v>3125.78</v>
      </c>
      <c r="H28">
        <v>4.3</v>
      </c>
      <c r="J28">
        <v>22853.32</v>
      </c>
      <c r="K28">
        <v>0.99</v>
      </c>
      <c r="L28">
        <v>0.99</v>
      </c>
      <c r="M28">
        <v>198.21</v>
      </c>
      <c r="N28">
        <v>0.93300000000000005</v>
      </c>
      <c r="P28">
        <v>37644.839999999997</v>
      </c>
      <c r="Q28">
        <v>0.99</v>
      </c>
      <c r="R28">
        <v>0.99</v>
      </c>
      <c r="S28">
        <v>153.31</v>
      </c>
      <c r="T28">
        <v>0.95599999999999996</v>
      </c>
    </row>
    <row r="29" spans="2:20">
      <c r="B29">
        <v>40</v>
      </c>
      <c r="C29">
        <v>500</v>
      </c>
      <c r="D29" t="s">
        <v>135</v>
      </c>
      <c r="E29">
        <v>10692</v>
      </c>
      <c r="F29">
        <v>174047</v>
      </c>
      <c r="G29">
        <v>1928.83</v>
      </c>
      <c r="H29">
        <v>3.5</v>
      </c>
      <c r="J29">
        <v>20840.75</v>
      </c>
      <c r="K29">
        <v>0.99</v>
      </c>
      <c r="L29">
        <v>0.99</v>
      </c>
      <c r="M29">
        <v>194.19</v>
      </c>
      <c r="N29">
        <v>0.93100000000000005</v>
      </c>
      <c r="P29">
        <v>38305.19</v>
      </c>
      <c r="Q29">
        <v>0.99</v>
      </c>
      <c r="R29">
        <v>0.99</v>
      </c>
      <c r="S29">
        <v>155.96</v>
      </c>
      <c r="T29">
        <v>0.96499999999999997</v>
      </c>
    </row>
    <row r="30" spans="2:20">
      <c r="B30">
        <v>50</v>
      </c>
      <c r="C30">
        <v>500</v>
      </c>
      <c r="D30" t="s">
        <v>135</v>
      </c>
      <c r="E30">
        <v>10692</v>
      </c>
      <c r="F30">
        <v>149125</v>
      </c>
      <c r="G30">
        <v>1487.6</v>
      </c>
      <c r="H30">
        <v>3</v>
      </c>
      <c r="J30">
        <v>19470.21</v>
      </c>
      <c r="K30">
        <v>0.99</v>
      </c>
      <c r="L30">
        <v>0.99</v>
      </c>
      <c r="M30">
        <v>165.28</v>
      </c>
      <c r="N30">
        <v>0.93</v>
      </c>
      <c r="P30">
        <v>30441.200000000001</v>
      </c>
      <c r="Q30">
        <v>0.99</v>
      </c>
      <c r="R30">
        <v>0.99</v>
      </c>
      <c r="S30">
        <v>109.43</v>
      </c>
      <c r="T30">
        <v>0.95799999999999996</v>
      </c>
    </row>
    <row r="31" spans="2:20">
      <c r="B31">
        <v>60</v>
      </c>
      <c r="C31">
        <v>500</v>
      </c>
      <c r="D31" t="s">
        <v>135</v>
      </c>
      <c r="E31">
        <v>10692</v>
      </c>
      <c r="F31">
        <v>122943</v>
      </c>
      <c r="G31">
        <v>1101.3599999999999</v>
      </c>
      <c r="H31">
        <v>2.5</v>
      </c>
      <c r="J31">
        <v>16947.310000000001</v>
      </c>
      <c r="K31">
        <v>0.99</v>
      </c>
      <c r="L31">
        <v>0.99</v>
      </c>
      <c r="M31">
        <v>196.46</v>
      </c>
      <c r="N31">
        <v>0.93</v>
      </c>
      <c r="P31">
        <v>30873.919999999998</v>
      </c>
      <c r="Q31">
        <v>0.99</v>
      </c>
      <c r="R31">
        <v>0.99</v>
      </c>
      <c r="S31">
        <v>109.85</v>
      </c>
      <c r="T31">
        <v>0.96599999999999997</v>
      </c>
    </row>
    <row r="32" spans="2:20">
      <c r="B32">
        <v>70</v>
      </c>
      <c r="C32">
        <v>500</v>
      </c>
      <c r="D32" t="s">
        <v>135</v>
      </c>
      <c r="E32">
        <v>10692</v>
      </c>
      <c r="F32">
        <v>107247</v>
      </c>
      <c r="G32">
        <v>879.88</v>
      </c>
      <c r="H32">
        <v>2.2000000000000002</v>
      </c>
      <c r="J32">
        <v>15329.24</v>
      </c>
      <c r="K32">
        <v>0.99</v>
      </c>
      <c r="L32">
        <v>0.99</v>
      </c>
      <c r="M32">
        <v>193.51</v>
      </c>
      <c r="N32">
        <v>0.93</v>
      </c>
      <c r="P32">
        <v>27910.69</v>
      </c>
      <c r="Q32">
        <v>0.99</v>
      </c>
      <c r="R32">
        <v>0.99</v>
      </c>
      <c r="S32">
        <v>124.04</v>
      </c>
      <c r="T32">
        <v>0.96399999999999997</v>
      </c>
    </row>
    <row r="33" spans="2:23">
      <c r="B33">
        <v>80</v>
      </c>
      <c r="C33">
        <v>500</v>
      </c>
      <c r="D33" t="s">
        <v>135</v>
      </c>
      <c r="E33">
        <v>10692</v>
      </c>
      <c r="F33">
        <v>92783</v>
      </c>
      <c r="G33">
        <v>749.75</v>
      </c>
      <c r="H33">
        <v>1.9</v>
      </c>
      <c r="J33">
        <v>14364.52</v>
      </c>
      <c r="K33">
        <v>0.99</v>
      </c>
      <c r="L33">
        <v>0.99</v>
      </c>
      <c r="M33">
        <v>160.44</v>
      </c>
      <c r="N33">
        <v>0.92500000000000004</v>
      </c>
      <c r="P33">
        <v>24375.88</v>
      </c>
      <c r="Q33">
        <v>0.99</v>
      </c>
      <c r="R33">
        <v>0.99</v>
      </c>
      <c r="S33">
        <v>84.02</v>
      </c>
      <c r="T33">
        <v>0.96399999999999997</v>
      </c>
    </row>
    <row r="34" spans="2:23">
      <c r="B34">
        <v>90</v>
      </c>
      <c r="C34">
        <v>500</v>
      </c>
      <c r="D34" t="s">
        <v>135</v>
      </c>
      <c r="E34">
        <v>10692</v>
      </c>
      <c r="F34">
        <v>82490</v>
      </c>
      <c r="G34">
        <v>593.33000000000004</v>
      </c>
      <c r="H34">
        <v>1.7</v>
      </c>
      <c r="J34">
        <v>13159.25</v>
      </c>
      <c r="K34">
        <v>0.99</v>
      </c>
      <c r="L34">
        <v>0.99</v>
      </c>
      <c r="M34">
        <v>164.61</v>
      </c>
      <c r="N34">
        <v>0.92400000000000004</v>
      </c>
      <c r="P34">
        <v>21965.66</v>
      </c>
      <c r="Q34">
        <v>0.99</v>
      </c>
      <c r="R34">
        <v>0.99</v>
      </c>
      <c r="S34">
        <v>74.900000000000006</v>
      </c>
      <c r="T34">
        <v>0.96299999999999997</v>
      </c>
    </row>
    <row r="35" spans="2:23">
      <c r="B35">
        <v>100</v>
      </c>
      <c r="C35">
        <v>500</v>
      </c>
      <c r="D35" t="s">
        <v>135</v>
      </c>
      <c r="E35">
        <v>10692</v>
      </c>
      <c r="F35">
        <v>76119</v>
      </c>
      <c r="G35">
        <v>537.41999999999996</v>
      </c>
      <c r="H35">
        <v>1.6</v>
      </c>
      <c r="J35">
        <v>12817.46</v>
      </c>
      <c r="K35">
        <v>0.99</v>
      </c>
      <c r="L35">
        <v>0.99</v>
      </c>
      <c r="M35">
        <v>193.21</v>
      </c>
      <c r="N35">
        <v>0.92100000000000004</v>
      </c>
      <c r="P35">
        <v>20733.14</v>
      </c>
      <c r="Q35">
        <v>0.99</v>
      </c>
      <c r="R35">
        <v>0.99</v>
      </c>
      <c r="S35">
        <v>111.56</v>
      </c>
      <c r="T35">
        <v>0.95799999999999996</v>
      </c>
    </row>
    <row r="38" spans="2:23" s="16" customFormat="1"/>
    <row r="42" spans="2:23">
      <c r="C42" s="6" t="s">
        <v>153</v>
      </c>
      <c r="D42" s="6">
        <v>2</v>
      </c>
      <c r="E42" s="6"/>
    </row>
    <row r="43" spans="2:23">
      <c r="C43" s="6" t="s">
        <v>154</v>
      </c>
      <c r="D43" s="6">
        <v>10</v>
      </c>
      <c r="E43" s="6" t="s">
        <v>155</v>
      </c>
      <c r="F43" t="s">
        <v>160</v>
      </c>
    </row>
    <row r="44" spans="2:23">
      <c r="D44" s="5" t="s">
        <v>346</v>
      </c>
      <c r="J44" s="6" t="s">
        <v>161</v>
      </c>
      <c r="P44" s="6" t="s">
        <v>162</v>
      </c>
      <c r="W44" s="5" t="s">
        <v>351</v>
      </c>
    </row>
    <row r="45" spans="2:23" ht="15.75" thickBot="1"/>
    <row r="46" spans="2:23" ht="15.75" thickBot="1">
      <c r="B46" t="s">
        <v>176</v>
      </c>
      <c r="C46" s="2" t="s">
        <v>0</v>
      </c>
      <c r="D46" s="7" t="s">
        <v>1</v>
      </c>
      <c r="E46" s="10" t="s">
        <v>149</v>
      </c>
      <c r="F46" s="3" t="s">
        <v>24</v>
      </c>
      <c r="G46" s="3" t="s">
        <v>150</v>
      </c>
      <c r="H46" s="3" t="s">
        <v>156</v>
      </c>
      <c r="J46" s="2" t="s">
        <v>8</v>
      </c>
      <c r="K46" s="3" t="s">
        <v>10</v>
      </c>
      <c r="L46" s="3" t="s">
        <v>11</v>
      </c>
      <c r="M46" s="13" t="s">
        <v>9</v>
      </c>
      <c r="N46" s="3" t="s">
        <v>12</v>
      </c>
      <c r="P46" s="2" t="s">
        <v>8</v>
      </c>
      <c r="Q46" s="3" t="s">
        <v>10</v>
      </c>
      <c r="R46" s="3" t="s">
        <v>11</v>
      </c>
      <c r="S46" s="13" t="s">
        <v>9</v>
      </c>
      <c r="T46" s="3" t="s">
        <v>12</v>
      </c>
    </row>
    <row r="47" spans="2:23">
      <c r="B47">
        <v>0</v>
      </c>
      <c r="C47">
        <v>500</v>
      </c>
      <c r="D47" t="s">
        <v>135</v>
      </c>
      <c r="E47">
        <v>10692</v>
      </c>
      <c r="F47">
        <v>476995</v>
      </c>
      <c r="G47">
        <v>2150.3200000000002</v>
      </c>
      <c r="H47">
        <v>9.6</v>
      </c>
      <c r="J47">
        <v>37293.440000000002</v>
      </c>
      <c r="K47">
        <v>0.99</v>
      </c>
      <c r="L47">
        <v>0.99</v>
      </c>
      <c r="M47">
        <v>328.12</v>
      </c>
      <c r="N47">
        <v>0.93700000000000006</v>
      </c>
      <c r="P47">
        <v>75348.17</v>
      </c>
      <c r="Q47">
        <v>0.99</v>
      </c>
      <c r="R47">
        <v>0.99</v>
      </c>
      <c r="S47">
        <v>255.76</v>
      </c>
      <c r="T47">
        <v>0.96199999999999997</v>
      </c>
    </row>
    <row r="48" spans="2:23">
      <c r="B48">
        <v>10</v>
      </c>
      <c r="C48">
        <v>500</v>
      </c>
      <c r="D48" t="s">
        <v>135</v>
      </c>
      <c r="E48">
        <v>10692</v>
      </c>
      <c r="F48">
        <v>420366</v>
      </c>
      <c r="G48">
        <v>1870.77</v>
      </c>
      <c r="H48">
        <v>8.4</v>
      </c>
      <c r="J48">
        <v>35600.69</v>
      </c>
      <c r="K48">
        <v>0.99</v>
      </c>
      <c r="L48">
        <v>0.99</v>
      </c>
      <c r="M48">
        <v>375.98</v>
      </c>
      <c r="N48">
        <v>0.93300000000000005</v>
      </c>
      <c r="P48">
        <v>65998.14</v>
      </c>
      <c r="Q48">
        <v>0.99</v>
      </c>
      <c r="R48">
        <v>0.99</v>
      </c>
      <c r="S48">
        <v>253.37</v>
      </c>
      <c r="T48">
        <v>0.96099999999999997</v>
      </c>
    </row>
    <row r="49" spans="2:20">
      <c r="B49">
        <v>20</v>
      </c>
      <c r="C49">
        <v>500</v>
      </c>
      <c r="D49" t="s">
        <v>135</v>
      </c>
      <c r="E49">
        <v>10692</v>
      </c>
      <c r="F49">
        <v>279690</v>
      </c>
      <c r="G49">
        <v>1232.43</v>
      </c>
      <c r="H49">
        <v>5.6</v>
      </c>
      <c r="J49">
        <v>30621.41</v>
      </c>
      <c r="K49">
        <v>0.99</v>
      </c>
      <c r="L49">
        <v>0.99</v>
      </c>
      <c r="M49">
        <v>291.5</v>
      </c>
      <c r="N49">
        <v>0.93100000000000005</v>
      </c>
      <c r="P49">
        <v>47636.45</v>
      </c>
      <c r="Q49">
        <v>0.99</v>
      </c>
      <c r="R49">
        <v>0.99</v>
      </c>
      <c r="S49">
        <v>156.66999999999999</v>
      </c>
      <c r="T49">
        <v>0.96199999999999997</v>
      </c>
    </row>
    <row r="50" spans="2:20">
      <c r="B50">
        <v>30</v>
      </c>
      <c r="C50">
        <v>500</v>
      </c>
      <c r="D50" t="s">
        <v>135</v>
      </c>
      <c r="E50">
        <v>10692</v>
      </c>
      <c r="F50">
        <v>206055</v>
      </c>
      <c r="G50">
        <v>910.86</v>
      </c>
      <c r="H50">
        <v>4.2</v>
      </c>
      <c r="J50">
        <v>26926.720000000001</v>
      </c>
      <c r="K50">
        <v>0.99</v>
      </c>
      <c r="L50">
        <v>0.99</v>
      </c>
      <c r="M50">
        <v>197</v>
      </c>
      <c r="N50">
        <v>0.92900000000000005</v>
      </c>
      <c r="P50">
        <v>48576.39</v>
      </c>
      <c r="Q50">
        <v>0.99</v>
      </c>
      <c r="R50">
        <v>0.99</v>
      </c>
      <c r="S50">
        <v>127.85</v>
      </c>
      <c r="T50">
        <v>0.96</v>
      </c>
    </row>
    <row r="51" spans="2:20">
      <c r="B51">
        <v>40</v>
      </c>
      <c r="C51">
        <v>500</v>
      </c>
      <c r="D51" t="s">
        <v>135</v>
      </c>
      <c r="E51">
        <v>10692</v>
      </c>
      <c r="F51">
        <v>170860</v>
      </c>
      <c r="G51">
        <v>764.42</v>
      </c>
      <c r="H51">
        <v>3.5</v>
      </c>
      <c r="J51">
        <v>24652.03</v>
      </c>
      <c r="K51">
        <v>0.99</v>
      </c>
      <c r="L51">
        <v>0.99</v>
      </c>
      <c r="M51">
        <v>202.98</v>
      </c>
      <c r="N51">
        <v>0.92800000000000005</v>
      </c>
      <c r="P51">
        <v>36256.51</v>
      </c>
      <c r="Q51">
        <v>0.99</v>
      </c>
      <c r="R51">
        <v>0.99</v>
      </c>
      <c r="S51">
        <v>100.64</v>
      </c>
      <c r="T51">
        <v>0.96399999999999997</v>
      </c>
    </row>
    <row r="52" spans="2:20">
      <c r="B52">
        <v>50</v>
      </c>
      <c r="C52">
        <v>500</v>
      </c>
      <c r="D52" t="s">
        <v>135</v>
      </c>
      <c r="E52">
        <v>10692</v>
      </c>
      <c r="F52">
        <v>147686</v>
      </c>
      <c r="G52">
        <v>652.74</v>
      </c>
      <c r="H52">
        <v>3</v>
      </c>
      <c r="J52">
        <v>22759.51</v>
      </c>
      <c r="K52">
        <v>0.99</v>
      </c>
      <c r="L52">
        <v>0.99</v>
      </c>
      <c r="M52">
        <v>160.13</v>
      </c>
      <c r="N52">
        <v>0.92600000000000005</v>
      </c>
      <c r="P52">
        <v>36121.42</v>
      </c>
      <c r="Q52">
        <v>0.99</v>
      </c>
      <c r="R52">
        <v>0.99</v>
      </c>
      <c r="S52">
        <v>132.1</v>
      </c>
      <c r="T52">
        <v>0.96299999999999997</v>
      </c>
    </row>
    <row r="53" spans="2:20">
      <c r="B53">
        <v>60</v>
      </c>
      <c r="C53">
        <v>500</v>
      </c>
      <c r="D53" t="s">
        <v>135</v>
      </c>
      <c r="E53">
        <v>10692</v>
      </c>
      <c r="F53">
        <v>122958</v>
      </c>
      <c r="G53">
        <v>544.94000000000005</v>
      </c>
      <c r="H53">
        <v>2.5</v>
      </c>
      <c r="J53">
        <v>20750.830000000002</v>
      </c>
      <c r="K53">
        <v>0.99</v>
      </c>
      <c r="L53">
        <v>0.99</v>
      </c>
      <c r="M53">
        <v>240.05</v>
      </c>
      <c r="N53">
        <v>0.92400000000000004</v>
      </c>
      <c r="P53">
        <v>28007.05</v>
      </c>
      <c r="Q53">
        <v>0.99</v>
      </c>
      <c r="R53">
        <v>0.99</v>
      </c>
      <c r="S53">
        <v>87.97</v>
      </c>
      <c r="T53">
        <v>0.96299999999999997</v>
      </c>
    </row>
    <row r="54" spans="2:20">
      <c r="B54">
        <v>70</v>
      </c>
      <c r="C54">
        <v>500</v>
      </c>
      <c r="D54" t="s">
        <v>135</v>
      </c>
      <c r="E54">
        <v>10692</v>
      </c>
      <c r="F54">
        <v>107950</v>
      </c>
      <c r="G54">
        <v>479.42</v>
      </c>
      <c r="H54">
        <v>2.2000000000000002</v>
      </c>
      <c r="J54">
        <v>18443.849999999999</v>
      </c>
      <c r="K54">
        <v>0.99</v>
      </c>
      <c r="L54">
        <v>0.99</v>
      </c>
      <c r="M54">
        <v>190.31</v>
      </c>
      <c r="N54">
        <v>0.92400000000000004</v>
      </c>
      <c r="P54">
        <v>35373.86</v>
      </c>
      <c r="Q54">
        <v>0.99</v>
      </c>
      <c r="R54">
        <v>0.99</v>
      </c>
      <c r="S54">
        <v>123.04</v>
      </c>
      <c r="T54">
        <v>0.96599999999999997</v>
      </c>
    </row>
    <row r="55" spans="2:20">
      <c r="B55">
        <v>80</v>
      </c>
      <c r="C55">
        <v>500</v>
      </c>
      <c r="D55" t="s">
        <v>135</v>
      </c>
      <c r="E55">
        <v>10692</v>
      </c>
      <c r="F55">
        <v>93877</v>
      </c>
      <c r="G55">
        <v>419.57</v>
      </c>
      <c r="H55">
        <v>1.9</v>
      </c>
      <c r="J55">
        <v>16548.84</v>
      </c>
      <c r="K55">
        <v>0.99</v>
      </c>
      <c r="L55">
        <v>0.99</v>
      </c>
      <c r="M55">
        <v>212.36</v>
      </c>
      <c r="N55">
        <v>0.92100000000000004</v>
      </c>
      <c r="P55">
        <v>28334.45</v>
      </c>
      <c r="Q55">
        <v>0.99</v>
      </c>
      <c r="R55">
        <v>0.99</v>
      </c>
      <c r="S55">
        <v>99.21</v>
      </c>
      <c r="T55">
        <v>0.96599999999999997</v>
      </c>
    </row>
    <row r="56" spans="2:20">
      <c r="B56">
        <v>90</v>
      </c>
      <c r="C56">
        <v>500</v>
      </c>
      <c r="D56" t="s">
        <v>135</v>
      </c>
      <c r="E56">
        <v>10692</v>
      </c>
      <c r="F56">
        <v>83488</v>
      </c>
      <c r="G56">
        <v>374.58</v>
      </c>
      <c r="H56">
        <v>1.7</v>
      </c>
      <c r="J56">
        <v>15226.48</v>
      </c>
      <c r="K56">
        <v>0.99</v>
      </c>
      <c r="L56">
        <v>0.99</v>
      </c>
      <c r="M56">
        <v>223.89</v>
      </c>
      <c r="N56">
        <v>0.92</v>
      </c>
      <c r="P56">
        <v>21305.84</v>
      </c>
      <c r="Q56">
        <v>0.99</v>
      </c>
      <c r="R56">
        <v>0.99</v>
      </c>
      <c r="S56">
        <v>94.84</v>
      </c>
      <c r="T56">
        <v>0.96099999999999997</v>
      </c>
    </row>
    <row r="57" spans="2:20">
      <c r="B57">
        <v>100</v>
      </c>
      <c r="C57">
        <v>500</v>
      </c>
      <c r="D57" t="s">
        <v>135</v>
      </c>
      <c r="E57">
        <v>10692</v>
      </c>
      <c r="F57">
        <v>76872</v>
      </c>
      <c r="G57">
        <v>346.21</v>
      </c>
      <c r="H57">
        <v>1.6</v>
      </c>
      <c r="J57">
        <v>14314.16</v>
      </c>
      <c r="K57">
        <v>0.99</v>
      </c>
      <c r="L57">
        <v>0.99</v>
      </c>
      <c r="M57">
        <v>451.73</v>
      </c>
      <c r="N57">
        <v>0.92200000000000004</v>
      </c>
      <c r="P57">
        <v>25824.28</v>
      </c>
      <c r="Q57">
        <v>0.99</v>
      </c>
      <c r="R57">
        <v>0.99</v>
      </c>
      <c r="S57">
        <v>104.78</v>
      </c>
      <c r="T57">
        <v>0.96199999999999997</v>
      </c>
    </row>
    <row r="60" spans="2:20">
      <c r="C60" s="5"/>
      <c r="D60" s="5" t="s">
        <v>347</v>
      </c>
    </row>
    <row r="61" spans="2:20" ht="15.75" thickBot="1"/>
    <row r="62" spans="2:20" ht="15.75" thickBot="1">
      <c r="B62" t="s">
        <v>176</v>
      </c>
      <c r="C62" s="2" t="s">
        <v>0</v>
      </c>
      <c r="D62" s="7" t="s">
        <v>1</v>
      </c>
      <c r="E62" s="10" t="s">
        <v>149</v>
      </c>
      <c r="F62" s="3" t="s">
        <v>24</v>
      </c>
      <c r="G62" s="3" t="s">
        <v>150</v>
      </c>
      <c r="H62" s="3" t="s">
        <v>156</v>
      </c>
      <c r="J62" s="2" t="s">
        <v>8</v>
      </c>
      <c r="K62" s="3" t="s">
        <v>10</v>
      </c>
      <c r="L62" s="3" t="s">
        <v>11</v>
      </c>
      <c r="M62" s="13" t="s">
        <v>9</v>
      </c>
      <c r="N62" s="3" t="s">
        <v>12</v>
      </c>
      <c r="P62" s="2" t="s">
        <v>8</v>
      </c>
      <c r="Q62" s="3" t="s">
        <v>10</v>
      </c>
      <c r="R62" s="3" t="s">
        <v>11</v>
      </c>
      <c r="S62" s="13" t="s">
        <v>9</v>
      </c>
      <c r="T62" s="3" t="s">
        <v>12</v>
      </c>
    </row>
    <row r="63" spans="2:20">
      <c r="B63">
        <v>0</v>
      </c>
      <c r="C63">
        <v>500</v>
      </c>
      <c r="D63" t="s">
        <v>135</v>
      </c>
      <c r="E63">
        <v>10692</v>
      </c>
      <c r="F63">
        <v>427151</v>
      </c>
      <c r="G63">
        <v>11654.94</v>
      </c>
      <c r="H63">
        <v>8.6</v>
      </c>
      <c r="J63">
        <v>34590.839999999997</v>
      </c>
      <c r="K63">
        <v>0.99</v>
      </c>
      <c r="L63">
        <v>0.99</v>
      </c>
      <c r="M63">
        <v>287.13</v>
      </c>
      <c r="N63">
        <v>0.93500000000000005</v>
      </c>
      <c r="P63">
        <v>64554.01</v>
      </c>
      <c r="Q63">
        <v>0.99</v>
      </c>
      <c r="R63">
        <v>0.99</v>
      </c>
      <c r="S63">
        <v>229.44</v>
      </c>
      <c r="T63">
        <v>0.96399999999999997</v>
      </c>
    </row>
    <row r="64" spans="2:20">
      <c r="B64">
        <v>10</v>
      </c>
      <c r="C64">
        <v>500</v>
      </c>
      <c r="D64" t="s">
        <v>135</v>
      </c>
      <c r="E64">
        <v>10692</v>
      </c>
      <c r="F64">
        <v>380709</v>
      </c>
      <c r="G64">
        <v>8666.4</v>
      </c>
      <c r="H64">
        <v>7.6</v>
      </c>
      <c r="J64">
        <v>32874.74</v>
      </c>
      <c r="K64">
        <v>0.99</v>
      </c>
      <c r="L64">
        <v>0.99</v>
      </c>
      <c r="M64">
        <v>332.59</v>
      </c>
      <c r="N64">
        <v>0.93400000000000005</v>
      </c>
      <c r="P64">
        <v>54945.38</v>
      </c>
      <c r="Q64">
        <v>0.99</v>
      </c>
      <c r="R64">
        <v>0.99</v>
      </c>
      <c r="S64">
        <v>217.39</v>
      </c>
      <c r="T64">
        <v>0.96199999999999997</v>
      </c>
    </row>
    <row r="65" spans="2:20">
      <c r="B65">
        <v>20</v>
      </c>
      <c r="C65">
        <v>500</v>
      </c>
      <c r="D65" t="s">
        <v>135</v>
      </c>
      <c r="E65">
        <v>10692</v>
      </c>
      <c r="F65">
        <v>261905</v>
      </c>
      <c r="G65">
        <v>3202.51</v>
      </c>
      <c r="H65">
        <v>5.3</v>
      </c>
      <c r="J65">
        <v>28955.58</v>
      </c>
      <c r="K65">
        <v>0.99</v>
      </c>
      <c r="L65">
        <v>0.99</v>
      </c>
      <c r="M65">
        <v>277.94</v>
      </c>
      <c r="N65">
        <v>0.93</v>
      </c>
      <c r="P65">
        <v>49599.99</v>
      </c>
      <c r="Q65">
        <v>0.99</v>
      </c>
      <c r="R65">
        <v>0.99</v>
      </c>
      <c r="S65">
        <v>165.33</v>
      </c>
      <c r="T65">
        <v>0.96499999999999997</v>
      </c>
    </row>
    <row r="66" spans="2:20">
      <c r="B66">
        <v>30</v>
      </c>
      <c r="C66">
        <v>500</v>
      </c>
      <c r="D66" t="s">
        <v>135</v>
      </c>
      <c r="E66">
        <v>10692</v>
      </c>
      <c r="F66">
        <v>196456</v>
      </c>
      <c r="G66">
        <v>2066.17</v>
      </c>
      <c r="H66">
        <v>4</v>
      </c>
      <c r="J66">
        <v>24292.7</v>
      </c>
      <c r="K66">
        <v>0.99</v>
      </c>
      <c r="L66">
        <v>0.99</v>
      </c>
      <c r="M66">
        <v>206.14</v>
      </c>
      <c r="N66">
        <v>0.92800000000000005</v>
      </c>
      <c r="P66">
        <v>37795.620000000003</v>
      </c>
      <c r="Q66">
        <v>0.99</v>
      </c>
      <c r="R66">
        <v>0.99</v>
      </c>
      <c r="S66">
        <v>126.15</v>
      </c>
      <c r="T66">
        <v>0.95799999999999996</v>
      </c>
    </row>
    <row r="67" spans="2:20">
      <c r="B67">
        <v>40</v>
      </c>
      <c r="C67">
        <v>500</v>
      </c>
      <c r="D67" t="s">
        <v>135</v>
      </c>
      <c r="E67">
        <v>10692</v>
      </c>
      <c r="F67">
        <v>164156</v>
      </c>
      <c r="G67">
        <v>1617.74</v>
      </c>
      <c r="H67">
        <v>3.3</v>
      </c>
      <c r="J67">
        <v>22541.14</v>
      </c>
      <c r="K67">
        <v>0.99</v>
      </c>
      <c r="L67">
        <v>0.99</v>
      </c>
      <c r="M67">
        <v>191.6</v>
      </c>
      <c r="N67">
        <v>0.92600000000000005</v>
      </c>
      <c r="P67">
        <v>35271.39</v>
      </c>
      <c r="Q67">
        <v>0.99</v>
      </c>
      <c r="R67">
        <v>0.99</v>
      </c>
      <c r="S67">
        <v>133.76</v>
      </c>
      <c r="T67">
        <v>0.96099999999999997</v>
      </c>
    </row>
    <row r="68" spans="2:20">
      <c r="B68">
        <v>50</v>
      </c>
      <c r="C68">
        <v>500</v>
      </c>
      <c r="D68" t="s">
        <v>135</v>
      </c>
      <c r="E68">
        <v>10692</v>
      </c>
      <c r="F68">
        <v>142768</v>
      </c>
      <c r="G68">
        <v>1314.28</v>
      </c>
      <c r="H68">
        <v>2.9</v>
      </c>
      <c r="J68">
        <v>21844.799999999999</v>
      </c>
      <c r="K68">
        <v>0.99</v>
      </c>
      <c r="L68">
        <v>0.99</v>
      </c>
      <c r="M68">
        <v>154.29</v>
      </c>
      <c r="N68">
        <v>0.92400000000000004</v>
      </c>
      <c r="P68">
        <v>33492.230000000003</v>
      </c>
      <c r="Q68">
        <v>0.99</v>
      </c>
      <c r="R68">
        <v>0.99</v>
      </c>
      <c r="S68">
        <v>183.47</v>
      </c>
      <c r="T68">
        <v>0.96499999999999997</v>
      </c>
    </row>
    <row r="69" spans="2:20">
      <c r="B69">
        <v>60</v>
      </c>
      <c r="C69">
        <v>500</v>
      </c>
      <c r="D69" t="s">
        <v>135</v>
      </c>
      <c r="E69">
        <v>10692</v>
      </c>
      <c r="F69">
        <v>119503</v>
      </c>
      <c r="G69">
        <v>1019.61</v>
      </c>
      <c r="H69">
        <v>2.4</v>
      </c>
      <c r="J69">
        <v>20005.919999999998</v>
      </c>
      <c r="K69">
        <v>0.99</v>
      </c>
      <c r="L69">
        <v>0.99</v>
      </c>
      <c r="M69">
        <v>217.94</v>
      </c>
      <c r="N69">
        <v>0.92600000000000005</v>
      </c>
      <c r="P69">
        <v>34473.74</v>
      </c>
      <c r="Q69">
        <v>0.99</v>
      </c>
      <c r="R69">
        <v>0.99</v>
      </c>
      <c r="S69">
        <v>120.55</v>
      </c>
      <c r="T69">
        <v>0.96499999999999997</v>
      </c>
    </row>
    <row r="70" spans="2:20">
      <c r="B70">
        <v>70</v>
      </c>
      <c r="C70">
        <v>500</v>
      </c>
      <c r="D70" t="s">
        <v>135</v>
      </c>
      <c r="E70">
        <v>10692</v>
      </c>
      <c r="F70">
        <v>105386</v>
      </c>
      <c r="G70">
        <v>852.12</v>
      </c>
      <c r="H70">
        <v>2.1</v>
      </c>
      <c r="J70">
        <v>17104.64</v>
      </c>
      <c r="K70">
        <v>0.99</v>
      </c>
      <c r="L70">
        <v>0.99</v>
      </c>
      <c r="M70">
        <v>187.16</v>
      </c>
      <c r="N70">
        <v>0.92300000000000004</v>
      </c>
      <c r="P70">
        <v>29189.1</v>
      </c>
      <c r="Q70">
        <v>0.99</v>
      </c>
      <c r="R70">
        <v>0.99</v>
      </c>
      <c r="S70">
        <v>73.91</v>
      </c>
      <c r="T70">
        <v>0.96199999999999997</v>
      </c>
    </row>
    <row r="71" spans="2:20">
      <c r="B71">
        <v>80</v>
      </c>
      <c r="C71">
        <v>500</v>
      </c>
      <c r="D71" t="s">
        <v>135</v>
      </c>
      <c r="E71">
        <v>10692</v>
      </c>
      <c r="F71">
        <v>92025</v>
      </c>
      <c r="G71">
        <v>699.18</v>
      </c>
      <c r="H71">
        <v>1.9</v>
      </c>
      <c r="J71">
        <v>15597.27</v>
      </c>
      <c r="K71">
        <v>0.99</v>
      </c>
      <c r="L71">
        <v>0.99</v>
      </c>
      <c r="M71">
        <v>219.58</v>
      </c>
      <c r="N71">
        <v>0.92200000000000004</v>
      </c>
      <c r="P71">
        <v>23204.47</v>
      </c>
      <c r="Q71">
        <v>0.99</v>
      </c>
      <c r="R71">
        <v>0.99</v>
      </c>
      <c r="S71">
        <v>129.16999999999999</v>
      </c>
      <c r="T71">
        <v>0.96299999999999997</v>
      </c>
    </row>
    <row r="72" spans="2:20">
      <c r="B72">
        <v>90</v>
      </c>
      <c r="C72">
        <v>500</v>
      </c>
      <c r="D72" t="s">
        <v>135</v>
      </c>
      <c r="E72">
        <v>10692</v>
      </c>
      <c r="F72">
        <v>82236</v>
      </c>
      <c r="G72">
        <v>605.76</v>
      </c>
      <c r="H72">
        <v>1.7</v>
      </c>
      <c r="J72">
        <v>15549.04</v>
      </c>
      <c r="K72">
        <v>0.99</v>
      </c>
      <c r="L72">
        <v>0.99</v>
      </c>
      <c r="M72">
        <v>166.75</v>
      </c>
      <c r="N72">
        <v>0.92100000000000004</v>
      </c>
      <c r="P72">
        <v>25362.01</v>
      </c>
      <c r="Q72">
        <v>0.99</v>
      </c>
      <c r="R72">
        <v>0.99</v>
      </c>
      <c r="S72">
        <v>77.709999999999994</v>
      </c>
      <c r="T72">
        <v>0.96399999999999997</v>
      </c>
    </row>
    <row r="73" spans="2:20">
      <c r="B73">
        <v>100</v>
      </c>
      <c r="C73">
        <v>500</v>
      </c>
      <c r="D73" t="s">
        <v>135</v>
      </c>
      <c r="E73">
        <v>10692</v>
      </c>
      <c r="F73">
        <v>75970</v>
      </c>
      <c r="G73">
        <v>542.87</v>
      </c>
      <c r="H73">
        <v>1.6</v>
      </c>
      <c r="J73">
        <v>14743.31</v>
      </c>
      <c r="K73">
        <v>0.99</v>
      </c>
      <c r="L73">
        <v>0.99</v>
      </c>
      <c r="M73">
        <v>190.61</v>
      </c>
      <c r="N73">
        <v>0.92300000000000004</v>
      </c>
      <c r="P73">
        <v>23599.97</v>
      </c>
      <c r="Q73">
        <v>0.99</v>
      </c>
      <c r="R73">
        <v>0.99</v>
      </c>
      <c r="S73">
        <v>91.61</v>
      </c>
      <c r="T73">
        <v>0.96199999999999997</v>
      </c>
    </row>
    <row r="80" spans="2:20" ht="18.75">
      <c r="B80" s="120" t="s">
        <v>457</v>
      </c>
    </row>
    <row r="82" spans="2:4">
      <c r="B82" t="s">
        <v>176</v>
      </c>
      <c r="C82" t="s">
        <v>458</v>
      </c>
      <c r="D82" t="s">
        <v>459</v>
      </c>
    </row>
    <row r="83" spans="2:4">
      <c r="B83">
        <v>0</v>
      </c>
      <c r="C83">
        <f>G63/60</f>
        <v>194.249</v>
      </c>
      <c r="D83">
        <f>G47/60</f>
        <v>35.838666666666668</v>
      </c>
    </row>
    <row r="84" spans="2:4">
      <c r="B84">
        <v>10</v>
      </c>
      <c r="C84">
        <f t="shared" ref="C84:C93" si="0">G64/60</f>
        <v>144.44</v>
      </c>
      <c r="D84">
        <f t="shared" ref="D84:D93" si="1">G48/60</f>
        <v>31.179500000000001</v>
      </c>
    </row>
    <row r="85" spans="2:4">
      <c r="B85">
        <v>20</v>
      </c>
      <c r="C85">
        <f t="shared" si="0"/>
        <v>53.375166666666672</v>
      </c>
      <c r="D85">
        <f t="shared" si="1"/>
        <v>20.540500000000002</v>
      </c>
    </row>
    <row r="86" spans="2:4">
      <c r="B86">
        <v>30</v>
      </c>
      <c r="C86">
        <f t="shared" si="0"/>
        <v>34.436166666666665</v>
      </c>
      <c r="D86">
        <f t="shared" si="1"/>
        <v>15.181000000000001</v>
      </c>
    </row>
    <row r="87" spans="2:4">
      <c r="B87">
        <v>40</v>
      </c>
      <c r="C87">
        <f t="shared" si="0"/>
        <v>26.962333333333333</v>
      </c>
      <c r="D87">
        <f t="shared" si="1"/>
        <v>12.740333333333332</v>
      </c>
    </row>
    <row r="88" spans="2:4">
      <c r="B88">
        <v>50</v>
      </c>
      <c r="C88">
        <f t="shared" si="0"/>
        <v>21.904666666666667</v>
      </c>
      <c r="D88">
        <f t="shared" si="1"/>
        <v>10.879</v>
      </c>
    </row>
    <row r="89" spans="2:4">
      <c r="B89">
        <v>60</v>
      </c>
      <c r="C89">
        <f t="shared" si="0"/>
        <v>16.993500000000001</v>
      </c>
      <c r="D89">
        <f t="shared" si="1"/>
        <v>9.0823333333333345</v>
      </c>
    </row>
    <row r="90" spans="2:4">
      <c r="B90">
        <v>70</v>
      </c>
      <c r="C90">
        <f t="shared" si="0"/>
        <v>14.202</v>
      </c>
      <c r="D90">
        <f t="shared" si="1"/>
        <v>7.990333333333334</v>
      </c>
    </row>
    <row r="91" spans="2:4">
      <c r="B91">
        <v>80</v>
      </c>
      <c r="C91">
        <f t="shared" si="0"/>
        <v>11.652999999999999</v>
      </c>
      <c r="D91">
        <f t="shared" si="1"/>
        <v>6.9928333333333335</v>
      </c>
    </row>
    <row r="92" spans="2:4">
      <c r="B92">
        <v>90</v>
      </c>
      <c r="C92">
        <f t="shared" si="0"/>
        <v>10.096</v>
      </c>
      <c r="D92">
        <f t="shared" si="1"/>
        <v>6.2429999999999994</v>
      </c>
    </row>
    <row r="93" spans="2:4">
      <c r="B93">
        <v>100</v>
      </c>
      <c r="C93">
        <f t="shared" si="0"/>
        <v>9.0478333333333332</v>
      </c>
      <c r="D93">
        <f t="shared" si="1"/>
        <v>5.7701666666666664</v>
      </c>
    </row>
    <row r="100" spans="2:6" ht="18.75">
      <c r="B100" s="120" t="s">
        <v>460</v>
      </c>
    </row>
    <row r="102" spans="2:6">
      <c r="B102" t="s">
        <v>176</v>
      </c>
      <c r="C102" t="s">
        <v>461</v>
      </c>
      <c r="D102" t="s">
        <v>462</v>
      </c>
      <c r="E102" t="s">
        <v>463</v>
      </c>
      <c r="F102" t="s">
        <v>464</v>
      </c>
    </row>
    <row r="103" spans="2:6">
      <c r="B103">
        <v>0</v>
      </c>
      <c r="C103">
        <f>J63/60</f>
        <v>576.5139999999999</v>
      </c>
      <c r="D103">
        <f>J47/60</f>
        <v>621.55733333333342</v>
      </c>
      <c r="E103">
        <f>P63/60</f>
        <v>1075.9001666666668</v>
      </c>
      <c r="F103">
        <f>P47/60</f>
        <v>1255.8028333333334</v>
      </c>
    </row>
    <row r="104" spans="2:6">
      <c r="B104">
        <v>10</v>
      </c>
      <c r="C104">
        <f t="shared" ref="C104:C113" si="2">J64/60</f>
        <v>547.91233333333332</v>
      </c>
      <c r="D104">
        <f t="shared" ref="D104:D113" si="3">J48/60</f>
        <v>593.34483333333333</v>
      </c>
      <c r="E104">
        <f t="shared" ref="E104:E113" si="4">P64/60</f>
        <v>915.75633333333326</v>
      </c>
      <c r="F104">
        <f t="shared" ref="F104:F113" si="5">P48/60</f>
        <v>1099.9690000000001</v>
      </c>
    </row>
    <row r="105" spans="2:6">
      <c r="B105">
        <v>20</v>
      </c>
      <c r="C105">
        <f t="shared" si="2"/>
        <v>482.59300000000002</v>
      </c>
      <c r="D105">
        <f t="shared" si="3"/>
        <v>510.35683333333333</v>
      </c>
      <c r="E105">
        <f t="shared" si="4"/>
        <v>826.66649999999993</v>
      </c>
      <c r="F105">
        <f t="shared" si="5"/>
        <v>793.94083333333333</v>
      </c>
    </row>
    <row r="106" spans="2:6">
      <c r="B106">
        <v>30</v>
      </c>
      <c r="C106">
        <f t="shared" si="2"/>
        <v>404.87833333333333</v>
      </c>
      <c r="D106">
        <f t="shared" si="3"/>
        <v>448.77866666666671</v>
      </c>
      <c r="E106">
        <f t="shared" si="4"/>
        <v>629.92700000000002</v>
      </c>
      <c r="F106">
        <f t="shared" si="5"/>
        <v>809.60649999999998</v>
      </c>
    </row>
    <row r="107" spans="2:6">
      <c r="B107">
        <v>40</v>
      </c>
      <c r="C107">
        <f t="shared" si="2"/>
        <v>375.68566666666663</v>
      </c>
      <c r="D107">
        <f t="shared" si="3"/>
        <v>410.86716666666666</v>
      </c>
      <c r="E107">
        <f t="shared" si="4"/>
        <v>587.85649999999998</v>
      </c>
      <c r="F107">
        <f t="shared" si="5"/>
        <v>604.27516666666668</v>
      </c>
    </row>
    <row r="108" spans="2:6">
      <c r="B108">
        <v>50</v>
      </c>
      <c r="C108">
        <f t="shared" si="2"/>
        <v>364.08</v>
      </c>
      <c r="D108">
        <f t="shared" si="3"/>
        <v>379.32516666666663</v>
      </c>
      <c r="E108">
        <f t="shared" si="4"/>
        <v>558.20383333333336</v>
      </c>
      <c r="F108">
        <f t="shared" si="5"/>
        <v>602.0236666666666</v>
      </c>
    </row>
    <row r="109" spans="2:6">
      <c r="B109">
        <v>60</v>
      </c>
      <c r="C109">
        <f t="shared" si="2"/>
        <v>333.43199999999996</v>
      </c>
      <c r="D109">
        <f t="shared" si="3"/>
        <v>345.84716666666668</v>
      </c>
      <c r="E109">
        <f t="shared" si="4"/>
        <v>574.5623333333333</v>
      </c>
      <c r="F109">
        <f t="shared" si="5"/>
        <v>466.78416666666664</v>
      </c>
    </row>
    <row r="110" spans="2:6">
      <c r="B110">
        <v>70</v>
      </c>
      <c r="C110">
        <f t="shared" si="2"/>
        <v>285.07733333333334</v>
      </c>
      <c r="D110">
        <f t="shared" si="3"/>
        <v>307.39749999999998</v>
      </c>
      <c r="E110">
        <f t="shared" si="4"/>
        <v>486.48499999999996</v>
      </c>
      <c r="F110">
        <f t="shared" si="5"/>
        <v>589.56433333333337</v>
      </c>
    </row>
    <row r="111" spans="2:6">
      <c r="B111">
        <v>80</v>
      </c>
      <c r="C111">
        <f t="shared" si="2"/>
        <v>259.9545</v>
      </c>
      <c r="D111">
        <f t="shared" si="3"/>
        <v>275.81400000000002</v>
      </c>
      <c r="E111">
        <f t="shared" si="4"/>
        <v>386.74116666666669</v>
      </c>
      <c r="F111">
        <f t="shared" si="5"/>
        <v>472.24083333333334</v>
      </c>
    </row>
    <row r="112" spans="2:6">
      <c r="B112">
        <v>90</v>
      </c>
      <c r="C112">
        <f t="shared" si="2"/>
        <v>259.15066666666667</v>
      </c>
      <c r="D112">
        <f t="shared" si="3"/>
        <v>253.77466666666666</v>
      </c>
      <c r="E112">
        <f t="shared" si="4"/>
        <v>422.70016666666663</v>
      </c>
      <c r="F112">
        <f t="shared" si="5"/>
        <v>355.09733333333332</v>
      </c>
    </row>
    <row r="113" spans="2:6">
      <c r="B113">
        <v>100</v>
      </c>
      <c r="C113">
        <f t="shared" si="2"/>
        <v>245.72183333333334</v>
      </c>
      <c r="D113">
        <f t="shared" si="3"/>
        <v>238.56933333333333</v>
      </c>
      <c r="E113">
        <f t="shared" si="4"/>
        <v>393.33283333333333</v>
      </c>
      <c r="F113">
        <f t="shared" si="5"/>
        <v>430.40466666666663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210</v>
      </c>
    </row>
    <row r="3" spans="1:43">
      <c r="B3" t="s">
        <v>211</v>
      </c>
    </row>
    <row r="7" spans="1:43">
      <c r="B7" t="s">
        <v>212</v>
      </c>
    </row>
    <row r="9" spans="1:43">
      <c r="F9" s="6"/>
      <c r="G9" s="6"/>
      <c r="H9" s="6"/>
      <c r="I9" s="6"/>
    </row>
    <row r="10" spans="1:43">
      <c r="G10" s="5" t="s">
        <v>148</v>
      </c>
      <c r="Q10" s="6" t="s">
        <v>161</v>
      </c>
      <c r="AA10" s="6" t="s">
        <v>162</v>
      </c>
      <c r="AJ10" s="6" t="s">
        <v>189</v>
      </c>
    </row>
    <row r="11" spans="1:43" ht="15.75" thickBot="1">
      <c r="U11" s="63" t="s">
        <v>183</v>
      </c>
      <c r="AE11" s="63" t="s">
        <v>183</v>
      </c>
      <c r="AN11" s="63" t="s">
        <v>183</v>
      </c>
    </row>
    <row r="12" spans="1:43">
      <c r="A12" t="s">
        <v>181</v>
      </c>
      <c r="B12" t="s">
        <v>16</v>
      </c>
      <c r="C12" t="s">
        <v>176</v>
      </c>
      <c r="D12" t="s">
        <v>73</v>
      </c>
      <c r="E12" t="s">
        <v>74</v>
      </c>
      <c r="F12" s="2" t="s">
        <v>0</v>
      </c>
      <c r="G12" s="7" t="s">
        <v>1</v>
      </c>
      <c r="H12" s="8" t="s">
        <v>3</v>
      </c>
      <c r="I12" s="3" t="s">
        <v>2</v>
      </c>
      <c r="J12" s="3" t="s">
        <v>24</v>
      </c>
      <c r="K12" s="3" t="s">
        <v>150</v>
      </c>
      <c r="L12" s="3" t="s">
        <v>156</v>
      </c>
      <c r="M12" s="53"/>
      <c r="N12" t="s">
        <v>177</v>
      </c>
      <c r="P12" t="s">
        <v>190</v>
      </c>
      <c r="Q12" s="2" t="s">
        <v>8</v>
      </c>
      <c r="R12" s="3" t="s">
        <v>10</v>
      </c>
      <c r="S12" s="3" t="s">
        <v>11</v>
      </c>
      <c r="T12" s="13" t="s">
        <v>9</v>
      </c>
      <c r="U12" s="3" t="s">
        <v>12</v>
      </c>
      <c r="V12" s="63" t="s">
        <v>184</v>
      </c>
      <c r="W12" s="63" t="s">
        <v>185</v>
      </c>
      <c r="X12" s="63" t="s">
        <v>188</v>
      </c>
      <c r="Y12" s="53"/>
      <c r="AA12" s="2" t="s">
        <v>8</v>
      </c>
      <c r="AB12" s="3" t="s">
        <v>10</v>
      </c>
      <c r="AC12" s="3" t="s">
        <v>11</v>
      </c>
      <c r="AD12" s="13" t="s">
        <v>9</v>
      </c>
      <c r="AE12" s="3" t="s">
        <v>12</v>
      </c>
      <c r="AF12" s="63" t="s">
        <v>184</v>
      </c>
      <c r="AG12" s="63" t="s">
        <v>185</v>
      </c>
      <c r="AH12" s="63" t="s">
        <v>188</v>
      </c>
      <c r="AJ12" s="2" t="s">
        <v>8</v>
      </c>
      <c r="AK12" s="3" t="s">
        <v>10</v>
      </c>
      <c r="AL12" s="3" t="s">
        <v>11</v>
      </c>
      <c r="AM12" s="13" t="s">
        <v>9</v>
      </c>
      <c r="AN12" s="3" t="s">
        <v>12</v>
      </c>
      <c r="AO12" s="63" t="s">
        <v>184</v>
      </c>
      <c r="AP12" s="63" t="s">
        <v>185</v>
      </c>
      <c r="AQ12" s="63" t="s">
        <v>188</v>
      </c>
    </row>
    <row r="13" spans="1:43" s="64" customFormat="1">
      <c r="A13" s="64">
        <v>2</v>
      </c>
      <c r="B13" s="64">
        <v>40</v>
      </c>
      <c r="D13" s="64">
        <v>6</v>
      </c>
      <c r="E13" s="64">
        <v>7</v>
      </c>
      <c r="F13" s="64">
        <v>100</v>
      </c>
      <c r="G13" s="64" t="s">
        <v>13</v>
      </c>
      <c r="H13" s="64">
        <v>1842</v>
      </c>
      <c r="J13" s="64">
        <v>82</v>
      </c>
      <c r="K13" s="64">
        <v>1.05</v>
      </c>
      <c r="N13" s="64">
        <v>0.74</v>
      </c>
      <c r="P13" s="64">
        <v>2.5824561119079501</v>
      </c>
      <c r="Q13" s="64">
        <v>3.9519684314727699</v>
      </c>
      <c r="R13" s="64">
        <v>0.58469055374592804</v>
      </c>
      <c r="S13" s="64">
        <v>0.58469055374592804</v>
      </c>
      <c r="T13" s="64">
        <v>0.60709643363952603</v>
      </c>
      <c r="U13" s="64">
        <v>0.43262411347517699</v>
      </c>
      <c r="V13" s="64">
        <v>0.53909464659418205</v>
      </c>
      <c r="W13" s="64">
        <v>0.42857215007214999</v>
      </c>
      <c r="X13" s="64">
        <v>0.43354017454697202</v>
      </c>
      <c r="AA13" s="64">
        <v>20.681400299072202</v>
      </c>
      <c r="AB13" s="64">
        <v>0.58251900108577603</v>
      </c>
      <c r="AC13" s="64">
        <v>0.58251900108577603</v>
      </c>
      <c r="AD13" s="64">
        <v>0.142600297927856</v>
      </c>
      <c r="AE13" s="64">
        <v>0.43144208037824999</v>
      </c>
      <c r="AF13" s="64">
        <v>0.53318512696453801</v>
      </c>
      <c r="AG13" s="64">
        <v>0.42897691197691201</v>
      </c>
      <c r="AH13" s="64">
        <v>0.439774311192624</v>
      </c>
      <c r="AJ13" s="64">
        <v>22.842877149581899</v>
      </c>
      <c r="AK13" s="64">
        <v>0.58469055374592804</v>
      </c>
      <c r="AL13" s="64">
        <v>0.58469055374592804</v>
      </c>
      <c r="AM13" s="64">
        <v>0.78044867515563898</v>
      </c>
      <c r="AN13" s="64">
        <v>0.44326241134751698</v>
      </c>
      <c r="AO13" s="64">
        <v>0.54768766426136894</v>
      </c>
      <c r="AP13" s="64">
        <v>0.43863961038961002</v>
      </c>
      <c r="AQ13" s="64">
        <v>0.44559830430716002</v>
      </c>
    </row>
    <row r="14" spans="1:43" s="64" customFormat="1">
      <c r="A14" s="64">
        <v>2</v>
      </c>
      <c r="B14" s="64">
        <v>40</v>
      </c>
      <c r="D14" s="64">
        <v>6</v>
      </c>
      <c r="E14" s="64">
        <v>7</v>
      </c>
      <c r="F14" s="64">
        <v>200</v>
      </c>
      <c r="G14" s="64" t="s">
        <v>13</v>
      </c>
      <c r="H14" s="64">
        <v>3655</v>
      </c>
      <c r="J14" s="64">
        <v>140</v>
      </c>
      <c r="K14" s="64">
        <v>1.76</v>
      </c>
      <c r="N14" s="64">
        <v>1.56</v>
      </c>
      <c r="P14" s="64">
        <v>3.4844844341278001</v>
      </c>
      <c r="Q14" s="64">
        <v>12.826812028884801</v>
      </c>
      <c r="R14" s="64">
        <v>0.63693570451436299</v>
      </c>
      <c r="S14" s="64">
        <v>0.63693570451436299</v>
      </c>
      <c r="T14" s="64">
        <v>1.6386520862579299</v>
      </c>
      <c r="U14" s="64">
        <v>0.458382877526753</v>
      </c>
      <c r="V14" s="64">
        <v>0.54386359214923596</v>
      </c>
      <c r="W14" s="64">
        <v>0.45689430014429999</v>
      </c>
      <c r="X14" s="64">
        <v>0.46258317451124398</v>
      </c>
      <c r="AA14" s="64">
        <v>51.127420186996403</v>
      </c>
      <c r="AB14" s="64">
        <v>0.63611491108071105</v>
      </c>
      <c r="AC14" s="64">
        <v>0.63611491108071105</v>
      </c>
      <c r="AD14" s="64">
        <v>0.150517463684082</v>
      </c>
      <c r="AE14" s="64">
        <v>0.45541022592152097</v>
      </c>
      <c r="AF14" s="64">
        <v>0.55235427284068594</v>
      </c>
      <c r="AG14" s="64">
        <v>0.45599476911976899</v>
      </c>
      <c r="AH14" s="64">
        <v>0.471544487220941</v>
      </c>
      <c r="AJ14" s="64">
        <v>55.069372415542603</v>
      </c>
      <c r="AK14" s="64">
        <v>0.63693570451436299</v>
      </c>
      <c r="AL14" s="64">
        <v>0.63693570451436299</v>
      </c>
      <c r="AM14" s="64">
        <v>2.0513856410980198</v>
      </c>
      <c r="AN14" s="64">
        <v>0.47086801426872699</v>
      </c>
      <c r="AO14" s="64">
        <v>0.56134816994599601</v>
      </c>
      <c r="AP14" s="64">
        <v>0.46992207792207702</v>
      </c>
      <c r="AQ14" s="64">
        <v>0.47954814706119397</v>
      </c>
    </row>
    <row r="15" spans="1:43" s="64" customFormat="1">
      <c r="A15" s="64">
        <v>2</v>
      </c>
      <c r="B15" s="64">
        <v>40</v>
      </c>
      <c r="D15" s="64">
        <v>6</v>
      </c>
      <c r="E15" s="64">
        <v>7</v>
      </c>
      <c r="F15" s="64">
        <v>300</v>
      </c>
      <c r="G15" s="64" t="s">
        <v>13</v>
      </c>
      <c r="H15" s="64">
        <v>5479</v>
      </c>
      <c r="J15" s="64">
        <v>240</v>
      </c>
      <c r="K15" s="64">
        <v>2.33</v>
      </c>
      <c r="N15" s="64">
        <v>1.82</v>
      </c>
      <c r="P15" s="64">
        <v>5.9469311237335196</v>
      </c>
      <c r="Q15" s="64">
        <v>37.129235744476297</v>
      </c>
      <c r="R15" s="64">
        <v>0.79631319583865601</v>
      </c>
      <c r="S15" s="64">
        <v>0.79631319583865601</v>
      </c>
      <c r="T15" s="64">
        <v>3.47119760513305</v>
      </c>
      <c r="U15" s="64">
        <v>0.54912836767036399</v>
      </c>
      <c r="V15" s="64">
        <v>0.62617909646364101</v>
      </c>
      <c r="W15" s="64">
        <v>0.54611147186147102</v>
      </c>
      <c r="X15" s="64">
        <v>0.55218973363008494</v>
      </c>
      <c r="AA15" s="64">
        <v>75.226695537567096</v>
      </c>
      <c r="AB15" s="64">
        <v>0.79631319583865601</v>
      </c>
      <c r="AC15" s="64">
        <v>0.79631319583865601</v>
      </c>
      <c r="AD15" s="64">
        <v>0.20486474037170399</v>
      </c>
      <c r="AE15" s="64">
        <v>0.54833597464342299</v>
      </c>
      <c r="AF15" s="64">
        <v>0.61963018760080502</v>
      </c>
      <c r="AG15" s="64">
        <v>0.54679304954304897</v>
      </c>
      <c r="AH15" s="64">
        <v>0.55956968315352795</v>
      </c>
      <c r="AJ15" s="64">
        <v>107.56904006004299</v>
      </c>
      <c r="AK15" s="64">
        <v>0.796130680781164</v>
      </c>
      <c r="AL15" s="64">
        <v>0.796130680781164</v>
      </c>
      <c r="AM15" s="64">
        <v>4.19657254219055</v>
      </c>
      <c r="AN15" s="64">
        <v>0.56735340729001504</v>
      </c>
      <c r="AO15" s="64">
        <v>0.635199558276481</v>
      </c>
      <c r="AP15" s="64">
        <v>0.56588047138047104</v>
      </c>
      <c r="AQ15" s="64">
        <v>0.572866516536779</v>
      </c>
    </row>
    <row r="16" spans="1:43" s="64" customFormat="1">
      <c r="A16" s="64">
        <v>2</v>
      </c>
      <c r="B16" s="64">
        <v>40</v>
      </c>
      <c r="D16" s="64">
        <v>6</v>
      </c>
      <c r="E16" s="64">
        <v>7</v>
      </c>
      <c r="F16" s="64">
        <v>400</v>
      </c>
      <c r="G16" s="64" t="s">
        <v>13</v>
      </c>
      <c r="H16" s="64">
        <v>7293</v>
      </c>
      <c r="J16" s="64">
        <v>336</v>
      </c>
      <c r="K16" s="64">
        <v>3.26</v>
      </c>
      <c r="N16" s="64">
        <v>2.2999999999999998</v>
      </c>
      <c r="P16" s="64">
        <v>7.1509361267089799</v>
      </c>
      <c r="Q16" s="64">
        <v>66.768455982208195</v>
      </c>
      <c r="R16" s="64">
        <v>0.88084464555052699</v>
      </c>
      <c r="S16" s="64">
        <v>0.88084464555052699</v>
      </c>
      <c r="T16" s="64">
        <v>7.4698667526245099</v>
      </c>
      <c r="U16" s="64">
        <v>0.56671619613670099</v>
      </c>
      <c r="V16" s="64">
        <v>0.63577379090207997</v>
      </c>
      <c r="W16" s="64">
        <v>0.56343163780663696</v>
      </c>
      <c r="X16" s="64">
        <v>0.56614021411038995</v>
      </c>
      <c r="AA16" s="64">
        <v>133.906918525695</v>
      </c>
      <c r="AB16" s="64">
        <v>0.88084464555052699</v>
      </c>
      <c r="AC16" s="64">
        <v>0.88084464555052699</v>
      </c>
      <c r="AD16" s="64">
        <v>0.33744978904724099</v>
      </c>
      <c r="AE16" s="64">
        <v>0.56225854383358098</v>
      </c>
      <c r="AF16" s="64">
        <v>0.62049404067325797</v>
      </c>
      <c r="AG16" s="64">
        <v>0.558081349206349</v>
      </c>
      <c r="AH16" s="64">
        <v>0.56529179484726799</v>
      </c>
      <c r="AJ16" s="64">
        <v>178.164548873901</v>
      </c>
      <c r="AK16" s="64">
        <v>0.88084464555052699</v>
      </c>
      <c r="AL16" s="64">
        <v>0.88084464555052699</v>
      </c>
      <c r="AM16" s="64">
        <v>9.0689620971679599</v>
      </c>
      <c r="AN16" s="64">
        <v>0.58751857355126302</v>
      </c>
      <c r="AO16" s="64">
        <v>0.64779538679445703</v>
      </c>
      <c r="AP16" s="64">
        <v>0.58446130952380904</v>
      </c>
      <c r="AQ16" s="64">
        <v>0.59055407432833695</v>
      </c>
    </row>
    <row r="17" spans="1:43" s="64" customFormat="1">
      <c r="A17" s="64">
        <v>2</v>
      </c>
      <c r="B17" s="64">
        <v>40</v>
      </c>
      <c r="D17" s="64">
        <v>6</v>
      </c>
      <c r="E17" s="64">
        <v>7</v>
      </c>
      <c r="F17" s="64">
        <v>500</v>
      </c>
      <c r="G17" s="64" t="s">
        <v>135</v>
      </c>
      <c r="H17" s="64">
        <v>10692</v>
      </c>
      <c r="J17" s="64">
        <v>601</v>
      </c>
      <c r="K17" s="64">
        <v>6.28</v>
      </c>
      <c r="N17" s="64">
        <v>3.75</v>
      </c>
      <c r="P17" s="64">
        <v>14.430311679840001</v>
      </c>
      <c r="Q17" s="64">
        <v>164.85369348526001</v>
      </c>
      <c r="R17" s="64">
        <v>0.96202768424990603</v>
      </c>
      <c r="S17" s="64">
        <v>0.96202768424990603</v>
      </c>
      <c r="T17" s="64">
        <v>17.8908946514129</v>
      </c>
      <c r="U17" s="64">
        <v>0.61629811629811604</v>
      </c>
      <c r="V17" s="64">
        <v>0.699523143471936</v>
      </c>
      <c r="W17" s="64">
        <v>0.61660159709571405</v>
      </c>
      <c r="X17" s="64">
        <v>0.62181924656194199</v>
      </c>
      <c r="AA17" s="64">
        <v>170.60507845878601</v>
      </c>
      <c r="AB17" s="64">
        <v>0.96202768424990603</v>
      </c>
      <c r="AC17" s="64">
        <v>0.96202768424990603</v>
      </c>
      <c r="AD17" s="64">
        <v>0.45205307006835899</v>
      </c>
      <c r="AE17" s="64">
        <v>0.65131040131040097</v>
      </c>
      <c r="AF17" s="64">
        <v>0.70309036792349699</v>
      </c>
      <c r="AG17" s="64">
        <v>0.65126640630611199</v>
      </c>
      <c r="AH17" s="64">
        <v>0.65495602767916306</v>
      </c>
      <c r="AJ17" s="64">
        <v>333.275682687759</v>
      </c>
      <c r="AK17" s="64">
        <v>0.96202768424990603</v>
      </c>
      <c r="AL17" s="64">
        <v>0.96202768424990603</v>
      </c>
      <c r="AM17" s="64">
        <v>18.6442196369171</v>
      </c>
      <c r="AN17" s="64">
        <v>0.66707616707616701</v>
      </c>
      <c r="AO17" s="64">
        <v>0.72139850970666697</v>
      </c>
      <c r="AP17" s="64">
        <v>0.66603754954196104</v>
      </c>
      <c r="AQ17" s="64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13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13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13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13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135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64" customFormat="1">
      <c r="A23" s="64">
        <v>2</v>
      </c>
      <c r="B23" s="64">
        <v>40</v>
      </c>
      <c r="D23" s="64">
        <v>1</v>
      </c>
      <c r="E23" s="64">
        <v>7</v>
      </c>
      <c r="F23" s="64">
        <v>100</v>
      </c>
      <c r="G23" s="64" t="s">
        <v>13</v>
      </c>
      <c r="H23" s="64">
        <v>1842</v>
      </c>
      <c r="J23" s="64">
        <v>1562</v>
      </c>
      <c r="K23" s="64">
        <v>3.14</v>
      </c>
      <c r="N23" s="64">
        <v>1.74</v>
      </c>
      <c r="P23" s="64">
        <v>12.361014842987</v>
      </c>
      <c r="Q23" s="64">
        <v>10.529287576675401</v>
      </c>
      <c r="R23" s="64">
        <v>0.999457111834962</v>
      </c>
      <c r="S23" s="64">
        <v>0.999457111834962</v>
      </c>
      <c r="T23" s="64">
        <v>0.76106095314025801</v>
      </c>
      <c r="U23" s="64">
        <v>0.98345153664302598</v>
      </c>
      <c r="V23" s="64">
        <v>0.98624963924963904</v>
      </c>
      <c r="W23" s="64">
        <v>0.98237301587301495</v>
      </c>
      <c r="X23" s="64">
        <v>0.98225735291316096</v>
      </c>
      <c r="AA23" s="64">
        <v>15.57</v>
      </c>
      <c r="AB23" s="64">
        <v>0.99</v>
      </c>
      <c r="AC23" s="64">
        <v>0.99</v>
      </c>
      <c r="AD23" s="64">
        <v>0.27</v>
      </c>
      <c r="AE23" s="64">
        <v>0.96499999999999997</v>
      </c>
      <c r="AF23" s="64">
        <v>0.96799999999999997</v>
      </c>
      <c r="AG23" s="64">
        <v>0.96499999999999997</v>
      </c>
      <c r="AH23" s="64">
        <v>0.96399999999999997</v>
      </c>
      <c r="AJ23" s="64">
        <v>53.5368556976318</v>
      </c>
      <c r="AK23" s="64">
        <v>0.999457111834962</v>
      </c>
      <c r="AL23" s="64">
        <v>0.999457111834962</v>
      </c>
      <c r="AM23" s="64">
        <v>1.33346843719482</v>
      </c>
      <c r="AN23" s="64">
        <v>0.97163120567375805</v>
      </c>
      <c r="AO23" s="64">
        <v>0.97324891774891698</v>
      </c>
      <c r="AP23" s="64">
        <v>0.97190079365079296</v>
      </c>
      <c r="AQ23" s="64">
        <v>0.96980532707073897</v>
      </c>
    </row>
    <row r="24" spans="1:43" s="64" customFormat="1">
      <c r="A24" s="64">
        <v>2</v>
      </c>
      <c r="B24" s="64">
        <v>40</v>
      </c>
      <c r="D24" s="64">
        <v>1</v>
      </c>
      <c r="E24" s="64">
        <v>7</v>
      </c>
      <c r="F24" s="64">
        <v>200</v>
      </c>
      <c r="G24" s="64" t="s">
        <v>13</v>
      </c>
      <c r="H24" s="64">
        <v>3655</v>
      </c>
      <c r="J24" s="64">
        <v>2025</v>
      </c>
      <c r="K24" s="64">
        <v>6.31</v>
      </c>
      <c r="N24" s="64">
        <v>3.43</v>
      </c>
      <c r="P24" s="64">
        <v>16.359147548675502</v>
      </c>
      <c r="Q24" s="64">
        <v>39.512249946594203</v>
      </c>
      <c r="R24" s="64">
        <v>0.99972640218878195</v>
      </c>
      <c r="S24" s="64">
        <v>0.99972640218878195</v>
      </c>
      <c r="T24" s="64">
        <v>2.1595063209533598</v>
      </c>
      <c r="U24" s="64">
        <v>0.97681331747919098</v>
      </c>
      <c r="V24" s="64">
        <v>0.98007162282162197</v>
      </c>
      <c r="W24" s="64">
        <v>0.97591197691197695</v>
      </c>
      <c r="X24" s="64">
        <v>0.97505972227134197</v>
      </c>
      <c r="AA24" s="64">
        <v>29.9</v>
      </c>
      <c r="AB24" s="64">
        <v>0.99</v>
      </c>
      <c r="AC24" s="64">
        <v>0.99</v>
      </c>
      <c r="AD24" s="64">
        <v>0.6</v>
      </c>
      <c r="AE24" s="64">
        <v>0.96399999999999997</v>
      </c>
      <c r="AF24" s="64">
        <v>0.96599999999999997</v>
      </c>
      <c r="AG24" s="64">
        <v>0.96299999999999997</v>
      </c>
      <c r="AH24" s="64">
        <v>0.96099999999999997</v>
      </c>
      <c r="AJ24" s="64">
        <v>119.20368695259</v>
      </c>
      <c r="AK24" s="64">
        <v>0.99972640218878195</v>
      </c>
      <c r="AL24" s="64">
        <v>0.99972640218878195</v>
      </c>
      <c r="AM24" s="64">
        <v>3.5372045040130602</v>
      </c>
      <c r="AN24" s="64">
        <v>0.97027348394768098</v>
      </c>
      <c r="AO24" s="64">
        <v>0.973298354423354</v>
      </c>
      <c r="AP24" s="64">
        <v>0.97106078643578597</v>
      </c>
      <c r="AQ24" s="64">
        <v>0.96952152313705298</v>
      </c>
    </row>
    <row r="25" spans="1:43" s="64" customFormat="1">
      <c r="A25" s="64">
        <v>2</v>
      </c>
      <c r="B25" s="64">
        <v>40</v>
      </c>
      <c r="D25" s="64">
        <v>1</v>
      </c>
      <c r="E25" s="64">
        <v>7</v>
      </c>
      <c r="F25" s="64">
        <v>300</v>
      </c>
      <c r="G25" s="64" t="s">
        <v>13</v>
      </c>
      <c r="H25" s="64">
        <v>5479</v>
      </c>
      <c r="J25" s="64">
        <v>2777</v>
      </c>
      <c r="K25" s="64">
        <v>11.47</v>
      </c>
      <c r="N25" s="64">
        <v>5.55</v>
      </c>
      <c r="P25" s="64">
        <v>23.748639822006201</v>
      </c>
      <c r="Q25" s="64">
        <v>91.836921215057302</v>
      </c>
      <c r="R25" s="64">
        <v>0.999817484942507</v>
      </c>
      <c r="S25" s="64">
        <v>0.999817484942507</v>
      </c>
      <c r="T25" s="64">
        <v>4.5884373188018799</v>
      </c>
      <c r="U25" s="64">
        <v>0.97305863708399298</v>
      </c>
      <c r="V25" s="64">
        <v>0.97520087320087301</v>
      </c>
      <c r="W25" s="64">
        <v>0.97085389610389505</v>
      </c>
      <c r="X25" s="64">
        <v>0.96954780904940596</v>
      </c>
      <c r="AA25" s="64">
        <v>73.87</v>
      </c>
      <c r="AB25" s="64">
        <v>0.99</v>
      </c>
      <c r="AC25" s="64">
        <v>0.99</v>
      </c>
      <c r="AD25" s="64">
        <v>1.01</v>
      </c>
      <c r="AE25" s="64">
        <v>0.95199999999999996</v>
      </c>
      <c r="AF25" s="64">
        <v>0.95399999999999996</v>
      </c>
      <c r="AG25" s="64">
        <v>0.95</v>
      </c>
      <c r="AH25" s="64">
        <v>0.94799999999999995</v>
      </c>
      <c r="AJ25" s="64">
        <v>245.53106307983299</v>
      </c>
      <c r="AK25" s="64">
        <v>0.999817484942507</v>
      </c>
      <c r="AL25" s="64">
        <v>0.999817484942507</v>
      </c>
      <c r="AM25" s="64">
        <v>8.1006000041961599</v>
      </c>
      <c r="AN25" s="64">
        <v>0.96513470681458002</v>
      </c>
      <c r="AO25" s="64">
        <v>0.96530968105968096</v>
      </c>
      <c r="AP25" s="64">
        <v>0.96354160654160603</v>
      </c>
      <c r="AQ25" s="64">
        <v>0.961163585635883</v>
      </c>
    </row>
    <row r="26" spans="1:43" s="64" customFormat="1">
      <c r="A26" s="64">
        <v>2</v>
      </c>
      <c r="B26" s="64">
        <v>40</v>
      </c>
      <c r="D26" s="64">
        <v>1</v>
      </c>
      <c r="E26" s="64">
        <v>7</v>
      </c>
      <c r="F26" s="64">
        <v>400</v>
      </c>
      <c r="G26" s="64" t="s">
        <v>13</v>
      </c>
      <c r="H26" s="64">
        <v>7293</v>
      </c>
      <c r="J26" s="64">
        <v>3230</v>
      </c>
      <c r="K26" s="64">
        <v>16.71</v>
      </c>
      <c r="N26" s="64">
        <v>7.45</v>
      </c>
      <c r="P26" s="64">
        <v>30.751108646392801</v>
      </c>
      <c r="Q26" s="64">
        <v>159.92477822303701</v>
      </c>
      <c r="R26" s="64">
        <v>0.99986288221582298</v>
      </c>
      <c r="S26" s="64">
        <v>0.99986288221582298</v>
      </c>
      <c r="T26" s="64">
        <v>9.9849634170532209</v>
      </c>
      <c r="U26" s="64">
        <v>0.97206537890044498</v>
      </c>
      <c r="V26" s="64">
        <v>0.97486447580197499</v>
      </c>
      <c r="W26" s="64">
        <v>0.97043001443001398</v>
      </c>
      <c r="X26" s="64">
        <v>0.96978951107951095</v>
      </c>
      <c r="AA26" s="64">
        <v>142.97</v>
      </c>
      <c r="AB26" s="64">
        <v>0.99</v>
      </c>
      <c r="AC26" s="64">
        <v>0.99</v>
      </c>
      <c r="AD26" s="64">
        <v>1.64</v>
      </c>
      <c r="AE26" s="64">
        <v>0.94299999999999995</v>
      </c>
      <c r="AF26" s="64">
        <v>0.94699999999999995</v>
      </c>
      <c r="AG26" s="64">
        <v>0.94199999999999995</v>
      </c>
      <c r="AH26" s="64">
        <v>0.93899999999999995</v>
      </c>
      <c r="AJ26" s="64">
        <v>351.925224542617</v>
      </c>
      <c r="AK26" s="64">
        <v>0.99986288221582298</v>
      </c>
      <c r="AL26" s="64">
        <v>0.99986288221582298</v>
      </c>
      <c r="AM26" s="64">
        <v>13.889479875564501</v>
      </c>
      <c r="AN26" s="64">
        <v>0.95274888558692405</v>
      </c>
      <c r="AO26" s="64">
        <v>0.95719343687358305</v>
      </c>
      <c r="AP26" s="64">
        <v>0.94980898268398195</v>
      </c>
      <c r="AQ26" s="64">
        <v>0.94839503399528502</v>
      </c>
    </row>
    <row r="27" spans="1:43" s="64" customFormat="1">
      <c r="A27" s="64">
        <v>2</v>
      </c>
      <c r="B27" s="64">
        <v>40</v>
      </c>
      <c r="D27" s="64">
        <v>1</v>
      </c>
      <c r="E27" s="64">
        <v>7</v>
      </c>
      <c r="F27" s="64">
        <v>500</v>
      </c>
      <c r="G27" s="64" t="s">
        <v>135</v>
      </c>
      <c r="H27" s="64">
        <v>10692</v>
      </c>
      <c r="J27" s="64">
        <v>4525</v>
      </c>
      <c r="K27" s="64">
        <v>30.16</v>
      </c>
      <c r="N27" s="64">
        <v>11.37</v>
      </c>
      <c r="P27" s="64">
        <v>48.290541410446103</v>
      </c>
      <c r="Q27" s="64">
        <v>331.40730261802599</v>
      </c>
      <c r="R27" s="64">
        <v>0.99990647212869399</v>
      </c>
      <c r="S27" s="64">
        <v>0.99990647212869399</v>
      </c>
      <c r="T27" s="64">
        <v>18.190692663192699</v>
      </c>
      <c r="U27" s="64">
        <v>0.96478296478296399</v>
      </c>
      <c r="V27" s="64">
        <v>0.97321019406290299</v>
      </c>
      <c r="W27" s="64">
        <v>0.96179184981684895</v>
      </c>
      <c r="X27" s="64">
        <v>0.96267789772217205</v>
      </c>
      <c r="AA27" s="64">
        <v>346.5</v>
      </c>
      <c r="AB27" s="64">
        <v>0.99</v>
      </c>
      <c r="AC27" s="64">
        <v>0.99</v>
      </c>
      <c r="AD27" s="64">
        <v>2.98</v>
      </c>
      <c r="AE27" s="64">
        <v>0.94399999999999995</v>
      </c>
      <c r="AF27" s="64">
        <v>0.94699999999999995</v>
      </c>
      <c r="AG27" s="64">
        <v>0.94</v>
      </c>
      <c r="AH27" s="64">
        <v>0.94</v>
      </c>
      <c r="AJ27" s="64">
        <v>790.61459541320801</v>
      </c>
      <c r="AK27" s="64">
        <v>0.99990647212869399</v>
      </c>
      <c r="AL27" s="64">
        <v>0.99990647212869399</v>
      </c>
      <c r="AM27" s="64">
        <v>28.053154706954899</v>
      </c>
      <c r="AN27" s="64">
        <v>0.95331695331695299</v>
      </c>
      <c r="AO27" s="64">
        <v>0.95714525258023697</v>
      </c>
      <c r="AP27" s="64">
        <v>0.95049319291819301</v>
      </c>
      <c r="AQ27" s="64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13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13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13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13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135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213</v>
      </c>
    </row>
    <row r="86" spans="3:13">
      <c r="C86" t="s">
        <v>215</v>
      </c>
    </row>
    <row r="87" spans="3:13">
      <c r="C87" t="s">
        <v>214</v>
      </c>
    </row>
    <row r="89" spans="3:13" ht="15.75" thickBot="1"/>
    <row r="90" spans="3:13" ht="15.75" thickBot="1">
      <c r="E90" s="22" t="s">
        <v>59</v>
      </c>
      <c r="F90" s="29"/>
      <c r="G90" s="29"/>
      <c r="H90" s="29"/>
      <c r="I90" s="29"/>
      <c r="J90" s="23"/>
    </row>
    <row r="91" spans="3:13" ht="15.75" thickBot="1">
      <c r="E91" s="24" t="s">
        <v>221</v>
      </c>
      <c r="F91" s="25"/>
      <c r="G91" s="24" t="s">
        <v>57</v>
      </c>
      <c r="H91" s="25"/>
      <c r="I91" s="26" t="s">
        <v>58</v>
      </c>
      <c r="J91" s="25"/>
      <c r="K91" s="24" t="s">
        <v>339</v>
      </c>
      <c r="L91" s="26"/>
      <c r="M91" s="25"/>
    </row>
    <row r="92" spans="3:13" ht="15.75" thickBot="1">
      <c r="C92" s="27" t="s">
        <v>220</v>
      </c>
      <c r="D92" s="35" t="s">
        <v>217</v>
      </c>
      <c r="E92" s="19" t="s">
        <v>216</v>
      </c>
      <c r="F92" s="21" t="s">
        <v>15</v>
      </c>
      <c r="G92" s="19" t="s">
        <v>216</v>
      </c>
      <c r="H92" s="32" t="s">
        <v>15</v>
      </c>
      <c r="I92" s="33" t="s">
        <v>218</v>
      </c>
      <c r="J92" s="31" t="s">
        <v>15</v>
      </c>
      <c r="K92" s="36" t="s">
        <v>219</v>
      </c>
      <c r="L92" s="30" t="s">
        <v>218</v>
      </c>
      <c r="M92" s="32" t="s">
        <v>15</v>
      </c>
    </row>
    <row r="93" spans="3:13">
      <c r="C93" s="12">
        <v>100</v>
      </c>
      <c r="D93" s="65">
        <v>68.181899999999999</v>
      </c>
      <c r="E93" s="37">
        <v>1.38</v>
      </c>
      <c r="F93" s="67">
        <v>0.97990543735224589</v>
      </c>
      <c r="G93" s="37">
        <v>23.2</v>
      </c>
      <c r="H93" s="67">
        <v>0.99172576832151305</v>
      </c>
      <c r="I93" s="72">
        <v>2.2629999999999999</v>
      </c>
      <c r="J93" s="69">
        <v>0.98345153664302598</v>
      </c>
      <c r="K93" s="71">
        <f>(K18+AA18)/60</f>
        <v>1.5403333333333333</v>
      </c>
      <c r="L93" s="40">
        <f t="shared" ref="L93:M96" si="0">AD18</f>
        <v>0.92</v>
      </c>
      <c r="M93" s="34">
        <f t="shared" si="0"/>
        <v>0.98899999999999999</v>
      </c>
    </row>
    <row r="94" spans="3:13">
      <c r="C94" s="12">
        <v>200</v>
      </c>
      <c r="D94" s="65">
        <v>122.7064</v>
      </c>
      <c r="E94" s="37">
        <v>3.28</v>
      </c>
      <c r="F94" s="67">
        <v>0.98751486325802618</v>
      </c>
      <c r="G94" s="37">
        <v>71.67</v>
      </c>
      <c r="H94" s="67">
        <v>0.99346016646848989</v>
      </c>
      <c r="I94" s="72">
        <v>4.88</v>
      </c>
      <c r="J94" s="69">
        <v>0.99167657550535082</v>
      </c>
      <c r="K94" s="71">
        <f>(K19+AA19)/60</f>
        <v>3.8206666666666669</v>
      </c>
      <c r="L94" s="40">
        <f t="shared" si="0"/>
        <v>2.4300000000000002</v>
      </c>
      <c r="M94" s="34">
        <f t="shared" si="0"/>
        <v>0.98399999999999999</v>
      </c>
    </row>
    <row r="95" spans="3:13">
      <c r="C95" s="12">
        <v>300</v>
      </c>
      <c r="D95" s="65">
        <v>210.2364</v>
      </c>
      <c r="E95" s="37">
        <v>5.45</v>
      </c>
      <c r="F95" s="67">
        <v>0.98732171156893822</v>
      </c>
      <c r="G95" s="37">
        <v>191.6</v>
      </c>
      <c r="H95" s="67">
        <v>0.99207606973058637</v>
      </c>
      <c r="I95" s="72">
        <v>8.9489999999999998</v>
      </c>
      <c r="J95" s="69">
        <v>0.99128367670364503</v>
      </c>
      <c r="K95" s="71">
        <f>(K20+AA20)/60</f>
        <v>7.2211666666666661</v>
      </c>
      <c r="L95" s="40">
        <f t="shared" si="0"/>
        <v>4.0199999999999996</v>
      </c>
      <c r="M95" s="34">
        <f t="shared" si="0"/>
        <v>0.98199999999999998</v>
      </c>
    </row>
    <row r="96" spans="3:13" ht="15.75" thickBot="1">
      <c r="C96" s="28">
        <v>400</v>
      </c>
      <c r="D96" s="66">
        <v>273.73169999999999</v>
      </c>
      <c r="E96" s="38">
        <v>7.58</v>
      </c>
      <c r="F96" s="68">
        <v>0.98989598811292723</v>
      </c>
      <c r="G96" s="38">
        <v>308</v>
      </c>
      <c r="H96" s="68">
        <v>0.9934621099554235</v>
      </c>
      <c r="I96" s="73">
        <v>13.228</v>
      </c>
      <c r="J96" s="70">
        <v>0.99286775631500745</v>
      </c>
      <c r="K96" s="71">
        <f>(K21+AA21)/60</f>
        <v>8.2811666666666675</v>
      </c>
      <c r="L96" s="40">
        <f t="shared" si="0"/>
        <v>6.55</v>
      </c>
      <c r="M96" s="34">
        <f t="shared" si="0"/>
        <v>0.97499999999999998</v>
      </c>
    </row>
    <row r="99" spans="3:12">
      <c r="C99" t="s">
        <v>226</v>
      </c>
    </row>
    <row r="100" spans="3:12">
      <c r="D100" t="s">
        <v>338</v>
      </c>
      <c r="E100" t="s">
        <v>227</v>
      </c>
    </row>
    <row r="101" spans="3:12">
      <c r="D101" t="s">
        <v>224</v>
      </c>
      <c r="E101" t="s">
        <v>228</v>
      </c>
    </row>
    <row r="102" spans="3:12">
      <c r="D102" t="s">
        <v>225</v>
      </c>
      <c r="E102" t="s">
        <v>229</v>
      </c>
    </row>
    <row r="103" spans="3:12" ht="15.75" thickBot="1"/>
    <row r="104" spans="3:12" ht="15.75" thickBot="1">
      <c r="D104" s="22" t="s">
        <v>222</v>
      </c>
      <c r="E104" s="29"/>
      <c r="F104" s="29"/>
      <c r="G104" s="29"/>
      <c r="H104" s="29"/>
      <c r="I104" s="29"/>
      <c r="J104" s="29"/>
      <c r="K104" s="29"/>
      <c r="L104" s="23"/>
    </row>
    <row r="105" spans="3:12" ht="15.75" thickBot="1">
      <c r="D105" s="24" t="s">
        <v>161</v>
      </c>
      <c r="E105" s="26"/>
      <c r="F105" s="25"/>
      <c r="G105" s="79" t="s">
        <v>337</v>
      </c>
      <c r="H105" s="26"/>
      <c r="I105" s="25"/>
      <c r="J105" s="24" t="s">
        <v>223</v>
      </c>
      <c r="K105" s="26"/>
      <c r="L105" s="25"/>
    </row>
    <row r="106" spans="3:12" ht="15.75" thickBot="1">
      <c r="C106" s="27" t="s">
        <v>220</v>
      </c>
      <c r="D106" s="36" t="s">
        <v>219</v>
      </c>
      <c r="E106" s="74" t="s">
        <v>218</v>
      </c>
      <c r="F106" s="30" t="s">
        <v>15</v>
      </c>
      <c r="G106" s="75" t="s">
        <v>219</v>
      </c>
      <c r="H106" s="74" t="s">
        <v>218</v>
      </c>
      <c r="I106" s="30" t="s">
        <v>15</v>
      </c>
      <c r="J106" s="75" t="s">
        <v>219</v>
      </c>
      <c r="K106" s="74" t="s">
        <v>218</v>
      </c>
      <c r="L106" s="32" t="s">
        <v>15</v>
      </c>
    </row>
    <row r="107" spans="3:12">
      <c r="C107" s="12">
        <v>100</v>
      </c>
      <c r="D107" s="76">
        <f>Q23/60</f>
        <v>0.17548812627792335</v>
      </c>
      <c r="E107" s="78">
        <f t="shared" ref="E107:F110" si="1">T23</f>
        <v>0.76106095314025801</v>
      </c>
      <c r="F107" s="77">
        <f t="shared" si="1"/>
        <v>0.98345153664302598</v>
      </c>
      <c r="G107" s="76">
        <f>(K18+AA18)/60</f>
        <v>1.5403333333333333</v>
      </c>
      <c r="H107" s="39">
        <f t="shared" ref="H107:I110" si="2">AD18</f>
        <v>0.92</v>
      </c>
      <c r="I107" s="80">
        <f t="shared" si="2"/>
        <v>0.98899999999999999</v>
      </c>
      <c r="J107" s="76">
        <f>AA28/60</f>
        <v>1.5385</v>
      </c>
      <c r="K107" s="39">
        <f t="shared" ref="K107:L110" si="3">AD28</f>
        <v>1.5</v>
      </c>
      <c r="L107" s="9">
        <f t="shared" si="3"/>
        <v>0.98299999999999998</v>
      </c>
    </row>
    <row r="108" spans="3:12">
      <c r="C108" s="12">
        <v>200</v>
      </c>
      <c r="D108" s="76">
        <f>Q24/60</f>
        <v>0.65853749910990333</v>
      </c>
      <c r="E108" s="78">
        <f t="shared" si="1"/>
        <v>2.1595063209533598</v>
      </c>
      <c r="F108" s="77">
        <f t="shared" si="1"/>
        <v>0.97681331747919098</v>
      </c>
      <c r="G108" s="76">
        <f>(K19+AA19)/60</f>
        <v>3.8206666666666669</v>
      </c>
      <c r="H108" s="39">
        <f t="shared" si="2"/>
        <v>2.4300000000000002</v>
      </c>
      <c r="I108" s="80">
        <f t="shared" si="2"/>
        <v>0.98399999999999999</v>
      </c>
      <c r="J108" s="76">
        <f>AA29/60</f>
        <v>2.9264999999999999</v>
      </c>
      <c r="K108" s="39">
        <f t="shared" si="3"/>
        <v>3.51</v>
      </c>
      <c r="L108" s="9">
        <f t="shared" si="3"/>
        <v>0.98</v>
      </c>
    </row>
    <row r="109" spans="3:12">
      <c r="C109" s="12">
        <v>300</v>
      </c>
      <c r="D109" s="76">
        <f>Q25/60</f>
        <v>1.5306153535842884</v>
      </c>
      <c r="E109" s="78">
        <f t="shared" si="1"/>
        <v>4.5884373188018799</v>
      </c>
      <c r="F109" s="77">
        <f t="shared" si="1"/>
        <v>0.97305863708399298</v>
      </c>
      <c r="G109" s="76">
        <f>(K20+AA20)/60</f>
        <v>7.2211666666666661</v>
      </c>
      <c r="H109" s="39">
        <f t="shared" si="2"/>
        <v>4.0199999999999996</v>
      </c>
      <c r="I109" s="80">
        <f t="shared" si="2"/>
        <v>0.98199999999999998</v>
      </c>
      <c r="J109" s="76">
        <f>AA30/60</f>
        <v>9.5618333333333343</v>
      </c>
      <c r="K109" s="39">
        <f t="shared" si="3"/>
        <v>6.02</v>
      </c>
      <c r="L109" s="9">
        <f t="shared" si="3"/>
        <v>0.97499999999999998</v>
      </c>
    </row>
    <row r="110" spans="3:12" ht="15.75" thickBot="1">
      <c r="C110" s="28">
        <v>400</v>
      </c>
      <c r="D110" s="76">
        <f>Q26/60</f>
        <v>2.66541297038395</v>
      </c>
      <c r="E110" s="78">
        <f t="shared" si="1"/>
        <v>9.9849634170532209</v>
      </c>
      <c r="F110" s="77">
        <f t="shared" si="1"/>
        <v>0.97206537890044498</v>
      </c>
      <c r="G110" s="76">
        <f>(K21+AA21)/60</f>
        <v>8.2811666666666675</v>
      </c>
      <c r="H110" s="39">
        <f t="shared" si="2"/>
        <v>6.55</v>
      </c>
      <c r="I110" s="80">
        <f t="shared" si="2"/>
        <v>0.97499999999999998</v>
      </c>
      <c r="J110" s="76">
        <f>AA31/60</f>
        <v>10.714</v>
      </c>
      <c r="K110" s="39">
        <f t="shared" si="3"/>
        <v>8.2200000000000006</v>
      </c>
      <c r="L110" s="9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161</v>
      </c>
      <c r="Z6" t="s">
        <v>334</v>
      </c>
      <c r="AJ6" t="s">
        <v>337</v>
      </c>
      <c r="AS6" t="s">
        <v>342</v>
      </c>
    </row>
    <row r="7" spans="1:53" ht="15.75" thickBot="1"/>
    <row r="8" spans="1:53">
      <c r="A8" t="s">
        <v>181</v>
      </c>
      <c r="B8" t="s">
        <v>340</v>
      </c>
      <c r="C8" t="s">
        <v>341</v>
      </c>
      <c r="D8" t="s">
        <v>308</v>
      </c>
      <c r="E8" t="s">
        <v>309</v>
      </c>
      <c r="F8" s="2" t="s">
        <v>0</v>
      </c>
      <c r="G8" s="7" t="s">
        <v>1</v>
      </c>
      <c r="H8" s="8" t="s">
        <v>3</v>
      </c>
      <c r="I8" s="3" t="s">
        <v>2</v>
      </c>
      <c r="J8" s="3" t="s">
        <v>24</v>
      </c>
      <c r="K8" s="3" t="s">
        <v>150</v>
      </c>
      <c r="L8" s="3" t="s">
        <v>156</v>
      </c>
      <c r="M8" s="53"/>
      <c r="N8" t="s">
        <v>177</v>
      </c>
      <c r="P8" t="s">
        <v>190</v>
      </c>
      <c r="Q8" s="2" t="s">
        <v>8</v>
      </c>
      <c r="R8" s="3" t="s">
        <v>10</v>
      </c>
      <c r="S8" s="3" t="s">
        <v>11</v>
      </c>
      <c r="T8" s="13" t="s">
        <v>9</v>
      </c>
      <c r="U8" s="3" t="s">
        <v>12</v>
      </c>
      <c r="V8" s="63" t="s">
        <v>184</v>
      </c>
      <c r="W8" s="63" t="s">
        <v>185</v>
      </c>
      <c r="X8" s="63" t="s">
        <v>188</v>
      </c>
      <c r="Y8" s="53"/>
      <c r="Z8" s="2" t="s">
        <v>8</v>
      </c>
      <c r="AA8" s="3" t="s">
        <v>10</v>
      </c>
      <c r="AB8" s="3" t="s">
        <v>11</v>
      </c>
      <c r="AC8" s="13" t="s">
        <v>9</v>
      </c>
      <c r="AD8" s="3" t="s">
        <v>12</v>
      </c>
      <c r="AE8" s="63" t="s">
        <v>184</v>
      </c>
      <c r="AF8" s="63" t="s">
        <v>185</v>
      </c>
      <c r="AG8" s="63" t="s">
        <v>188</v>
      </c>
      <c r="AJ8" s="2" t="s">
        <v>8</v>
      </c>
      <c r="AK8" s="3" t="s">
        <v>10</v>
      </c>
      <c r="AL8" s="3" t="s">
        <v>11</v>
      </c>
      <c r="AM8" s="13" t="s">
        <v>9</v>
      </c>
      <c r="AN8" s="3" t="s">
        <v>12</v>
      </c>
      <c r="AO8" s="63" t="s">
        <v>184</v>
      </c>
      <c r="AP8" s="63" t="s">
        <v>185</v>
      </c>
      <c r="AQ8" s="63" t="s">
        <v>188</v>
      </c>
      <c r="AS8" s="2" t="s">
        <v>8</v>
      </c>
      <c r="AT8" s="3" t="s">
        <v>10</v>
      </c>
      <c r="AU8" s="3" t="s">
        <v>11</v>
      </c>
      <c r="AV8" s="13" t="s">
        <v>9</v>
      </c>
      <c r="AW8" s="3" t="s">
        <v>12</v>
      </c>
      <c r="AX8" s="63" t="s">
        <v>184</v>
      </c>
      <c r="AY8" s="63" t="s">
        <v>185</v>
      </c>
      <c r="AZ8" s="63" t="s">
        <v>188</v>
      </c>
    </row>
    <row r="9" spans="1:53">
      <c r="A9" s="64">
        <v>2</v>
      </c>
      <c r="B9" s="64">
        <v>50</v>
      </c>
      <c r="C9" s="64"/>
      <c r="D9" s="64">
        <v>6</v>
      </c>
      <c r="E9" s="64">
        <v>7</v>
      </c>
      <c r="F9" s="64">
        <v>100</v>
      </c>
      <c r="G9" s="64" t="s">
        <v>13</v>
      </c>
      <c r="H9" s="64">
        <v>1842</v>
      </c>
      <c r="I9" s="64"/>
      <c r="J9" s="64">
        <v>82</v>
      </c>
      <c r="K9" s="64">
        <v>1.05</v>
      </c>
      <c r="L9" s="64"/>
      <c r="M9" s="64"/>
      <c r="N9" s="64">
        <v>0.74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>
        <v>9</v>
      </c>
      <c r="AA9" s="64"/>
      <c r="AB9" s="64"/>
      <c r="AC9" s="64">
        <v>0.7</v>
      </c>
      <c r="AD9" s="64">
        <v>0.39100000000000001</v>
      </c>
      <c r="AE9" s="64">
        <v>0.47</v>
      </c>
      <c r="AF9" s="64">
        <v>0.38400000000000001</v>
      </c>
      <c r="AG9" s="64">
        <v>0.38500000000000001</v>
      </c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>
        <v>715</v>
      </c>
      <c r="AT9" s="64"/>
      <c r="AU9" s="64"/>
      <c r="AV9" s="64">
        <v>1.4</v>
      </c>
      <c r="AW9" s="64">
        <v>0.39300000000000002</v>
      </c>
      <c r="AX9" s="64">
        <v>0.48899999999999999</v>
      </c>
      <c r="AY9" s="64">
        <v>0.38500000000000001</v>
      </c>
      <c r="AZ9" s="64">
        <v>0.38900000000000001</v>
      </c>
      <c r="BA9" s="64"/>
    </row>
    <row r="10" spans="1:53">
      <c r="A10" s="64">
        <v>2</v>
      </c>
      <c r="B10" s="64">
        <v>50</v>
      </c>
      <c r="C10" s="64"/>
      <c r="D10" s="64">
        <v>6</v>
      </c>
      <c r="E10" s="64">
        <v>7</v>
      </c>
      <c r="F10" s="64">
        <v>200</v>
      </c>
      <c r="G10" s="64" t="s">
        <v>13</v>
      </c>
      <c r="H10" s="64">
        <v>3655</v>
      </c>
      <c r="I10" s="64"/>
      <c r="J10" s="64">
        <v>140</v>
      </c>
      <c r="K10" s="64">
        <v>1.76</v>
      </c>
      <c r="L10" s="64"/>
      <c r="M10" s="64"/>
      <c r="N10" s="64">
        <v>1.56</v>
      </c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>
        <v>23</v>
      </c>
      <c r="AA10" s="64"/>
      <c r="AB10" s="64"/>
      <c r="AC10" s="64">
        <v>2.4</v>
      </c>
      <c r="AD10" s="64">
        <v>0.41599999999999998</v>
      </c>
      <c r="AE10" s="64">
        <v>0.48599999999999999</v>
      </c>
      <c r="AF10" s="64">
        <v>0.41199999999999998</v>
      </c>
      <c r="AG10" s="64">
        <v>0.41499999999999998</v>
      </c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>
        <v>670</v>
      </c>
      <c r="AT10" s="64"/>
      <c r="AU10" s="64"/>
      <c r="AV10" s="64">
        <v>4</v>
      </c>
      <c r="AW10" s="64">
        <v>0.42099999999999999</v>
      </c>
      <c r="AX10" s="64">
        <v>0.49299999999999999</v>
      </c>
      <c r="AY10" s="64">
        <v>0.41699999999999998</v>
      </c>
      <c r="AZ10" s="64">
        <v>0.42399999999999999</v>
      </c>
      <c r="BA10" s="64"/>
    </row>
    <row r="11" spans="1:53">
      <c r="A11" s="64">
        <v>2</v>
      </c>
      <c r="B11" s="64">
        <v>50</v>
      </c>
      <c r="C11" s="64"/>
      <c r="D11" s="64">
        <v>6</v>
      </c>
      <c r="E11" s="64">
        <v>7</v>
      </c>
      <c r="F11" s="64">
        <v>300</v>
      </c>
      <c r="G11" s="64" t="s">
        <v>13</v>
      </c>
      <c r="H11" s="64">
        <v>5479</v>
      </c>
      <c r="I11" s="64"/>
      <c r="J11" s="64">
        <v>240</v>
      </c>
      <c r="K11" s="64">
        <v>2.33</v>
      </c>
      <c r="L11" s="64"/>
      <c r="M11" s="64"/>
      <c r="N11" s="64">
        <v>1.82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>
        <v>46</v>
      </c>
      <c r="AA11" s="64"/>
      <c r="AB11" s="64"/>
      <c r="AC11" s="64">
        <v>4</v>
      </c>
      <c r="AD11" s="64">
        <v>0.48799999999999999</v>
      </c>
      <c r="AE11" s="64">
        <v>0.55800000000000005</v>
      </c>
      <c r="AF11" s="64">
        <v>0.48299999999999998</v>
      </c>
      <c r="AG11" s="64">
        <v>0.48699999999999999</v>
      </c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64"/>
    </row>
    <row r="12" spans="1:53">
      <c r="A12" s="64">
        <v>2</v>
      </c>
      <c r="B12" s="64">
        <v>50</v>
      </c>
      <c r="C12" s="64"/>
      <c r="D12" s="64">
        <v>6</v>
      </c>
      <c r="E12" s="64">
        <v>7</v>
      </c>
      <c r="F12" s="64">
        <v>400</v>
      </c>
      <c r="G12" s="64" t="s">
        <v>13</v>
      </c>
      <c r="H12" s="64">
        <v>7293</v>
      </c>
      <c r="I12" s="64"/>
      <c r="J12" s="64">
        <v>336</v>
      </c>
      <c r="K12" s="64">
        <v>3.26</v>
      </c>
      <c r="L12" s="64"/>
      <c r="M12" s="64"/>
      <c r="N12" s="64">
        <v>2.2999999999999998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>
        <v>88</v>
      </c>
      <c r="AA12" s="64"/>
      <c r="AB12" s="64"/>
      <c r="AC12" s="64">
        <v>7.9</v>
      </c>
      <c r="AD12" s="64">
        <v>0.51</v>
      </c>
      <c r="AE12" s="64">
        <v>0.59199999999999997</v>
      </c>
      <c r="AF12" s="64">
        <v>0.50600000000000001</v>
      </c>
      <c r="AG12" s="64">
        <v>0.51100000000000001</v>
      </c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>
        <v>921</v>
      </c>
      <c r="AT12" s="64"/>
      <c r="AU12" s="64"/>
      <c r="AV12" s="64">
        <v>16.100000000000001</v>
      </c>
      <c r="AW12" s="64">
        <v>0.52700000000000002</v>
      </c>
      <c r="AX12" s="64">
        <v>0.59799999999999998</v>
      </c>
      <c r="AY12" s="64">
        <v>0.52300000000000002</v>
      </c>
      <c r="AZ12" s="64">
        <v>0.52900000000000003</v>
      </c>
      <c r="BA12" s="64"/>
    </row>
    <row r="13" spans="1:53">
      <c r="A13">
        <v>1</v>
      </c>
      <c r="B13" s="64">
        <v>50</v>
      </c>
      <c r="D13">
        <v>6</v>
      </c>
      <c r="E13">
        <v>7</v>
      </c>
      <c r="F13">
        <v>100</v>
      </c>
      <c r="G13" t="s">
        <v>13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64">
        <v>50</v>
      </c>
      <c r="D14">
        <v>6</v>
      </c>
      <c r="E14">
        <v>7</v>
      </c>
      <c r="F14">
        <v>200</v>
      </c>
      <c r="G14" t="s">
        <v>13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64">
        <v>50</v>
      </c>
      <c r="D15">
        <v>6</v>
      </c>
      <c r="E15">
        <v>7</v>
      </c>
      <c r="F15">
        <v>300</v>
      </c>
      <c r="G15" t="s">
        <v>13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64">
        <v>50</v>
      </c>
      <c r="D16">
        <v>6</v>
      </c>
      <c r="E16">
        <v>7</v>
      </c>
      <c r="F16">
        <v>400</v>
      </c>
      <c r="G16" t="s">
        <v>13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64">
        <v>2</v>
      </c>
      <c r="B17" s="64">
        <v>50</v>
      </c>
      <c r="C17" s="64"/>
      <c r="D17" s="64">
        <v>1</v>
      </c>
      <c r="E17" s="64">
        <v>7</v>
      </c>
      <c r="F17" s="64">
        <v>100</v>
      </c>
      <c r="G17" s="64" t="s">
        <v>13</v>
      </c>
      <c r="H17" s="64">
        <v>1842</v>
      </c>
      <c r="I17" s="64"/>
      <c r="J17" s="64">
        <v>1562</v>
      </c>
      <c r="K17" s="64">
        <v>3.14</v>
      </c>
      <c r="L17" s="64"/>
      <c r="M17" s="64"/>
      <c r="N17" s="64">
        <v>1.74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>
        <v>46</v>
      </c>
      <c r="AA17" s="64"/>
      <c r="AB17" s="64"/>
      <c r="AC17" s="64">
        <v>0.7</v>
      </c>
      <c r="AD17" s="64">
        <v>0.97899999999999998</v>
      </c>
      <c r="AE17" s="64">
        <v>0.98199999999999998</v>
      </c>
      <c r="AF17" s="64">
        <v>0.97799999999999998</v>
      </c>
      <c r="AG17" s="64">
        <v>0.97799999999999998</v>
      </c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>
        <v>418</v>
      </c>
      <c r="AT17" s="64"/>
      <c r="AU17" s="64"/>
      <c r="AV17" s="64">
        <v>3.1</v>
      </c>
      <c r="AW17" s="64">
        <v>0.96799999999999997</v>
      </c>
      <c r="AX17" s="64">
        <v>0.97199999999999998</v>
      </c>
      <c r="AY17" s="64">
        <v>0.96699999999999997</v>
      </c>
      <c r="AZ17" s="64">
        <v>0.96599999999999997</v>
      </c>
      <c r="BA17" s="64"/>
    </row>
    <row r="18" spans="1:53">
      <c r="A18" s="64">
        <v>2</v>
      </c>
      <c r="B18" s="64">
        <v>50</v>
      </c>
      <c r="C18" s="64"/>
      <c r="D18" s="64">
        <v>1</v>
      </c>
      <c r="E18" s="64">
        <v>7</v>
      </c>
      <c r="F18" s="64">
        <v>200</v>
      </c>
      <c r="G18" s="64" t="s">
        <v>13</v>
      </c>
      <c r="H18" s="64">
        <v>3655</v>
      </c>
      <c r="I18" s="64"/>
      <c r="J18" s="64">
        <v>2025</v>
      </c>
      <c r="K18" s="64">
        <v>6.31</v>
      </c>
      <c r="L18" s="64"/>
      <c r="M18" s="64"/>
      <c r="N18" s="64">
        <v>3.43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>
        <v>87</v>
      </c>
      <c r="AA18" s="64"/>
      <c r="AB18" s="64"/>
      <c r="AC18" s="64">
        <v>2.7</v>
      </c>
      <c r="AD18" s="64">
        <v>0.97299999999999998</v>
      </c>
      <c r="AE18" s="64">
        <v>0.97699999999999998</v>
      </c>
      <c r="AF18" s="64">
        <v>0.97199999999999998</v>
      </c>
      <c r="AG18" s="64">
        <v>0.97099999999999997</v>
      </c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>
        <v>715</v>
      </c>
      <c r="AT18" s="64"/>
      <c r="AU18" s="64"/>
      <c r="AV18" s="64">
        <v>7</v>
      </c>
      <c r="AW18" s="64">
        <v>0.96899999999999997</v>
      </c>
      <c r="AX18" s="64">
        <v>0.97399999999999998</v>
      </c>
      <c r="AY18" s="64">
        <v>0.97</v>
      </c>
      <c r="AZ18" s="64">
        <v>0.96899999999999997</v>
      </c>
      <c r="BA18" s="64"/>
    </row>
    <row r="19" spans="1:53">
      <c r="A19" s="64">
        <v>2</v>
      </c>
      <c r="B19" s="64">
        <v>50</v>
      </c>
      <c r="C19" s="64"/>
      <c r="D19" s="64">
        <v>1</v>
      </c>
      <c r="E19" s="64">
        <v>7</v>
      </c>
      <c r="F19" s="64">
        <v>300</v>
      </c>
      <c r="G19" s="64" t="s">
        <v>13</v>
      </c>
      <c r="H19" s="64">
        <v>5479</v>
      </c>
      <c r="I19" s="64"/>
      <c r="J19" s="64">
        <v>2777</v>
      </c>
      <c r="K19" s="64">
        <v>11.47</v>
      </c>
      <c r="L19" s="64"/>
      <c r="M19" s="64"/>
      <c r="N19" s="64">
        <v>5.55</v>
      </c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>
        <v>165</v>
      </c>
      <c r="AA19" s="64"/>
      <c r="AB19" s="64"/>
      <c r="AC19" s="64">
        <v>4.5</v>
      </c>
      <c r="AD19" s="64">
        <v>0.96799999999999997</v>
      </c>
      <c r="AE19" s="64">
        <v>0.97099999999999997</v>
      </c>
      <c r="AF19" s="64">
        <v>0.96499999999999997</v>
      </c>
      <c r="AG19" s="64">
        <v>0.96399999999999997</v>
      </c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>
        <v>884</v>
      </c>
      <c r="AT19" s="64"/>
      <c r="AU19" s="64"/>
      <c r="AV19" s="64">
        <v>14.6</v>
      </c>
      <c r="AW19" s="64">
        <v>0.96299999999999997</v>
      </c>
      <c r="AX19" s="64">
        <v>0.96299999999999997</v>
      </c>
      <c r="AY19" s="64">
        <v>0.96099999999999997</v>
      </c>
      <c r="AZ19" s="64">
        <v>0.95799999999999996</v>
      </c>
      <c r="BA19" s="64"/>
    </row>
    <row r="20" spans="1:53">
      <c r="A20" s="64">
        <v>2</v>
      </c>
      <c r="B20" s="64">
        <v>50</v>
      </c>
      <c r="C20" s="64"/>
      <c r="D20" s="64">
        <v>1</v>
      </c>
      <c r="E20" s="64">
        <v>7</v>
      </c>
      <c r="F20" s="64">
        <v>400</v>
      </c>
      <c r="G20" s="64" t="s">
        <v>13</v>
      </c>
      <c r="H20" s="64">
        <v>7293</v>
      </c>
      <c r="I20" s="64"/>
      <c r="J20" s="64">
        <v>3230</v>
      </c>
      <c r="K20" s="64">
        <v>16.71</v>
      </c>
      <c r="L20" s="64"/>
      <c r="M20" s="64"/>
      <c r="N20" s="64">
        <v>7.45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>
        <v>249</v>
      </c>
      <c r="AA20" s="64">
        <v>0.99</v>
      </c>
      <c r="AB20" s="64">
        <v>0.99</v>
      </c>
      <c r="AC20" s="64">
        <v>10.4</v>
      </c>
      <c r="AD20" s="64">
        <v>0.96399999999999997</v>
      </c>
      <c r="AE20" s="64">
        <v>0.96699999999999997</v>
      </c>
      <c r="AF20" s="64">
        <v>0.96099999999999997</v>
      </c>
      <c r="AG20" s="64">
        <v>0.96</v>
      </c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>
        <v>1008</v>
      </c>
      <c r="AT20" s="64"/>
      <c r="AU20" s="64"/>
      <c r="AV20" s="64">
        <v>26.6</v>
      </c>
      <c r="AW20" s="64">
        <v>0.95299999999999996</v>
      </c>
      <c r="AX20" s="64">
        <v>0.95699999999999996</v>
      </c>
      <c r="AY20" s="64">
        <v>0.95199999999999996</v>
      </c>
      <c r="AZ20" s="64">
        <v>0.95</v>
      </c>
      <c r="BA20" s="64"/>
    </row>
    <row r="21" spans="1:53">
      <c r="A21">
        <v>1</v>
      </c>
      <c r="B21" s="64">
        <v>50</v>
      </c>
      <c r="D21">
        <v>1</v>
      </c>
      <c r="E21">
        <v>7</v>
      </c>
      <c r="F21">
        <v>100</v>
      </c>
      <c r="G21" t="s">
        <v>13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64">
        <v>50</v>
      </c>
      <c r="D22">
        <v>1</v>
      </c>
      <c r="E22">
        <v>7</v>
      </c>
      <c r="F22">
        <v>200</v>
      </c>
      <c r="G22" t="s">
        <v>13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64">
        <v>50</v>
      </c>
      <c r="D23">
        <v>1</v>
      </c>
      <c r="E23">
        <v>7</v>
      </c>
      <c r="F23">
        <v>300</v>
      </c>
      <c r="G23" t="s">
        <v>13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64">
        <v>50</v>
      </c>
      <c r="D24">
        <v>1</v>
      </c>
      <c r="E24">
        <v>7</v>
      </c>
      <c r="F24">
        <v>400</v>
      </c>
      <c r="G24" t="s">
        <v>13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161</v>
      </c>
      <c r="Z30" t="s">
        <v>334</v>
      </c>
      <c r="AJ30" t="s">
        <v>337</v>
      </c>
      <c r="AS30" t="s">
        <v>342</v>
      </c>
    </row>
    <row r="31" spans="1:53" ht="15.75" thickBot="1"/>
    <row r="32" spans="1:53">
      <c r="A32" t="s">
        <v>181</v>
      </c>
      <c r="B32" t="s">
        <v>340</v>
      </c>
      <c r="C32" t="s">
        <v>341</v>
      </c>
      <c r="D32" t="s">
        <v>308</v>
      </c>
      <c r="E32" t="s">
        <v>309</v>
      </c>
      <c r="F32" s="2" t="s">
        <v>0</v>
      </c>
      <c r="G32" s="7" t="s">
        <v>1</v>
      </c>
      <c r="H32" s="8" t="s">
        <v>3</v>
      </c>
      <c r="I32" s="3" t="s">
        <v>2</v>
      </c>
      <c r="J32" s="3" t="s">
        <v>24</v>
      </c>
      <c r="K32" s="3" t="s">
        <v>150</v>
      </c>
      <c r="L32" s="3" t="s">
        <v>156</v>
      </c>
      <c r="M32" s="53"/>
      <c r="N32" t="s">
        <v>177</v>
      </c>
      <c r="P32" t="s">
        <v>190</v>
      </c>
      <c r="Q32" s="2" t="s">
        <v>8</v>
      </c>
      <c r="R32" s="3" t="s">
        <v>10</v>
      </c>
      <c r="S32" s="3" t="s">
        <v>11</v>
      </c>
      <c r="T32" s="13" t="s">
        <v>9</v>
      </c>
      <c r="U32" s="3" t="s">
        <v>12</v>
      </c>
      <c r="V32" s="63" t="s">
        <v>184</v>
      </c>
      <c r="W32" s="63" t="s">
        <v>185</v>
      </c>
      <c r="X32" s="63" t="s">
        <v>188</v>
      </c>
      <c r="Y32" s="53"/>
      <c r="Z32" s="2" t="s">
        <v>8</v>
      </c>
      <c r="AA32" s="3" t="s">
        <v>10</v>
      </c>
      <c r="AB32" s="3" t="s">
        <v>11</v>
      </c>
      <c r="AC32" s="13" t="s">
        <v>9</v>
      </c>
      <c r="AD32" s="3" t="s">
        <v>12</v>
      </c>
      <c r="AE32" s="63" t="s">
        <v>184</v>
      </c>
      <c r="AF32" s="63" t="s">
        <v>185</v>
      </c>
      <c r="AG32" s="63" t="s">
        <v>188</v>
      </c>
      <c r="AJ32" s="2" t="s">
        <v>8</v>
      </c>
      <c r="AK32" s="3" t="s">
        <v>10</v>
      </c>
      <c r="AL32" s="3" t="s">
        <v>11</v>
      </c>
      <c r="AM32" s="13" t="s">
        <v>9</v>
      </c>
      <c r="AN32" s="3" t="s">
        <v>12</v>
      </c>
      <c r="AO32" s="63" t="s">
        <v>184</v>
      </c>
      <c r="AP32" s="63" t="s">
        <v>185</v>
      </c>
      <c r="AQ32" s="63" t="s">
        <v>188</v>
      </c>
      <c r="AS32" s="2" t="s">
        <v>8</v>
      </c>
      <c r="AT32" s="3" t="s">
        <v>10</v>
      </c>
      <c r="AU32" s="3" t="s">
        <v>11</v>
      </c>
      <c r="AV32" s="13" t="s">
        <v>9</v>
      </c>
      <c r="AW32" s="3" t="s">
        <v>12</v>
      </c>
      <c r="AX32" s="63" t="s">
        <v>184</v>
      </c>
      <c r="AY32" s="63" t="s">
        <v>185</v>
      </c>
      <c r="AZ32" s="63" t="s">
        <v>188</v>
      </c>
    </row>
    <row r="33" spans="1:53">
      <c r="A33" s="64">
        <v>2</v>
      </c>
      <c r="B33" s="64">
        <v>40</v>
      </c>
      <c r="C33" s="64"/>
      <c r="D33" s="64">
        <v>6</v>
      </c>
      <c r="E33" s="64">
        <v>7</v>
      </c>
      <c r="F33" s="64">
        <v>100</v>
      </c>
      <c r="G33" s="64" t="s">
        <v>13</v>
      </c>
      <c r="H33" s="64">
        <v>1842</v>
      </c>
      <c r="I33" s="64"/>
      <c r="J33" s="64">
        <v>82</v>
      </c>
      <c r="K33" s="64">
        <v>1.05</v>
      </c>
      <c r="L33" s="64"/>
      <c r="M33" s="64"/>
      <c r="N33" s="64">
        <v>0.74</v>
      </c>
      <c r="O33" s="64"/>
      <c r="P33" s="64">
        <v>2.5824561119079501</v>
      </c>
      <c r="Q33" s="64">
        <v>3.9519684314727699</v>
      </c>
      <c r="R33" s="64">
        <v>0.58469055374592804</v>
      </c>
      <c r="S33" s="64">
        <v>0.58469055374592804</v>
      </c>
      <c r="T33" s="64">
        <v>0.60709643363952603</v>
      </c>
      <c r="U33" s="64">
        <v>0.43262411347517699</v>
      </c>
      <c r="V33" s="64">
        <v>0.53909464659418205</v>
      </c>
      <c r="W33" s="64">
        <v>0.42857215007214999</v>
      </c>
      <c r="X33" s="64">
        <v>0.43354017454697202</v>
      </c>
      <c r="Y33" s="64"/>
      <c r="Z33" s="64">
        <v>10.7809088230133</v>
      </c>
      <c r="AA33" s="64">
        <v>0.58469055374592804</v>
      </c>
      <c r="AB33" s="64">
        <v>0.58469055374592804</v>
      </c>
      <c r="AC33" s="64">
        <v>0.94781470298767001</v>
      </c>
      <c r="AD33" s="64">
        <v>0.43853427895981001</v>
      </c>
      <c r="AE33" s="64">
        <v>0.54940302870428803</v>
      </c>
      <c r="AF33" s="64">
        <v>0.43490151515151498</v>
      </c>
      <c r="AG33" s="64">
        <v>0.44233772647829001</v>
      </c>
      <c r="AH33" s="64"/>
      <c r="AI33" s="64"/>
      <c r="AJ33" s="64">
        <v>20.681400299072202</v>
      </c>
      <c r="AK33" s="64">
        <v>0.58251900108577603</v>
      </c>
      <c r="AL33" s="64">
        <v>0.58251900108577603</v>
      </c>
      <c r="AM33" s="64">
        <v>0.142600297927856</v>
      </c>
      <c r="AN33" s="64">
        <v>0.43144208037824999</v>
      </c>
      <c r="AO33" s="64">
        <v>0.53318512696453801</v>
      </c>
      <c r="AP33" s="64">
        <v>0.42897691197691201</v>
      </c>
      <c r="AQ33" s="64">
        <v>0.439774311192624</v>
      </c>
      <c r="AR33" s="64"/>
      <c r="AS33" s="64">
        <v>344.27805495262101</v>
      </c>
      <c r="AT33" s="64">
        <v>0.58469055374592804</v>
      </c>
      <c r="AU33" s="64">
        <v>0.58469055374592804</v>
      </c>
      <c r="AV33" s="64">
        <v>2.8466453552246</v>
      </c>
      <c r="AW33" s="64">
        <v>0.44444444444444398</v>
      </c>
      <c r="AX33" s="64">
        <v>0.55302696874773205</v>
      </c>
      <c r="AY33" s="64">
        <v>0.44145707070707002</v>
      </c>
      <c r="AZ33" s="64">
        <v>0.45020339389756903</v>
      </c>
      <c r="BA33" s="64"/>
    </row>
    <row r="34" spans="1:53">
      <c r="A34" s="64">
        <v>2</v>
      </c>
      <c r="B34" s="64">
        <v>40</v>
      </c>
      <c r="C34" s="64"/>
      <c r="D34" s="64">
        <v>6</v>
      </c>
      <c r="E34" s="64">
        <v>7</v>
      </c>
      <c r="F34" s="64">
        <v>200</v>
      </c>
      <c r="G34" s="64" t="s">
        <v>13</v>
      </c>
      <c r="H34" s="64">
        <v>3655</v>
      </c>
      <c r="I34" s="64"/>
      <c r="J34" s="64">
        <v>140</v>
      </c>
      <c r="K34" s="64">
        <v>1.76</v>
      </c>
      <c r="L34" s="64"/>
      <c r="M34" s="64"/>
      <c r="N34" s="64">
        <v>1.56</v>
      </c>
      <c r="O34" s="64"/>
      <c r="P34" s="64">
        <v>3.4844844341278001</v>
      </c>
      <c r="Q34" s="64">
        <v>12.826812028884801</v>
      </c>
      <c r="R34" s="64">
        <v>0.63693570451436299</v>
      </c>
      <c r="S34" s="64">
        <v>0.63693570451436299</v>
      </c>
      <c r="T34" s="64">
        <v>1.6386520862579299</v>
      </c>
      <c r="U34" s="64">
        <v>0.458382877526753</v>
      </c>
      <c r="V34" s="64">
        <v>0.54386359214923596</v>
      </c>
      <c r="W34" s="64">
        <v>0.45689430014429999</v>
      </c>
      <c r="X34" s="64">
        <v>0.46258317451124398</v>
      </c>
      <c r="Y34" s="64"/>
      <c r="Z34" s="64">
        <v>24.056995630264201</v>
      </c>
      <c r="AA34" s="64">
        <v>0.63693570451436299</v>
      </c>
      <c r="AB34" s="64">
        <v>0.63693570451436299</v>
      </c>
      <c r="AC34" s="64">
        <v>2.9057664871215798</v>
      </c>
      <c r="AD34" s="64">
        <v>0.45422116527942902</v>
      </c>
      <c r="AE34" s="64">
        <v>0.54741477109603498</v>
      </c>
      <c r="AF34" s="64">
        <v>0.45145580808080799</v>
      </c>
      <c r="AG34" s="64">
        <v>0.45993487972046898</v>
      </c>
      <c r="AH34" s="64"/>
      <c r="AI34" s="64"/>
      <c r="AJ34" s="64">
        <v>51.127420186996403</v>
      </c>
      <c r="AK34" s="64">
        <v>0.63611491108071105</v>
      </c>
      <c r="AL34" s="64">
        <v>0.63611491108071105</v>
      </c>
      <c r="AM34" s="64">
        <v>0.150517463684082</v>
      </c>
      <c r="AN34" s="64">
        <v>0.45541022592152097</v>
      </c>
      <c r="AO34" s="64">
        <v>0.55235427284068594</v>
      </c>
      <c r="AP34" s="64">
        <v>0.45599476911976899</v>
      </c>
      <c r="AQ34" s="64">
        <v>0.471544487220941</v>
      </c>
      <c r="AR34" s="64"/>
      <c r="AS34" s="64">
        <v>777.90005993842999</v>
      </c>
      <c r="AT34" s="64">
        <v>0.63693570451436299</v>
      </c>
      <c r="AU34" s="64">
        <v>0.63693570451436299</v>
      </c>
      <c r="AV34" s="64">
        <v>4.2377872467040998</v>
      </c>
      <c r="AW34" s="64">
        <v>0.47086801426872699</v>
      </c>
      <c r="AX34" s="64">
        <v>0.56306022490581298</v>
      </c>
      <c r="AY34" s="64">
        <v>0.47037247474747401</v>
      </c>
      <c r="AZ34" s="64">
        <v>0.48093626071244699</v>
      </c>
      <c r="BA34" s="64"/>
    </row>
    <row r="35" spans="1:53">
      <c r="A35" s="64">
        <v>2</v>
      </c>
      <c r="B35" s="64">
        <v>40</v>
      </c>
      <c r="C35" s="64"/>
      <c r="D35" s="64">
        <v>6</v>
      </c>
      <c r="E35" s="64">
        <v>7</v>
      </c>
      <c r="F35" s="64">
        <v>300</v>
      </c>
      <c r="G35" s="64" t="s">
        <v>13</v>
      </c>
      <c r="H35" s="64">
        <v>5479</v>
      </c>
      <c r="I35" s="64"/>
      <c r="J35" s="64">
        <v>240</v>
      </c>
      <c r="K35" s="64">
        <v>2.33</v>
      </c>
      <c r="L35" s="64"/>
      <c r="M35" s="64"/>
      <c r="N35" s="64">
        <v>1.82</v>
      </c>
      <c r="O35" s="64"/>
      <c r="P35" s="64">
        <v>5.9469311237335196</v>
      </c>
      <c r="Q35" s="64">
        <v>37.129235744476297</v>
      </c>
      <c r="R35" s="64">
        <v>0.79631319583865601</v>
      </c>
      <c r="S35" s="64">
        <v>0.79631319583865601</v>
      </c>
      <c r="T35" s="64">
        <v>3.47119760513305</v>
      </c>
      <c r="U35" s="64">
        <v>0.54912836767036399</v>
      </c>
      <c r="V35" s="64">
        <v>0.62617909646364101</v>
      </c>
      <c r="W35" s="64">
        <v>0.54611147186147102</v>
      </c>
      <c r="X35" s="64">
        <v>0.55218973363008494</v>
      </c>
      <c r="Y35" s="64"/>
      <c r="Z35" s="64">
        <v>59.5675270557403</v>
      </c>
      <c r="AA35" s="64">
        <v>0.79631319583865601</v>
      </c>
      <c r="AB35" s="64">
        <v>0.79631319583865601</v>
      </c>
      <c r="AC35" s="64">
        <v>3.8045890331268302</v>
      </c>
      <c r="AD35" s="64">
        <v>0.54516640253565696</v>
      </c>
      <c r="AE35" s="64">
        <v>0.62216092413565205</v>
      </c>
      <c r="AF35" s="64">
        <v>0.54273015873015795</v>
      </c>
      <c r="AG35" s="64">
        <v>0.54710090507623499</v>
      </c>
      <c r="AH35" s="64"/>
      <c r="AI35" s="64"/>
      <c r="AJ35" s="64">
        <v>75.226695537567096</v>
      </c>
      <c r="AK35" s="64">
        <v>0.79631319583865601</v>
      </c>
      <c r="AL35" s="64">
        <v>0.79631319583865601</v>
      </c>
      <c r="AM35" s="64">
        <v>0.20486474037170399</v>
      </c>
      <c r="AN35" s="64">
        <v>0.54833597464342299</v>
      </c>
      <c r="AO35" s="64">
        <v>0.61963018760080502</v>
      </c>
      <c r="AP35" s="64">
        <v>0.54679304954304897</v>
      </c>
      <c r="AQ35" s="64">
        <v>0.55956968315352795</v>
      </c>
      <c r="AR35" s="64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64"/>
    </row>
    <row r="36" spans="1:53">
      <c r="A36" s="64">
        <v>2</v>
      </c>
      <c r="B36" s="64">
        <v>40</v>
      </c>
      <c r="C36" s="64"/>
      <c r="D36" s="64">
        <v>6</v>
      </c>
      <c r="E36" s="64">
        <v>7</v>
      </c>
      <c r="F36" s="64">
        <v>400</v>
      </c>
      <c r="G36" s="64" t="s">
        <v>13</v>
      </c>
      <c r="H36" s="64">
        <v>7293</v>
      </c>
      <c r="I36" s="64"/>
      <c r="J36" s="64">
        <v>336</v>
      </c>
      <c r="K36" s="64">
        <v>3.26</v>
      </c>
      <c r="L36" s="64"/>
      <c r="M36" s="64"/>
      <c r="N36" s="64">
        <v>2.2999999999999998</v>
      </c>
      <c r="O36" s="64"/>
      <c r="P36" s="64">
        <v>7.1509361267089799</v>
      </c>
      <c r="Q36" s="64">
        <v>66.768455982208195</v>
      </c>
      <c r="R36" s="64">
        <v>0.88084464555052699</v>
      </c>
      <c r="S36" s="64">
        <v>0.88084464555052699</v>
      </c>
      <c r="T36" s="64">
        <v>7.4698667526245099</v>
      </c>
      <c r="U36" s="64">
        <v>0.56671619613670099</v>
      </c>
      <c r="V36" s="64">
        <v>0.63577379090207997</v>
      </c>
      <c r="W36" s="64">
        <v>0.56343163780663696</v>
      </c>
      <c r="X36" s="64">
        <v>0.56614021411038995</v>
      </c>
      <c r="Y36" s="64"/>
      <c r="Z36" s="64">
        <v>102.68135714530899</v>
      </c>
      <c r="AA36" s="64">
        <v>0.88084464555052699</v>
      </c>
      <c r="AB36" s="64">
        <v>0.88084464555052699</v>
      </c>
      <c r="AC36" s="64">
        <v>7.9035935401916504</v>
      </c>
      <c r="AD36" s="64">
        <v>0.56077265973253998</v>
      </c>
      <c r="AE36" s="64">
        <v>0.64330413996442204</v>
      </c>
      <c r="AF36" s="64">
        <v>0.55764466089466003</v>
      </c>
      <c r="AG36" s="64">
        <v>0.562623971726391</v>
      </c>
      <c r="AH36" s="64"/>
      <c r="AI36" s="64"/>
      <c r="AJ36" s="64">
        <v>133.906918525695</v>
      </c>
      <c r="AK36" s="64">
        <v>0.88084464555052699</v>
      </c>
      <c r="AL36" s="64">
        <v>0.88084464555052699</v>
      </c>
      <c r="AM36" s="64">
        <v>0.33744978904724099</v>
      </c>
      <c r="AN36" s="64">
        <v>0.56225854383358098</v>
      </c>
      <c r="AO36" s="64">
        <v>0.62049404067325797</v>
      </c>
      <c r="AP36" s="64">
        <v>0.558081349206349</v>
      </c>
      <c r="AQ36" s="64">
        <v>0.56529179484726799</v>
      </c>
      <c r="AR36" s="64"/>
      <c r="AS36" s="64">
        <v>813.44477844238202</v>
      </c>
      <c r="AT36" s="64">
        <v>0.88084464555052699</v>
      </c>
      <c r="AU36" s="64">
        <v>0.88084464555052699</v>
      </c>
      <c r="AV36" s="64">
        <v>17.2197811603546</v>
      </c>
      <c r="AW36" s="64">
        <v>0.58930163447251105</v>
      </c>
      <c r="AX36" s="64">
        <v>0.651800733435833</v>
      </c>
      <c r="AY36" s="64">
        <v>0.58541901154401099</v>
      </c>
      <c r="AZ36" s="64">
        <v>0.59267570975278805</v>
      </c>
      <c r="BA36" s="64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13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13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13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13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64">
        <v>2</v>
      </c>
      <c r="B41" s="64">
        <v>40</v>
      </c>
      <c r="C41" s="64"/>
      <c r="D41" s="64">
        <v>1</v>
      </c>
      <c r="E41" s="64">
        <v>7</v>
      </c>
      <c r="F41" s="64">
        <v>100</v>
      </c>
      <c r="G41" s="64" t="s">
        <v>13</v>
      </c>
      <c r="H41" s="64">
        <v>1842</v>
      </c>
      <c r="I41" s="64"/>
      <c r="J41" s="64">
        <v>1562</v>
      </c>
      <c r="K41" s="64">
        <v>3.14</v>
      </c>
      <c r="L41" s="64"/>
      <c r="M41" s="64"/>
      <c r="N41" s="64">
        <v>1.74</v>
      </c>
      <c r="O41" s="64"/>
      <c r="P41" s="64">
        <v>12.361014842987</v>
      </c>
      <c r="Q41" s="64">
        <v>10.529287576675401</v>
      </c>
      <c r="R41" s="64">
        <v>0.999457111834962</v>
      </c>
      <c r="S41" s="64">
        <v>0.999457111834962</v>
      </c>
      <c r="T41" s="64">
        <v>0.76106095314025801</v>
      </c>
      <c r="U41" s="64">
        <v>0.98345153664302598</v>
      </c>
      <c r="V41" s="64">
        <v>0.98624963924963904</v>
      </c>
      <c r="W41" s="64">
        <v>0.98237301587301495</v>
      </c>
      <c r="X41" s="64">
        <v>0.98225735291316096</v>
      </c>
      <c r="Y41" s="64"/>
      <c r="Z41" s="64">
        <v>50.792127370834301</v>
      </c>
      <c r="AA41" s="64">
        <v>0.999457111834962</v>
      </c>
      <c r="AB41" s="64">
        <v>0.999457111834962</v>
      </c>
      <c r="AC41" s="64">
        <v>0.760084629058837</v>
      </c>
      <c r="AD41" s="64">
        <v>0.98108747044917199</v>
      </c>
      <c r="AE41" s="64">
        <v>0.98519769119769096</v>
      </c>
      <c r="AF41" s="64">
        <v>0.979833333333333</v>
      </c>
      <c r="AG41" s="64">
        <v>0.97974813114078096</v>
      </c>
      <c r="AH41" s="64"/>
      <c r="AI41" s="64"/>
      <c r="AJ41" s="64">
        <v>15.57</v>
      </c>
      <c r="AK41" s="64">
        <v>0.99</v>
      </c>
      <c r="AL41" s="64">
        <v>0.99</v>
      </c>
      <c r="AM41" s="64">
        <v>0.27</v>
      </c>
      <c r="AN41" s="64">
        <v>0.96499999999999997</v>
      </c>
      <c r="AO41" s="64">
        <v>0.96799999999999997</v>
      </c>
      <c r="AP41" s="64">
        <v>0.96499999999999997</v>
      </c>
      <c r="AQ41" s="64">
        <v>0.96399999999999997</v>
      </c>
      <c r="AR41" s="64"/>
      <c r="AS41" s="64">
        <v>444.74809241294798</v>
      </c>
      <c r="AT41" s="64">
        <v>0.999457111834962</v>
      </c>
      <c r="AU41" s="64">
        <v>0.999457111834962</v>
      </c>
      <c r="AV41" s="64">
        <v>2.2366645336151101</v>
      </c>
      <c r="AW41" s="64">
        <v>0.97163120567375805</v>
      </c>
      <c r="AX41" s="64">
        <v>0.97567030192030102</v>
      </c>
      <c r="AY41" s="64">
        <v>0.97122222222222199</v>
      </c>
      <c r="AZ41" s="64">
        <v>0.96953142007407001</v>
      </c>
      <c r="BA41" s="64"/>
    </row>
    <row r="42" spans="1:53">
      <c r="A42" s="64">
        <v>2</v>
      </c>
      <c r="B42" s="64">
        <v>40</v>
      </c>
      <c r="C42" s="64"/>
      <c r="D42" s="64">
        <v>1</v>
      </c>
      <c r="E42" s="64">
        <v>7</v>
      </c>
      <c r="F42" s="64">
        <v>200</v>
      </c>
      <c r="G42" s="64" t="s">
        <v>13</v>
      </c>
      <c r="H42" s="64">
        <v>3655</v>
      </c>
      <c r="I42" s="64"/>
      <c r="J42" s="64">
        <v>2025</v>
      </c>
      <c r="K42" s="64">
        <v>6.31</v>
      </c>
      <c r="L42" s="64"/>
      <c r="M42" s="64"/>
      <c r="N42" s="64">
        <v>3.43</v>
      </c>
      <c r="O42" s="64"/>
      <c r="P42" s="64">
        <v>16.359147548675502</v>
      </c>
      <c r="Q42" s="64">
        <v>39.512249946594203</v>
      </c>
      <c r="R42" s="64">
        <v>0.99972640218878195</v>
      </c>
      <c r="S42" s="64">
        <v>0.99972640218878195</v>
      </c>
      <c r="T42" s="64">
        <v>2.1595063209533598</v>
      </c>
      <c r="U42" s="64">
        <v>0.97681331747919098</v>
      </c>
      <c r="V42" s="64">
        <v>0.98007162282162197</v>
      </c>
      <c r="W42" s="64">
        <v>0.97591197691197695</v>
      </c>
      <c r="X42" s="64">
        <v>0.97505972227134197</v>
      </c>
      <c r="Y42" s="64"/>
      <c r="Z42" s="64">
        <v>97.356808900833101</v>
      </c>
      <c r="AA42" s="64">
        <v>0.99972640218878195</v>
      </c>
      <c r="AB42" s="64">
        <v>0.99972640218878195</v>
      </c>
      <c r="AC42" s="64">
        <v>3.3795149326324401</v>
      </c>
      <c r="AD42" s="64">
        <v>0.97086801426872704</v>
      </c>
      <c r="AE42" s="64">
        <v>0.97639950000979403</v>
      </c>
      <c r="AF42" s="64">
        <v>0.97021969696969701</v>
      </c>
      <c r="AG42" s="64">
        <v>0.96929217139971702</v>
      </c>
      <c r="AH42" s="64"/>
      <c r="AI42" s="64"/>
      <c r="AJ42" s="64">
        <v>29.9</v>
      </c>
      <c r="AK42" s="64">
        <v>0.99</v>
      </c>
      <c r="AL42" s="64">
        <v>0.99</v>
      </c>
      <c r="AM42" s="64">
        <v>0.6</v>
      </c>
      <c r="AN42" s="64">
        <v>0.96399999999999997</v>
      </c>
      <c r="AO42" s="64">
        <v>0.96599999999999997</v>
      </c>
      <c r="AP42" s="64">
        <v>0.96299999999999997</v>
      </c>
      <c r="AQ42" s="64">
        <v>0.96099999999999997</v>
      </c>
      <c r="AR42" s="64"/>
      <c r="AS42" s="64">
        <v>749.59799075126602</v>
      </c>
      <c r="AT42" s="64">
        <v>0.99972640218878195</v>
      </c>
      <c r="AU42" s="64">
        <v>0.99972640218878195</v>
      </c>
      <c r="AV42" s="64">
        <v>5.4724144935607901</v>
      </c>
      <c r="AW42" s="64">
        <v>0.97146254458977399</v>
      </c>
      <c r="AX42" s="64">
        <v>0.97416348928848895</v>
      </c>
      <c r="AY42" s="64">
        <v>0.97102128427128398</v>
      </c>
      <c r="AZ42" s="64">
        <v>0.96981701228095396</v>
      </c>
      <c r="BA42" s="64"/>
    </row>
    <row r="43" spans="1:53">
      <c r="A43" s="64">
        <v>2</v>
      </c>
      <c r="B43" s="64">
        <v>40</v>
      </c>
      <c r="C43" s="64"/>
      <c r="D43" s="64">
        <v>1</v>
      </c>
      <c r="E43" s="64">
        <v>7</v>
      </c>
      <c r="F43" s="64">
        <v>300</v>
      </c>
      <c r="G43" s="64" t="s">
        <v>13</v>
      </c>
      <c r="H43" s="64">
        <v>5479</v>
      </c>
      <c r="I43" s="64"/>
      <c r="J43" s="64">
        <v>2777</v>
      </c>
      <c r="K43" s="64">
        <v>11.47</v>
      </c>
      <c r="L43" s="64"/>
      <c r="M43" s="64"/>
      <c r="N43" s="64">
        <v>5.55</v>
      </c>
      <c r="O43" s="64"/>
      <c r="P43" s="64">
        <v>23.748639822006201</v>
      </c>
      <c r="Q43" s="64">
        <v>91.836921215057302</v>
      </c>
      <c r="R43" s="64">
        <v>0.999817484942507</v>
      </c>
      <c r="S43" s="64">
        <v>0.999817484942507</v>
      </c>
      <c r="T43" s="64">
        <v>4.5884373188018799</v>
      </c>
      <c r="U43" s="64">
        <v>0.97305863708399298</v>
      </c>
      <c r="V43" s="64">
        <v>0.97520087320087301</v>
      </c>
      <c r="W43" s="64">
        <v>0.97085389610389505</v>
      </c>
      <c r="X43" s="64">
        <v>0.96954780904940596</v>
      </c>
      <c r="Y43" s="64"/>
      <c r="Z43" s="64">
        <v>180.170420885086</v>
      </c>
      <c r="AA43" s="64">
        <v>0.999817484942507</v>
      </c>
      <c r="AB43" s="64">
        <v>0.999817484942507</v>
      </c>
      <c r="AC43" s="64">
        <v>7.0089738368988002</v>
      </c>
      <c r="AD43" s="64">
        <v>0.97068145800316896</v>
      </c>
      <c r="AE43" s="64">
        <v>0.97350515688015704</v>
      </c>
      <c r="AF43" s="64">
        <v>0.96804846079846096</v>
      </c>
      <c r="AG43" s="64">
        <v>0.96622949489309895</v>
      </c>
      <c r="AH43" s="64"/>
      <c r="AI43" s="64"/>
      <c r="AJ43" s="64">
        <v>73.87</v>
      </c>
      <c r="AK43" s="64">
        <v>0.99</v>
      </c>
      <c r="AL43" s="64">
        <v>0.99</v>
      </c>
      <c r="AM43" s="64">
        <v>1.01</v>
      </c>
      <c r="AN43" s="64">
        <v>0.95199999999999996</v>
      </c>
      <c r="AO43" s="64">
        <v>0.95399999999999996</v>
      </c>
      <c r="AP43" s="64">
        <v>0.95</v>
      </c>
      <c r="AQ43" s="64">
        <v>0.94799999999999995</v>
      </c>
      <c r="AR43" s="64"/>
      <c r="AS43" s="64">
        <v>944.26790928840603</v>
      </c>
      <c r="AT43" s="64">
        <v>0.999817484942507</v>
      </c>
      <c r="AU43" s="64">
        <v>0.999817484942507</v>
      </c>
      <c r="AV43" s="64">
        <v>14.9315497875213</v>
      </c>
      <c r="AW43" s="64">
        <v>0.96751188589540404</v>
      </c>
      <c r="AX43" s="64">
        <v>0.96787088837088797</v>
      </c>
      <c r="AY43" s="64">
        <v>0.96687193362193302</v>
      </c>
      <c r="AZ43" s="64">
        <v>0.96449613047970095</v>
      </c>
      <c r="BA43" s="64"/>
    </row>
    <row r="44" spans="1:53">
      <c r="A44" s="64">
        <v>2</v>
      </c>
      <c r="B44" s="64">
        <v>40</v>
      </c>
      <c r="C44" s="64"/>
      <c r="D44" s="64">
        <v>1</v>
      </c>
      <c r="E44" s="64">
        <v>7</v>
      </c>
      <c r="F44" s="64">
        <v>400</v>
      </c>
      <c r="G44" s="64" t="s">
        <v>13</v>
      </c>
      <c r="H44" s="64">
        <v>7293</v>
      </c>
      <c r="I44" s="64"/>
      <c r="J44" s="64">
        <v>3230</v>
      </c>
      <c r="K44" s="64">
        <v>16.71</v>
      </c>
      <c r="L44" s="64"/>
      <c r="M44" s="64"/>
      <c r="N44" s="64">
        <v>7.45</v>
      </c>
      <c r="O44" s="64"/>
      <c r="P44" s="64">
        <v>30.751108646392801</v>
      </c>
      <c r="Q44" s="64">
        <v>159.92477822303701</v>
      </c>
      <c r="R44" s="64">
        <v>0.99986288221582298</v>
      </c>
      <c r="S44" s="64">
        <v>0.99986288221582298</v>
      </c>
      <c r="T44" s="64">
        <v>9.9849634170532209</v>
      </c>
      <c r="U44" s="64">
        <v>0.97206537890044498</v>
      </c>
      <c r="V44" s="64">
        <v>0.97486447580197499</v>
      </c>
      <c r="W44" s="64">
        <v>0.97043001443001398</v>
      </c>
      <c r="X44" s="64">
        <v>0.96978951107951095</v>
      </c>
      <c r="Y44" s="64"/>
      <c r="Z44" s="64">
        <v>278.66188001632599</v>
      </c>
      <c r="AA44" s="64">
        <v>0.99986288221582298</v>
      </c>
      <c r="AB44" s="64">
        <v>0.99986288221582298</v>
      </c>
      <c r="AC44" s="64">
        <v>8.7023780345916695</v>
      </c>
      <c r="AD44" s="64">
        <v>0.96523031203566101</v>
      </c>
      <c r="AE44" s="64">
        <v>0.96857466491841404</v>
      </c>
      <c r="AF44" s="64">
        <v>0.962895743145743</v>
      </c>
      <c r="AG44" s="64">
        <v>0.96205058743497895</v>
      </c>
      <c r="AH44" s="64"/>
      <c r="AI44" s="64"/>
      <c r="AJ44" s="64">
        <v>142.97</v>
      </c>
      <c r="AK44" s="64">
        <v>0.99</v>
      </c>
      <c r="AL44" s="64">
        <v>0.99</v>
      </c>
      <c r="AM44" s="64">
        <v>1.64</v>
      </c>
      <c r="AN44" s="64">
        <v>0.94299999999999995</v>
      </c>
      <c r="AO44" s="64">
        <v>0.94699999999999995</v>
      </c>
      <c r="AP44" s="64">
        <v>0.94199999999999995</v>
      </c>
      <c r="AQ44" s="64">
        <v>0.93899999999999995</v>
      </c>
      <c r="AR44" s="64"/>
      <c r="AS44" s="64">
        <v>971.61062622070301</v>
      </c>
      <c r="AT44" s="64">
        <v>0.99986288221582298</v>
      </c>
      <c r="AU44" s="64">
        <v>0.99986288221582298</v>
      </c>
      <c r="AV44" s="64">
        <v>286.29733014106699</v>
      </c>
      <c r="AW44" s="64">
        <v>0.95661218424962802</v>
      </c>
      <c r="AX44" s="64">
        <v>0.95863381063381004</v>
      </c>
      <c r="AY44" s="64">
        <v>0.95374107142857101</v>
      </c>
      <c r="AZ44" s="64">
        <v>0.95174565812192102</v>
      </c>
      <c r="BA44" s="64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13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13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13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13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22" t="s">
        <v>59</v>
      </c>
      <c r="T52" s="29"/>
      <c r="U52" s="29"/>
      <c r="V52" s="29"/>
      <c r="W52" s="29"/>
      <c r="X52" s="23"/>
    </row>
    <row r="53" spans="2:29" ht="15.75" thickBot="1">
      <c r="S53" s="24" t="s">
        <v>221</v>
      </c>
      <c r="T53" s="25"/>
      <c r="U53" s="24" t="s">
        <v>57</v>
      </c>
      <c r="V53" s="25"/>
      <c r="W53" s="26" t="s">
        <v>58</v>
      </c>
      <c r="X53" s="25"/>
    </row>
    <row r="54" spans="2:29" ht="15.75" thickBot="1">
      <c r="Q54" s="27" t="s">
        <v>220</v>
      </c>
      <c r="R54" s="35" t="s">
        <v>217</v>
      </c>
      <c r="S54" s="19" t="s">
        <v>216</v>
      </c>
      <c r="T54" s="21" t="s">
        <v>15</v>
      </c>
      <c r="U54" s="19" t="s">
        <v>216</v>
      </c>
      <c r="V54" s="32" t="s">
        <v>15</v>
      </c>
      <c r="W54" s="33" t="s">
        <v>218</v>
      </c>
      <c r="X54" s="32" t="s">
        <v>15</v>
      </c>
      <c r="Z54" s="35" t="s">
        <v>390</v>
      </c>
      <c r="AB54" t="s">
        <v>391</v>
      </c>
      <c r="AC54" t="s">
        <v>392</v>
      </c>
    </row>
    <row r="55" spans="2:29">
      <c r="Q55" s="12">
        <v>100</v>
      </c>
      <c r="R55" s="65">
        <v>68.181899999999999</v>
      </c>
      <c r="S55" s="37">
        <v>1.38</v>
      </c>
      <c r="T55" s="67">
        <v>0.97990543735224589</v>
      </c>
      <c r="U55" s="37">
        <v>23.2</v>
      </c>
      <c r="V55" s="67">
        <v>0.99172576832151305</v>
      </c>
      <c r="W55" s="72">
        <v>2.2629999999999999</v>
      </c>
      <c r="X55" s="67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2">
        <v>200</v>
      </c>
      <c r="R56" s="65">
        <v>122.7064</v>
      </c>
      <c r="S56" s="37">
        <v>3.28</v>
      </c>
      <c r="T56" s="67">
        <v>0.98751486325802618</v>
      </c>
      <c r="U56" s="37">
        <v>71.67</v>
      </c>
      <c r="V56" s="67">
        <v>0.99346016646848989</v>
      </c>
      <c r="W56" s="72">
        <v>4.88</v>
      </c>
      <c r="X56" s="67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273</v>
      </c>
      <c r="Q57" s="12">
        <v>300</v>
      </c>
      <c r="R57" s="65">
        <v>210.2364</v>
      </c>
      <c r="S57" s="37">
        <v>5.45</v>
      </c>
      <c r="T57" s="67">
        <v>0.98732171156893822</v>
      </c>
      <c r="U57" s="37">
        <v>191.6</v>
      </c>
      <c r="V57" s="67">
        <v>0.99207606973058637</v>
      </c>
      <c r="W57" s="72">
        <v>8.9489999999999998</v>
      </c>
      <c r="X57" s="67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5" t="s">
        <v>397</v>
      </c>
      <c r="D58" t="s">
        <v>398</v>
      </c>
      <c r="E58" t="s">
        <v>296</v>
      </c>
      <c r="Q58" s="28">
        <v>400</v>
      </c>
      <c r="R58" s="66">
        <v>273.73169999999999</v>
      </c>
      <c r="S58" s="38">
        <v>7.58</v>
      </c>
      <c r="T58" s="68">
        <v>0.98989598811292723</v>
      </c>
      <c r="U58" s="38">
        <v>308</v>
      </c>
      <c r="V58" s="68">
        <v>0.9934621099554235</v>
      </c>
      <c r="W58" s="73">
        <v>13.228</v>
      </c>
      <c r="X58" s="68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7" t="s">
        <v>220</v>
      </c>
      <c r="C59" s="35" t="s">
        <v>244</v>
      </c>
      <c r="D59" t="s">
        <v>245</v>
      </c>
      <c r="E59" s="5" t="s">
        <v>183</v>
      </c>
      <c r="F59" t="s">
        <v>248</v>
      </c>
      <c r="G59" s="5" t="s">
        <v>399</v>
      </c>
    </row>
    <row r="60" spans="2:29" ht="21">
      <c r="B60" s="12">
        <v>100</v>
      </c>
      <c r="C60" s="65">
        <v>0.42</v>
      </c>
      <c r="D60">
        <v>6.64</v>
      </c>
      <c r="E60" s="5">
        <v>0.99399999999999999</v>
      </c>
      <c r="F60">
        <v>5.8</v>
      </c>
      <c r="G60" s="5">
        <f>D60+F60</f>
        <v>12.44</v>
      </c>
      <c r="H60" s="119"/>
      <c r="J60" s="119" t="s">
        <v>393</v>
      </c>
    </row>
    <row r="61" spans="2:29" ht="21">
      <c r="B61" s="12">
        <v>200</v>
      </c>
      <c r="C61" s="65">
        <v>0.57999999999999996</v>
      </c>
      <c r="D61">
        <v>15.3</v>
      </c>
      <c r="E61" s="5">
        <v>0.98599999999999999</v>
      </c>
      <c r="F61">
        <v>11.56</v>
      </c>
      <c r="G61" s="5">
        <f>D61+F61</f>
        <v>26.86</v>
      </c>
      <c r="H61" s="119"/>
      <c r="J61" s="119" t="s">
        <v>394</v>
      </c>
    </row>
    <row r="62" spans="2:29" ht="18.75">
      <c r="B62" s="12">
        <v>300</v>
      </c>
      <c r="C62" s="65">
        <v>0.64</v>
      </c>
      <c r="D62">
        <v>24.48</v>
      </c>
      <c r="E62" s="5">
        <v>0.98199999999999998</v>
      </c>
      <c r="F62">
        <v>19.309999999999999</v>
      </c>
      <c r="G62" s="5">
        <f>D62+F62</f>
        <v>43.79</v>
      </c>
      <c r="H62" s="119"/>
      <c r="J62" s="119" t="s">
        <v>395</v>
      </c>
    </row>
    <row r="63" spans="2:29" ht="19.5" thickBot="1">
      <c r="B63" s="28">
        <v>400</v>
      </c>
      <c r="C63" s="66">
        <v>0.97</v>
      </c>
      <c r="D63">
        <v>37.35</v>
      </c>
      <c r="E63" s="5">
        <v>0.98</v>
      </c>
      <c r="F63">
        <v>24.53</v>
      </c>
      <c r="G63" s="5">
        <f>D63+F63</f>
        <v>61.88</v>
      </c>
      <c r="H63" s="119"/>
      <c r="J63" s="119" t="s">
        <v>396</v>
      </c>
    </row>
    <row r="64" spans="2:29" ht="15.75" thickBot="1">
      <c r="Q64" t="s">
        <v>147</v>
      </c>
      <c r="R64" s="22" t="s">
        <v>222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/>
    </row>
    <row r="65" spans="17:29" ht="15.75" thickBot="1">
      <c r="R65" s="41" t="s">
        <v>161</v>
      </c>
      <c r="S65" s="53"/>
      <c r="T65" s="54"/>
      <c r="U65" s="116" t="s">
        <v>334</v>
      </c>
      <c r="V65" s="53"/>
      <c r="W65" s="54"/>
      <c r="X65" s="116" t="s">
        <v>337</v>
      </c>
      <c r="Y65" s="117"/>
      <c r="Z65" s="115"/>
      <c r="AA65" s="41" t="s">
        <v>223</v>
      </c>
      <c r="AB65" s="53"/>
      <c r="AC65" s="54"/>
    </row>
    <row r="66" spans="17:29" ht="15.75" thickBot="1">
      <c r="Q66" s="27" t="s">
        <v>220</v>
      </c>
      <c r="R66" s="36" t="s">
        <v>219</v>
      </c>
      <c r="S66" s="74" t="s">
        <v>218</v>
      </c>
      <c r="T66" s="30" t="s">
        <v>15</v>
      </c>
      <c r="U66" s="75" t="s">
        <v>219</v>
      </c>
      <c r="V66" s="74" t="s">
        <v>218</v>
      </c>
      <c r="W66" s="30" t="s">
        <v>15</v>
      </c>
      <c r="X66" s="110" t="s">
        <v>219</v>
      </c>
      <c r="Y66" s="111" t="s">
        <v>218</v>
      </c>
      <c r="Z66" s="112" t="s">
        <v>15</v>
      </c>
      <c r="AA66" s="75" t="s">
        <v>219</v>
      </c>
      <c r="AB66" s="74" t="s">
        <v>218</v>
      </c>
      <c r="AC66" s="32" t="s">
        <v>15</v>
      </c>
    </row>
    <row r="67" spans="17:29">
      <c r="Q67" s="12">
        <v>100</v>
      </c>
      <c r="R67" s="76">
        <v>0.17548812627792335</v>
      </c>
      <c r="S67" s="78">
        <v>0.76106095314025801</v>
      </c>
      <c r="T67" s="77">
        <v>0.98345153664302598</v>
      </c>
      <c r="U67" s="76">
        <f>Z41/60</f>
        <v>0.84653545618057169</v>
      </c>
      <c r="V67" s="39">
        <v>0.760084629058837</v>
      </c>
      <c r="W67" s="109">
        <v>0.98108747044917199</v>
      </c>
      <c r="X67" s="113">
        <v>1.5403333333333333</v>
      </c>
      <c r="Y67" s="114">
        <v>0.92</v>
      </c>
      <c r="Z67" s="80">
        <v>0.98899999999999999</v>
      </c>
      <c r="AA67" s="76">
        <f>AS45/60</f>
        <v>19.775359702110165</v>
      </c>
      <c r="AB67" s="39">
        <v>5.3406753540039</v>
      </c>
      <c r="AC67" s="77">
        <v>0.98699763593380596</v>
      </c>
    </row>
    <row r="68" spans="17:29">
      <c r="Q68" s="12">
        <v>200</v>
      </c>
      <c r="R68" s="76">
        <v>0.65853749910990333</v>
      </c>
      <c r="S68" s="78">
        <v>2.1595063209533598</v>
      </c>
      <c r="T68" s="77">
        <v>0.97681331747919098</v>
      </c>
      <c r="U68" s="76">
        <f>Z42/60</f>
        <v>1.6226134816805518</v>
      </c>
      <c r="V68" s="39">
        <v>3.3795149326324401</v>
      </c>
      <c r="W68" s="109">
        <v>0.97086801426872704</v>
      </c>
      <c r="X68" s="113">
        <v>3.8206666666666669</v>
      </c>
      <c r="Y68" s="114">
        <v>2.4300000000000002</v>
      </c>
      <c r="Z68" s="80">
        <v>0.98399999999999999</v>
      </c>
      <c r="AA68" s="76">
        <f>AS46/60</f>
        <v>31.718522711594836</v>
      </c>
      <c r="AB68" s="39">
        <v>15.0180885791778</v>
      </c>
      <c r="AC68" s="77">
        <v>0.98513674197384005</v>
      </c>
    </row>
    <row r="69" spans="17:29">
      <c r="Q69" s="12">
        <v>300</v>
      </c>
      <c r="R69" s="76">
        <v>1.5306153535842884</v>
      </c>
      <c r="S69" s="78">
        <v>4.5884373188018799</v>
      </c>
      <c r="T69" s="77">
        <v>0.97305863708399298</v>
      </c>
      <c r="U69" s="76">
        <f>Z43/60</f>
        <v>3.0028403480847667</v>
      </c>
      <c r="V69" s="39">
        <v>7.0089738368988002</v>
      </c>
      <c r="W69" s="109">
        <v>0.97068145800316896</v>
      </c>
      <c r="X69" s="113">
        <v>7.2211666666666661</v>
      </c>
      <c r="Y69" s="114">
        <v>4.0199999999999996</v>
      </c>
      <c r="Z69" s="80">
        <v>0.98199999999999998</v>
      </c>
      <c r="AA69" s="76">
        <f>AS47/60</f>
        <v>46.108568064371667</v>
      </c>
      <c r="AB69" s="39">
        <v>28.435495615005401</v>
      </c>
      <c r="AC69" s="77">
        <v>0.97900158478605304</v>
      </c>
    </row>
    <row r="70" spans="17:29" ht="15.75" thickBot="1">
      <c r="Q70" s="28">
        <v>400</v>
      </c>
      <c r="R70" s="76">
        <v>2.66541297038395</v>
      </c>
      <c r="S70" s="78">
        <v>9.9849634170532209</v>
      </c>
      <c r="T70" s="77">
        <v>0.97206537890044498</v>
      </c>
      <c r="U70" s="76">
        <f>Z44/60</f>
        <v>4.6443646669387668</v>
      </c>
      <c r="V70" s="39">
        <v>8.7023780345916695</v>
      </c>
      <c r="W70" s="109">
        <v>0.96523031203566101</v>
      </c>
      <c r="X70" s="113">
        <v>8.2811666666666675</v>
      </c>
      <c r="Y70" s="114">
        <v>6.55</v>
      </c>
      <c r="Z70" s="80">
        <v>0.97499999999999998</v>
      </c>
      <c r="AA70" s="76">
        <f>AS48/60</f>
        <v>53.413183375199502</v>
      </c>
      <c r="AB70" s="39">
        <v>66.543977499008093</v>
      </c>
      <c r="AC70" s="77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91F8-E821-4024-8C16-D7E226842381}">
  <sheetPr codeName="Sheet13"/>
  <dimension ref="C4:AW62"/>
  <sheetViews>
    <sheetView topLeftCell="C1" workbookViewId="0">
      <selection activeCell="S12" sqref="S12"/>
    </sheetView>
  </sheetViews>
  <sheetFormatPr baseColWidth="10" defaultColWidth="9.140625" defaultRowHeight="15"/>
  <sheetData>
    <row r="4" spans="3:49">
      <c r="T4" s="5" t="s">
        <v>273</v>
      </c>
    </row>
    <row r="5" spans="3:49" ht="15.75" thickBot="1">
      <c r="E5" s="5" t="s">
        <v>272</v>
      </c>
      <c r="G5" t="s">
        <v>256</v>
      </c>
      <c r="J5" t="s">
        <v>250</v>
      </c>
      <c r="T5" s="5" t="s">
        <v>398</v>
      </c>
      <c r="V5" t="s">
        <v>256</v>
      </c>
      <c r="Z5" t="s">
        <v>250</v>
      </c>
      <c r="AE5" t="s">
        <v>276</v>
      </c>
      <c r="AJ5" t="s">
        <v>279</v>
      </c>
      <c r="AM5" t="s">
        <v>280</v>
      </c>
      <c r="AP5" t="s">
        <v>281</v>
      </c>
      <c r="AS5" t="s">
        <v>282</v>
      </c>
      <c r="AV5" t="s">
        <v>283</v>
      </c>
    </row>
    <row r="6" spans="3:49" ht="15.75" thickBot="1">
      <c r="C6" s="27" t="s">
        <v>220</v>
      </c>
      <c r="D6" s="35" t="s">
        <v>244</v>
      </c>
      <c r="E6" t="s">
        <v>245</v>
      </c>
      <c r="G6" t="s">
        <v>183</v>
      </c>
      <c r="H6" t="s">
        <v>248</v>
      </c>
      <c r="J6" t="s">
        <v>183</v>
      </c>
      <c r="K6" t="s">
        <v>248</v>
      </c>
      <c r="L6" t="s">
        <v>265</v>
      </c>
      <c r="T6" s="5" t="s">
        <v>245</v>
      </c>
      <c r="V6" t="s">
        <v>183</v>
      </c>
      <c r="W6" t="s">
        <v>248</v>
      </c>
      <c r="Z6" t="s">
        <v>183</v>
      </c>
      <c r="AA6" t="s">
        <v>248</v>
      </c>
      <c r="AB6" t="s">
        <v>265</v>
      </c>
      <c r="AE6" t="s">
        <v>183</v>
      </c>
      <c r="AF6" t="s">
        <v>248</v>
      </c>
      <c r="AG6" t="s">
        <v>265</v>
      </c>
      <c r="AJ6" t="s">
        <v>183</v>
      </c>
      <c r="AK6" t="s">
        <v>248</v>
      </c>
      <c r="AM6" t="s">
        <v>183</v>
      </c>
      <c r="AN6" t="s">
        <v>248</v>
      </c>
      <c r="AP6" t="s">
        <v>183</v>
      </c>
      <c r="AQ6" t="s">
        <v>248</v>
      </c>
      <c r="AS6" t="s">
        <v>183</v>
      </c>
      <c r="AT6" t="s">
        <v>248</v>
      </c>
      <c r="AV6" t="s">
        <v>183</v>
      </c>
      <c r="AW6" t="s">
        <v>248</v>
      </c>
    </row>
    <row r="7" spans="3:49">
      <c r="C7" s="12">
        <v>100</v>
      </c>
      <c r="D7" s="65">
        <v>0.42</v>
      </c>
      <c r="E7">
        <v>1.48</v>
      </c>
      <c r="G7">
        <v>0.64600000000000002</v>
      </c>
      <c r="H7">
        <v>0.4</v>
      </c>
      <c r="J7">
        <v>0.64600000000000002</v>
      </c>
      <c r="K7">
        <v>0.41</v>
      </c>
      <c r="L7">
        <v>0.65300000000000002</v>
      </c>
      <c r="T7" s="5">
        <v>6.64</v>
      </c>
      <c r="V7">
        <v>0.58699999999999997</v>
      </c>
      <c r="W7">
        <v>5.0599999999999996</v>
      </c>
      <c r="Z7">
        <v>0.95799999999999996</v>
      </c>
      <c r="AA7">
        <v>3.03</v>
      </c>
      <c r="AB7">
        <v>8.5500000000000007</v>
      </c>
      <c r="AE7">
        <v>0.98499999999999999</v>
      </c>
      <c r="AF7">
        <v>3.07</v>
      </c>
      <c r="AG7">
        <v>8.5500000000000007</v>
      </c>
      <c r="AJ7">
        <v>0.94899999999999995</v>
      </c>
      <c r="AK7">
        <v>3.03</v>
      </c>
      <c r="AM7">
        <v>0.97699999999999998</v>
      </c>
      <c r="AN7">
        <v>2.85</v>
      </c>
      <c r="AP7">
        <v>0.96599999999999997</v>
      </c>
      <c r="AQ7">
        <v>2.73</v>
      </c>
      <c r="AS7">
        <v>0.96499999999999997</v>
      </c>
      <c r="AT7">
        <v>2.85</v>
      </c>
      <c r="AV7">
        <v>0.95499999999999996</v>
      </c>
      <c r="AW7">
        <v>2.82</v>
      </c>
    </row>
    <row r="8" spans="3:49">
      <c r="C8" s="12">
        <v>200</v>
      </c>
      <c r="D8" s="65">
        <v>0.57999999999999996</v>
      </c>
      <c r="E8">
        <v>2.7010000000000001</v>
      </c>
      <c r="G8">
        <v>0.67500000000000004</v>
      </c>
      <c r="H8">
        <v>0.7</v>
      </c>
      <c r="J8">
        <v>0.67500000000000004</v>
      </c>
      <c r="K8">
        <v>0.72</v>
      </c>
      <c r="L8">
        <v>0.69299999999999995</v>
      </c>
      <c r="T8" s="5">
        <v>15.3</v>
      </c>
      <c r="V8">
        <v>0.56299999999999994</v>
      </c>
      <c r="W8">
        <v>7.54</v>
      </c>
      <c r="Z8">
        <v>0.93899999999999995</v>
      </c>
      <c r="AA8">
        <v>6.5</v>
      </c>
      <c r="AB8">
        <v>9.66</v>
      </c>
      <c r="AE8">
        <v>0.97799999999999998</v>
      </c>
      <c r="AF8">
        <v>6.41</v>
      </c>
      <c r="AG8">
        <v>9.66</v>
      </c>
      <c r="AJ8">
        <v>0.93799999999999994</v>
      </c>
      <c r="AK8">
        <v>6.07</v>
      </c>
      <c r="AM8">
        <v>0.96599999999999997</v>
      </c>
      <c r="AN8">
        <v>5.84</v>
      </c>
      <c r="AP8">
        <v>0.95699999999999996</v>
      </c>
      <c r="AQ8">
        <v>6.1</v>
      </c>
      <c r="AS8">
        <v>0.95399999999999996</v>
      </c>
      <c r="AT8">
        <v>6.5</v>
      </c>
      <c r="AV8">
        <v>0.94699999999999995</v>
      </c>
      <c r="AW8">
        <v>6.45</v>
      </c>
    </row>
    <row r="9" spans="3:49">
      <c r="C9" s="12">
        <v>300</v>
      </c>
      <c r="D9" s="65">
        <v>0.64</v>
      </c>
      <c r="E9">
        <v>4.07</v>
      </c>
      <c r="G9">
        <v>0.66700000000000004</v>
      </c>
      <c r="H9">
        <v>1.1000000000000001</v>
      </c>
      <c r="J9">
        <v>0.66700000000000004</v>
      </c>
      <c r="K9">
        <v>1.0900000000000001</v>
      </c>
      <c r="L9">
        <v>0.67900000000000005</v>
      </c>
      <c r="T9" s="5">
        <v>24.48</v>
      </c>
      <c r="V9">
        <v>0.65100000000000002</v>
      </c>
      <c r="W9">
        <v>9.8360000000000003</v>
      </c>
      <c r="Z9">
        <v>0.93799999999999994</v>
      </c>
      <c r="AA9">
        <v>8.0399999999999991</v>
      </c>
      <c r="AB9">
        <v>8.32</v>
      </c>
      <c r="AE9">
        <v>0.97199999999999998</v>
      </c>
      <c r="AF9">
        <v>8.56</v>
      </c>
      <c r="AG9">
        <v>8.32</v>
      </c>
      <c r="AJ9">
        <v>0.94</v>
      </c>
      <c r="AK9">
        <v>9.42</v>
      </c>
      <c r="AM9">
        <v>0.96299999999999997</v>
      </c>
      <c r="AN9">
        <v>8.92</v>
      </c>
      <c r="AP9">
        <v>0.95299999999999996</v>
      </c>
      <c r="AQ9">
        <v>8.44</v>
      </c>
      <c r="AS9">
        <v>0.94</v>
      </c>
      <c r="AT9">
        <v>8.2799999999999994</v>
      </c>
      <c r="AV9">
        <v>0.92500000000000004</v>
      </c>
      <c r="AW9">
        <v>8.33</v>
      </c>
    </row>
    <row r="10" spans="3:49" ht="15.75" thickBot="1">
      <c r="C10" s="28">
        <v>400</v>
      </c>
      <c r="D10" s="66">
        <v>0.97</v>
      </c>
      <c r="E10">
        <v>5.15</v>
      </c>
      <c r="G10">
        <v>0.61699999999999999</v>
      </c>
      <c r="H10">
        <v>1.49</v>
      </c>
      <c r="J10">
        <v>0.61699999999999999</v>
      </c>
      <c r="K10">
        <v>1.44</v>
      </c>
      <c r="L10">
        <v>0.626</v>
      </c>
      <c r="T10" s="5">
        <v>37.35</v>
      </c>
      <c r="V10">
        <v>0.60599999999999998</v>
      </c>
      <c r="W10">
        <v>17.190000000000001</v>
      </c>
      <c r="Z10">
        <v>0.93400000000000005</v>
      </c>
      <c r="AA10">
        <v>11.11</v>
      </c>
      <c r="AB10">
        <v>8.91</v>
      </c>
      <c r="AE10">
        <v>0.96699999999999997</v>
      </c>
      <c r="AF10">
        <v>12.02</v>
      </c>
      <c r="AG10">
        <v>8.91</v>
      </c>
      <c r="AJ10">
        <v>0.93400000000000005</v>
      </c>
      <c r="AK10">
        <v>14.48</v>
      </c>
      <c r="AM10">
        <v>0.95699999999999996</v>
      </c>
      <c r="AN10">
        <v>12.03</v>
      </c>
      <c r="AP10">
        <v>0.94499999999999995</v>
      </c>
      <c r="AQ10">
        <v>11.07</v>
      </c>
      <c r="AS10">
        <v>0.93</v>
      </c>
      <c r="AT10">
        <v>11.82</v>
      </c>
      <c r="AV10">
        <v>0.91300000000000003</v>
      </c>
      <c r="AW10">
        <v>10.36</v>
      </c>
    </row>
    <row r="12" spans="3:49">
      <c r="L12" t="s">
        <v>266</v>
      </c>
    </row>
    <row r="13" spans="3:49">
      <c r="L13" t="s">
        <v>267</v>
      </c>
    </row>
    <row r="14" spans="3:49">
      <c r="AE14" t="s">
        <v>296</v>
      </c>
      <c r="AJ14" t="s">
        <v>286</v>
      </c>
      <c r="AM14" t="s">
        <v>287</v>
      </c>
      <c r="AP14" t="s">
        <v>288</v>
      </c>
      <c r="AS14" t="s">
        <v>289</v>
      </c>
      <c r="AV14" t="s">
        <v>290</v>
      </c>
    </row>
    <row r="15" spans="3:49">
      <c r="C15" t="s">
        <v>247</v>
      </c>
      <c r="AE15" t="s">
        <v>183</v>
      </c>
      <c r="AF15" t="s">
        <v>248</v>
      </c>
      <c r="AJ15" t="s">
        <v>183</v>
      </c>
      <c r="AK15" t="s">
        <v>248</v>
      </c>
      <c r="AM15" t="s">
        <v>183</v>
      </c>
      <c r="AN15" t="s">
        <v>248</v>
      </c>
      <c r="AP15" t="s">
        <v>183</v>
      </c>
      <c r="AQ15" t="s">
        <v>248</v>
      </c>
      <c r="AS15" t="s">
        <v>183</v>
      </c>
      <c r="AT15" t="s">
        <v>248</v>
      </c>
      <c r="AV15" t="s">
        <v>183</v>
      </c>
      <c r="AW15" t="s">
        <v>248</v>
      </c>
    </row>
    <row r="16" spans="3:49">
      <c r="AE16">
        <v>0.99399999999999999</v>
      </c>
      <c r="AF16">
        <v>5.8</v>
      </c>
      <c r="AJ16">
        <v>0.94699999999999995</v>
      </c>
      <c r="AK16">
        <v>2.91</v>
      </c>
      <c r="AM16">
        <v>0.97599999999999998</v>
      </c>
      <c r="AN16">
        <v>2.8</v>
      </c>
      <c r="AP16">
        <v>0.96599999999999997</v>
      </c>
      <c r="AQ16">
        <v>2.91</v>
      </c>
      <c r="AS16">
        <v>0.96499999999999997</v>
      </c>
      <c r="AT16">
        <v>2.87</v>
      </c>
      <c r="AV16">
        <v>0.95499999999999996</v>
      </c>
      <c r="AW16">
        <v>2.85</v>
      </c>
    </row>
    <row r="17" spans="3:49">
      <c r="C17" t="s">
        <v>246</v>
      </c>
      <c r="AE17">
        <v>0.98599999999999999</v>
      </c>
      <c r="AF17">
        <v>11.56</v>
      </c>
      <c r="AJ17">
        <v>0.93799999999999994</v>
      </c>
      <c r="AK17">
        <v>6.11</v>
      </c>
      <c r="AM17">
        <v>0.96399999999999997</v>
      </c>
      <c r="AN17">
        <v>6.04</v>
      </c>
      <c r="AP17">
        <v>0.95699999999999996</v>
      </c>
      <c r="AQ17">
        <v>6.09</v>
      </c>
      <c r="AS17">
        <v>0.95399999999999996</v>
      </c>
      <c r="AT17">
        <v>6.81</v>
      </c>
      <c r="AV17">
        <v>0.94699999999999995</v>
      </c>
      <c r="AW17">
        <v>6.54</v>
      </c>
    </row>
    <row r="18" spans="3:49">
      <c r="C18" t="s">
        <v>247</v>
      </c>
      <c r="AE18">
        <v>0.98199999999999998</v>
      </c>
      <c r="AF18">
        <v>19.309999999999999</v>
      </c>
      <c r="AJ18">
        <v>0.93799999999999994</v>
      </c>
      <c r="AK18">
        <v>8.91</v>
      </c>
      <c r="AM18">
        <v>0.96199999999999997</v>
      </c>
      <c r="AN18">
        <v>8.5</v>
      </c>
      <c r="AP18">
        <v>0.95299999999999996</v>
      </c>
      <c r="AQ18">
        <v>8.6</v>
      </c>
      <c r="AS18">
        <v>0.94</v>
      </c>
      <c r="AT18">
        <v>9.26</v>
      </c>
      <c r="AV18">
        <v>0.92500000000000004</v>
      </c>
      <c r="AW18">
        <v>8.48</v>
      </c>
    </row>
    <row r="19" spans="3:49">
      <c r="AE19">
        <v>0.98</v>
      </c>
      <c r="AF19">
        <v>24.53</v>
      </c>
      <c r="AJ19">
        <v>0.93300000000000005</v>
      </c>
      <c r="AK19">
        <v>11.22</v>
      </c>
      <c r="AM19">
        <v>0.95599999999999996</v>
      </c>
      <c r="AN19">
        <v>11.52</v>
      </c>
      <c r="AP19">
        <v>0.94499999999999995</v>
      </c>
      <c r="AQ19">
        <v>10.54</v>
      </c>
      <c r="AS19">
        <v>0.93</v>
      </c>
      <c r="AT19">
        <v>10.53</v>
      </c>
      <c r="AV19">
        <v>0.91300000000000003</v>
      </c>
      <c r="AW19">
        <v>10.67</v>
      </c>
    </row>
    <row r="20" spans="3:49">
      <c r="C20" t="s">
        <v>249</v>
      </c>
    </row>
    <row r="22" spans="3:49">
      <c r="C22" t="s">
        <v>251</v>
      </c>
      <c r="Z22" t="s">
        <v>297</v>
      </c>
      <c r="AE22" t="s">
        <v>298</v>
      </c>
    </row>
    <row r="23" spans="3:49">
      <c r="D23" t="s">
        <v>252</v>
      </c>
      <c r="Z23" t="s">
        <v>183</v>
      </c>
      <c r="AA23" t="s">
        <v>248</v>
      </c>
      <c r="AE23" t="s">
        <v>183</v>
      </c>
      <c r="AF23" t="s">
        <v>248</v>
      </c>
    </row>
    <row r="24" spans="3:49">
      <c r="D24" t="s">
        <v>253</v>
      </c>
      <c r="Z24">
        <v>0.83899999999999997</v>
      </c>
      <c r="AA24">
        <v>2.96</v>
      </c>
      <c r="AE24">
        <v>0.94899999999999995</v>
      </c>
      <c r="AF24">
        <v>3.03</v>
      </c>
    </row>
    <row r="25" spans="3:49">
      <c r="Z25">
        <v>0.79900000000000004</v>
      </c>
      <c r="AA25">
        <v>6.52</v>
      </c>
      <c r="AE25">
        <v>0.92900000000000005</v>
      </c>
      <c r="AF25">
        <v>6.11</v>
      </c>
    </row>
    <row r="26" spans="3:49">
      <c r="C26" t="s">
        <v>254</v>
      </c>
      <c r="Z26">
        <v>0.77</v>
      </c>
      <c r="AA26">
        <v>7.95</v>
      </c>
      <c r="AE26">
        <v>0.92400000000000004</v>
      </c>
      <c r="AF26">
        <v>8.34</v>
      </c>
    </row>
    <row r="27" spans="3:49">
      <c r="Z27">
        <v>0.752</v>
      </c>
      <c r="AA27">
        <v>11.25</v>
      </c>
      <c r="AE27">
        <v>0.91800000000000004</v>
      </c>
      <c r="AF27">
        <v>13.16</v>
      </c>
    </row>
    <row r="28" spans="3:49">
      <c r="C28" t="s">
        <v>255</v>
      </c>
    </row>
    <row r="30" spans="3:49">
      <c r="C30" s="5" t="s">
        <v>264</v>
      </c>
    </row>
    <row r="31" spans="3:49">
      <c r="C31" t="s">
        <v>259</v>
      </c>
    </row>
    <row r="32" spans="3:49">
      <c r="C32" t="s">
        <v>260</v>
      </c>
    </row>
    <row r="33" spans="3:3">
      <c r="C33" t="s">
        <v>257</v>
      </c>
    </row>
    <row r="34" spans="3:3">
      <c r="C34" t="s">
        <v>258</v>
      </c>
    </row>
    <row r="36" spans="3:3">
      <c r="C36" s="5" t="s">
        <v>263</v>
      </c>
    </row>
    <row r="37" spans="3:3">
      <c r="C37" t="s">
        <v>261</v>
      </c>
    </row>
    <row r="38" spans="3:3">
      <c r="C38" t="s">
        <v>262</v>
      </c>
    </row>
    <row r="41" spans="3:3">
      <c r="C41" s="5" t="s">
        <v>268</v>
      </c>
    </row>
    <row r="42" spans="3:3">
      <c r="C42" t="s">
        <v>269</v>
      </c>
    </row>
    <row r="43" spans="3:3">
      <c r="C43" t="s">
        <v>270</v>
      </c>
    </row>
    <row r="44" spans="3:3">
      <c r="C44" t="s">
        <v>271</v>
      </c>
    </row>
    <row r="45" spans="3:3">
      <c r="C45" t="s">
        <v>274</v>
      </c>
    </row>
    <row r="46" spans="3:3">
      <c r="C46" t="s">
        <v>275</v>
      </c>
    </row>
    <row r="49" spans="3:3">
      <c r="C49" t="s">
        <v>277</v>
      </c>
    </row>
    <row r="50" spans="3:3">
      <c r="C50" t="s">
        <v>278</v>
      </c>
    </row>
    <row r="51" spans="3:3">
      <c r="C51" s="5" t="s">
        <v>284</v>
      </c>
    </row>
    <row r="53" spans="3:3">
      <c r="C53" t="s">
        <v>285</v>
      </c>
    </row>
    <row r="58" spans="3:3">
      <c r="C58" s="5" t="s">
        <v>293</v>
      </c>
    </row>
    <row r="59" spans="3:3">
      <c r="C59" t="s">
        <v>294</v>
      </c>
    </row>
    <row r="62" spans="3:3">
      <c r="C62" s="5" t="s">
        <v>295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B2C-EAAA-46A9-A7EE-8890C333FF55}">
  <dimension ref="A2:I13"/>
  <sheetViews>
    <sheetView zoomScale="120" zoomScaleNormal="120" workbookViewId="0">
      <selection activeCell="A2" sqref="A2:I13"/>
    </sheetView>
  </sheetViews>
  <sheetFormatPr baseColWidth="10" defaultColWidth="9.140625" defaultRowHeight="15"/>
  <sheetData>
    <row r="2" spans="1:9">
      <c r="C2" s="5" t="s">
        <v>304</v>
      </c>
    </row>
    <row r="4" spans="1:9">
      <c r="A4" t="s">
        <v>149</v>
      </c>
      <c r="B4" t="s">
        <v>300</v>
      </c>
      <c r="C4" t="s">
        <v>301</v>
      </c>
      <c r="D4" t="s">
        <v>302</v>
      </c>
      <c r="E4" t="s">
        <v>303</v>
      </c>
      <c r="F4" t="s">
        <v>305</v>
      </c>
      <c r="G4" t="s">
        <v>183</v>
      </c>
      <c r="I4" t="s">
        <v>306</v>
      </c>
    </row>
    <row r="5" spans="1:9">
      <c r="A5">
        <v>105864</v>
      </c>
      <c r="B5">
        <v>0</v>
      </c>
      <c r="C5">
        <v>2.69</v>
      </c>
      <c r="D5">
        <v>2714.34</v>
      </c>
      <c r="E5">
        <v>9.6</v>
      </c>
      <c r="F5">
        <v>1214.8699999999999</v>
      </c>
      <c r="G5">
        <v>0.94699999999999995</v>
      </c>
      <c r="I5">
        <f>SUM(C5,D5,F5)/60</f>
        <v>65.531666666666666</v>
      </c>
    </row>
    <row r="6" spans="1:9">
      <c r="A6">
        <v>105864</v>
      </c>
      <c r="B6">
        <v>25</v>
      </c>
      <c r="C6">
        <v>2.93</v>
      </c>
      <c r="D6">
        <v>3414.49</v>
      </c>
      <c r="E6">
        <v>9.5</v>
      </c>
      <c r="F6">
        <v>1196.42</v>
      </c>
      <c r="G6">
        <v>0.94</v>
      </c>
      <c r="I6">
        <f t="shared" ref="I6:I13" si="0">SUM(C6,D6,F6)/60</f>
        <v>76.897333333333336</v>
      </c>
    </row>
    <row r="7" spans="1:9">
      <c r="A7">
        <v>105864</v>
      </c>
      <c r="B7">
        <v>50</v>
      </c>
      <c r="C7">
        <v>3.05</v>
      </c>
      <c r="D7">
        <v>4216.7</v>
      </c>
      <c r="E7">
        <v>9.3000000000000007</v>
      </c>
      <c r="F7">
        <v>1166.98</v>
      </c>
      <c r="G7">
        <v>0.93100000000000005</v>
      </c>
      <c r="I7">
        <f t="shared" si="0"/>
        <v>89.778833333333324</v>
      </c>
    </row>
    <row r="8" spans="1:9">
      <c r="A8">
        <v>105864</v>
      </c>
      <c r="B8">
        <v>75</v>
      </c>
      <c r="C8">
        <v>2.8</v>
      </c>
      <c r="D8">
        <v>5192.95</v>
      </c>
      <c r="E8">
        <v>9.1999999999999993</v>
      </c>
      <c r="F8">
        <v>1157.1600000000001</v>
      </c>
      <c r="G8">
        <v>0.92400000000000004</v>
      </c>
      <c r="I8">
        <f t="shared" si="0"/>
        <v>105.88183333333333</v>
      </c>
    </row>
    <row r="9" spans="1:9">
      <c r="A9">
        <v>105864</v>
      </c>
      <c r="B9">
        <v>100</v>
      </c>
      <c r="C9">
        <v>2.91</v>
      </c>
      <c r="D9">
        <v>6250.23</v>
      </c>
      <c r="E9">
        <v>9.1</v>
      </c>
      <c r="F9">
        <v>1146.01</v>
      </c>
      <c r="G9">
        <v>0.91400000000000003</v>
      </c>
      <c r="I9">
        <f t="shared" si="0"/>
        <v>123.31916666666666</v>
      </c>
    </row>
    <row r="10" spans="1:9">
      <c r="A10">
        <v>105864</v>
      </c>
      <c r="B10">
        <v>125</v>
      </c>
      <c r="C10">
        <v>2.96</v>
      </c>
      <c r="D10">
        <v>7377.5</v>
      </c>
      <c r="E10">
        <v>9</v>
      </c>
      <c r="F10">
        <v>1122.55</v>
      </c>
      <c r="G10">
        <v>0.91100000000000003</v>
      </c>
      <c r="I10">
        <f t="shared" si="0"/>
        <v>141.71683333333334</v>
      </c>
    </row>
    <row r="11" spans="1:9">
      <c r="A11">
        <v>105864</v>
      </c>
      <c r="B11">
        <v>150</v>
      </c>
      <c r="C11">
        <v>3.09</v>
      </c>
      <c r="D11">
        <v>8718.0400000000009</v>
      </c>
      <c r="E11">
        <v>8.9</v>
      </c>
      <c r="F11">
        <v>1107.76</v>
      </c>
      <c r="G11">
        <v>0.91300000000000003</v>
      </c>
      <c r="I11">
        <f t="shared" si="0"/>
        <v>163.81483333333335</v>
      </c>
    </row>
    <row r="12" spans="1:9">
      <c r="A12">
        <v>105864</v>
      </c>
      <c r="B12">
        <v>175</v>
      </c>
      <c r="C12">
        <v>2.97</v>
      </c>
      <c r="D12">
        <v>9931.11</v>
      </c>
      <c r="E12">
        <v>8.9</v>
      </c>
      <c r="F12">
        <v>1100.33</v>
      </c>
      <c r="G12">
        <v>0.91400000000000003</v>
      </c>
      <c r="I12">
        <f t="shared" si="0"/>
        <v>183.90683333333334</v>
      </c>
    </row>
    <row r="13" spans="1:9">
      <c r="A13">
        <v>105864</v>
      </c>
      <c r="B13">
        <v>200</v>
      </c>
      <c r="C13">
        <v>2.99</v>
      </c>
      <c r="D13">
        <v>11463.04</v>
      </c>
      <c r="E13">
        <v>8.8000000000000007</v>
      </c>
      <c r="F13">
        <v>1099.42</v>
      </c>
      <c r="G13">
        <v>0.90600000000000003</v>
      </c>
      <c r="I13">
        <f t="shared" si="0"/>
        <v>209.42416666666668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SaveCSVTimeTest</vt:lpstr>
      <vt:lpstr>Delete_subMotifs</vt:lpstr>
      <vt:lpstr>Size Matrix</vt:lpstr>
      <vt:lpstr>Beta tests</vt:lpstr>
      <vt:lpstr>Alpha Test 500F</vt:lpstr>
      <vt:lpstr>Compar_VS_Infernal</vt:lpstr>
      <vt:lpstr>Cobius_VS_infernal_2_Blastn</vt:lpstr>
      <vt:lpstr>Blast</vt:lpstr>
      <vt:lpstr>Deep rna blast</vt:lpstr>
      <vt:lpstr>Deep nrna Noise test</vt:lpstr>
      <vt:lpstr>Deep nrna dataset Our Noise</vt:lpstr>
      <vt:lpstr>Deep nrna dataset</vt:lpstr>
      <vt:lpstr>03 Clans</vt:lpstr>
      <vt:lpstr>20 Clans</vt:lpstr>
      <vt:lpstr>36 Clans</vt:lpstr>
      <vt:lpstr>Beta 500F</vt:lpstr>
      <vt:lpstr>nbOccrs 500F</vt:lpstr>
      <vt:lpstr>Len motifs</vt:lpstr>
      <vt:lpstr>Len Motifs Fixed</vt:lpstr>
      <vt:lpstr>Len Motifs MinMax</vt:lpstr>
      <vt:lpstr>Algs choice</vt:lpstr>
      <vt:lpstr>Algs choice 500F 100F</vt:lpstr>
      <vt:lpstr>All Rfam 2</vt:lpstr>
      <vt:lpstr>pbm &amp; 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2023-01-19T01:30:02Z</dcterms:modified>
</cp:coreProperties>
</file>