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2.xml" ContentType="application/vnd.openxmlformats-officedocument.drawing+xml"/>
  <Override PartName="/xl/charts/chart71.xml" ContentType="application/vnd.openxmlformats-officedocument.drawingml.chart+xml"/>
  <Override PartName="/xl/charts/style65.xml" ContentType="application/vnd.ms-office.chartstyle+xml"/>
  <Override PartName="/xl/charts/colors65.xml" ContentType="application/vnd.ms-office.chartcolorstyle+xml"/>
  <Override PartName="/xl/charts/chart72.xml" ContentType="application/vnd.openxmlformats-officedocument.drawingml.chart+xml"/>
  <Override PartName="/xl/charts/style66.xml" ContentType="application/vnd.ms-office.chartstyle+xml"/>
  <Override PartName="/xl/charts/colors66.xml" ContentType="application/vnd.ms-office.chartcolorstyle+xml"/>
  <Override PartName="/xl/charts/chart73.xml" ContentType="application/vnd.openxmlformats-officedocument.drawingml.chart+xml"/>
  <Override PartName="/xl/charts/style67.xml" ContentType="application/vnd.ms-office.chartstyle+xml"/>
  <Override PartName="/xl/charts/colors67.xml" ContentType="application/vnd.ms-office.chartcolorstyle+xml"/>
  <Override PartName="/xl/charts/chart74.xml" ContentType="application/vnd.openxmlformats-officedocument.drawingml.chart+xml"/>
  <Override PartName="/xl/charts/style68.xml" ContentType="application/vnd.ms-office.chartstyle+xml"/>
  <Override PartName="/xl/charts/colors68.xml" ContentType="application/vnd.ms-office.chartcolorstyle+xml"/>
  <Override PartName="/xl/charts/chart75.xml" ContentType="application/vnd.openxmlformats-officedocument.drawingml.chart+xml"/>
  <Override PartName="/xl/charts/style69.xml" ContentType="application/vnd.ms-office.chartstyle+xml"/>
  <Override PartName="/xl/charts/colors69.xml" ContentType="application/vnd.ms-office.chartcolorstyle+xml"/>
  <Override PartName="/xl/charts/chart76.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7.xml" ContentType="application/vnd.openxmlformats-officedocument.drawingml.chart+xml"/>
  <Override PartName="/xl/charts/style71.xml" ContentType="application/vnd.ms-office.chartstyle+xml"/>
  <Override PartName="/xl/charts/colors71.xml" ContentType="application/vnd.ms-office.chartcolorstyle+xml"/>
  <Override PartName="/xl/charts/chart78.xml" ContentType="application/vnd.openxmlformats-officedocument.drawingml.chart+xml"/>
  <Override PartName="/xl/charts/style72.xml" ContentType="application/vnd.ms-office.chartstyle+xml"/>
  <Override PartName="/xl/charts/colors72.xml" ContentType="application/vnd.ms-office.chartcolorstyle+xml"/>
  <Override PartName="/xl/charts/chart79.xml" ContentType="application/vnd.openxmlformats-officedocument.drawingml.chart+xml"/>
  <Override PartName="/xl/charts/style73.xml" ContentType="application/vnd.ms-office.chartstyle+xml"/>
  <Override PartName="/xl/charts/colors73.xml" ContentType="application/vnd.ms-office.chartcolorstyle+xml"/>
  <Override PartName="/xl/charts/chart80.xml" ContentType="application/vnd.openxmlformats-officedocument.drawingml.chart+xml"/>
  <Override PartName="/xl/charts/style74.xml" ContentType="application/vnd.ms-office.chartstyle+xml"/>
  <Override PartName="/xl/charts/colors74.xml" ContentType="application/vnd.ms-office.chartcolorstyle+xml"/>
  <Override PartName="/xl/charts/chart81.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2.xml" ContentType="application/vnd.openxmlformats-officedocument.drawingml.chart+xml"/>
  <Override PartName="/xl/charts/style76.xml" ContentType="application/vnd.ms-office.chartstyle+xml"/>
  <Override PartName="/xl/charts/colors76.xml" ContentType="application/vnd.ms-office.chartcolorstyle+xml"/>
  <Override PartName="/xl/charts/chart83.xml" ContentType="application/vnd.openxmlformats-officedocument.drawingml.chart+xml"/>
  <Override PartName="/xl/charts/style77.xml" ContentType="application/vnd.ms-office.chartstyle+xml"/>
  <Override PartName="/xl/charts/colors77.xml" ContentType="application/vnd.ms-office.chartcolorstyle+xml"/>
  <Override PartName="/xl/charts/chart84.xml" ContentType="application/vnd.openxmlformats-officedocument.drawingml.chart+xml"/>
  <Override PartName="/xl/charts/style78.xml" ContentType="application/vnd.ms-office.chartstyle+xml"/>
  <Override PartName="/xl/charts/colors78.xml" ContentType="application/vnd.ms-office.chartcolorstyle+xml"/>
  <Override PartName="/xl/charts/chart85.xml" ContentType="application/vnd.openxmlformats-officedocument.drawingml.chart+xml"/>
  <Override PartName="/xl/charts/style79.xml" ContentType="application/vnd.ms-office.chartstyle+xml"/>
  <Override PartName="/xl/charts/colors79.xml" ContentType="application/vnd.ms-office.chartcolorstyle+xml"/>
  <Override PartName="/xl/charts/chart86.xml" ContentType="application/vnd.openxmlformats-officedocument.drawingml.chart+xml"/>
  <Override PartName="/xl/charts/style80.xml" ContentType="application/vnd.ms-office.chartstyle+xml"/>
  <Override PartName="/xl/charts/colors80.xml" ContentType="application/vnd.ms-office.chartcolorstyle+xml"/>
  <Override PartName="/xl/charts/chart8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5.xml" ContentType="application/vnd.openxmlformats-officedocument.drawing+xml"/>
  <Override PartName="/xl/charts/chart88.xml" ContentType="application/vnd.openxmlformats-officedocument.drawingml.chart+xml"/>
  <Override PartName="/xl/charts/style82.xml" ContentType="application/vnd.ms-office.chartstyle+xml"/>
  <Override PartName="/xl/charts/colors82.xml" ContentType="application/vnd.ms-office.chartcolorstyle+xml"/>
  <Override PartName="/xl/charts/chart89.xml" ContentType="application/vnd.openxmlformats-officedocument.drawingml.chart+xml"/>
  <Override PartName="/xl/charts/style83.xml" ContentType="application/vnd.ms-office.chartstyle+xml"/>
  <Override PartName="/xl/charts/colors83.xml" ContentType="application/vnd.ms-office.chartcolorstyle+xml"/>
  <Override PartName="/xl/charts/chart90.xml" ContentType="application/vnd.openxmlformats-officedocument.drawingml.chart+xml"/>
  <Override PartName="/xl/charts/style84.xml" ContentType="application/vnd.ms-office.chartstyle+xml"/>
  <Override PartName="/xl/charts/colors84.xml" ContentType="application/vnd.ms-office.chartcolorstyle+xml"/>
  <Override PartName="/xl/charts/chart91.xml" ContentType="application/vnd.openxmlformats-officedocument.drawingml.chart+xml"/>
  <Override PartName="/xl/charts/style85.xml" ContentType="application/vnd.ms-office.chartstyle+xml"/>
  <Override PartName="/xl/charts/colors85.xml" ContentType="application/vnd.ms-office.chartcolorstyle+xml"/>
  <Override PartName="/xl/charts/chart92.xml" ContentType="application/vnd.openxmlformats-officedocument.drawingml.chart+xml"/>
  <Override PartName="/xl/charts/style86.xml" ContentType="application/vnd.ms-office.chartstyle+xml"/>
  <Override PartName="/xl/charts/colors86.xml" ContentType="application/vnd.ms-office.chartcolorstyle+xml"/>
  <Override PartName="/xl/charts/chart93.xml" ContentType="application/vnd.openxmlformats-officedocument.drawingml.chart+xml"/>
  <Override PartName="/xl/charts/style87.xml" ContentType="application/vnd.ms-office.chartstyle+xml"/>
  <Override PartName="/xl/charts/colors87.xml" ContentType="application/vnd.ms-office.chartcolorstyle+xml"/>
  <Override PartName="/xl/charts/chart94.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charts/chart95.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7.xml" ContentType="application/vnd.openxmlformats-officedocument.drawingml.chartshapes+xml"/>
  <Override PartName="/xl/charts/chart96.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7.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0.xml" ContentType="application/vnd.openxmlformats-officedocument.drawingml.chartshapes+xml"/>
  <Override PartName="/xl/charts/chart98.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1.xml" ContentType="application/vnd.openxmlformats-officedocument.drawingml.chartshapes+xml"/>
  <Override PartName="/xl/charts/chart99.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2.xml" ContentType="application/vnd.openxmlformats-officedocument.drawingml.chartshapes+xml"/>
  <Override PartName="/xl/charts/chart100.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3.xml" ContentType="application/vnd.openxmlformats-officedocument.drawingml.chartshapes+xml"/>
  <Override PartName="/xl/charts/chart101.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4.xml" ContentType="application/vnd.openxmlformats-officedocument.drawingml.chartshapes+xml"/>
  <Override PartName="/xl/charts/chart102.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03.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27.xml" ContentType="application/vnd.openxmlformats-officedocument.drawing+xml"/>
  <Override PartName="/xl/charts/chart104.xml" ContentType="application/vnd.openxmlformats-officedocument.drawingml.chart+xml"/>
  <Override PartName="/xl/charts/style98.xml" ContentType="application/vnd.ms-office.chartstyle+xml"/>
  <Override PartName="/xl/charts/colors98.xml" ContentType="application/vnd.ms-office.chartcolorstyle+xml"/>
  <Override PartName="/xl/charts/chart105.xml" ContentType="application/vnd.openxmlformats-officedocument.drawingml.chart+xml"/>
  <Override PartName="/xl/charts/style99.xml" ContentType="application/vnd.ms-office.chartstyle+xml"/>
  <Override PartName="/xl/charts/colors99.xml" ContentType="application/vnd.ms-office.chartcolorstyle+xml"/>
  <Override PartName="/xl/charts/chart106.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7.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28.xml" ContentType="application/vnd.openxmlformats-officedocument.drawing+xml"/>
  <Override PartName="/xl/charts/chart108.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9.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0.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1.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12.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13.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29.xml" ContentType="application/vnd.openxmlformats-officedocument.drawing+xml"/>
  <Override PartName="/xl/charts/chart114.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5.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6.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7.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8.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9.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20.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21.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30.xml" ContentType="application/vnd.openxmlformats-officedocument.drawing+xml"/>
  <Override PartName="/xl/charts/chart122.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3.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4.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5.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6.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7.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8.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9.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0.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1.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2.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3.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4.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5.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6.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7.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8.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9.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0.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1.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2.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3.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4.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5.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6.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7.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8.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9.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0.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1.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52.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53.xml" ContentType="application/vnd.openxmlformats-officedocument.drawingml.chart+xml"/>
  <Override PartName="/xl/charts/style147.xml" ContentType="application/vnd.ms-office.chartstyle+xml"/>
  <Override PartName="/xl/charts/colors147.xml" ContentType="application/vnd.ms-office.chartcolorstyle+xml"/>
  <Override PartName="/xl/drawings/drawing31.xml" ContentType="application/vnd.openxmlformats-officedocument.drawing+xml"/>
  <Override PartName="/xl/charts/chart154.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5.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6.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7.xml" ContentType="application/vnd.openxmlformats-officedocument.drawingml.chart+xml"/>
  <Override PartName="/xl/charts/style151.xml" ContentType="application/vnd.ms-office.chartstyle+xml"/>
  <Override PartName="/xl/charts/colors15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B1087831-FD68-486F-9FD8-9A25E496B1DB}" xr6:coauthVersionLast="47" xr6:coauthVersionMax="47" xr10:uidLastSave="{00000000-0000-0000-0000-000000000000}"/>
  <bookViews>
    <workbookView xWindow="-120" yWindow="-120" windowWidth="25440" windowHeight="15390" firstSheet="24" activeTab="30"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9" i="34" l="1"/>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F175" i="24"/>
  <c r="G175" i="24"/>
  <c r="C176" i="24"/>
  <c r="D176" i="24"/>
  <c r="E176" i="24"/>
  <c r="F176" i="24"/>
  <c r="G176" i="24"/>
  <c r="C177" i="24"/>
  <c r="D177" i="24"/>
  <c r="E177" i="24"/>
  <c r="F177" i="24"/>
  <c r="G177" i="24"/>
  <c r="C178" i="24"/>
  <c r="D178" i="24"/>
  <c r="E178" i="24"/>
  <c r="F178" i="24"/>
  <c r="G178" i="24"/>
  <c r="C179" i="24"/>
  <c r="D179" i="24"/>
  <c r="E179" i="24"/>
  <c r="F179" i="24"/>
  <c r="G179" i="24"/>
  <c r="D171" i="24"/>
  <c r="E171" i="24"/>
  <c r="F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5" i="24"/>
  <c r="F164" i="24"/>
  <c r="F163" i="24"/>
  <c r="F162" i="24"/>
  <c r="F161" i="24"/>
  <c r="F160" i="24"/>
  <c r="F159" i="24"/>
  <c r="F158" i="24"/>
  <c r="F157"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F134" i="24"/>
  <c r="F133" i="24"/>
  <c r="F132" i="24"/>
  <c r="F131" i="24"/>
  <c r="F130" i="24"/>
  <c r="F129" i="24"/>
  <c r="F128" i="24"/>
  <c r="F127" i="24"/>
  <c r="F126"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J62" i="29" l="1"/>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<sst xmlns="http://schemas.openxmlformats.org/spreadsheetml/2006/main" count="3945" uniqueCount="742">
  <si>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</si>
  <si>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</si>
  <si>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</si>
  <si>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</si>
  <si>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</si>
  <si>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</si>
  <si>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</si>
  <si>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</si>
  <si>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</si>
  <si>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</si>
  <si>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</si>
  <si>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</si>
  <si>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</si>
  <si>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</si>
  <si>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</si>
  <si>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</si>
  <si>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</si>
  <si>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</si>
  <si>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</si>
  <si>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</si>
  <si>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</si>
  <si>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</si>
  <si>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</si>
  <si>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</si>
  <si>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</si>
  <si>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</si>
  <si>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</si>
  <si>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</si>
  <si>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</si>
  <si>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</si>
  <si>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</si>
  <si>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</si>
  <si>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</si>
  <si>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</si>
  <si>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</si>
  <si>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</si>
  <si>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</si>
  <si>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</si>
  <si>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</si>
  <si>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</si>
  <si>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</si>
  <si>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</si>
  <si>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</si>
  <si>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</si>
  <si>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</si>
  <si>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</si>
  <si>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</si>
  <si>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</si>
  <si>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</si>
  <si>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</si>
  <si>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</si>
  <si>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</si>
  <si>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</si>
  <si>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</si>
  <si>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</si>
  <si>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</si>
  <si>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</si>
  <si>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</si>
  <si>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</si>
  <si>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</si>
  <si>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</si>
  <si>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</si>
  <si>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</si>
  <si>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</si>
  <si>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</si>
  <si>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</si>
  <si>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</si>
  <si>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</si>
  <si>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</si>
  <si>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</si>
  <si>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</si>
  <si>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</si>
  <si>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</si>
  <si>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</si>
  <si>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</si>
  <si>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</si>
  <si>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</si>
  <si>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</si>
  <si>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</si>
  <si>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</si>
  <si>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</si>
  <si>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</si>
  <si>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</si>
  <si>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</si>
  <si>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</si>
  <si>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</si>
  <si>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</si>
  <si>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</si>
  <si>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</si>
  <si>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</si>
  <si>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</si>
  <si>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</si>
  <si>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</si>
  <si>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</si>
  <si>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</si>
  <si>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</si>
  <si>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</si>
  <si>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</si>
  <si>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</si>
  <si>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</si>
  <si>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</si>
  <si>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</si>
  <si>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</si>
  <si>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</si>
  <si>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</si>
  <si>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</si>
  <si>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</si>
  <si>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</si>
  <si>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</si>
  <si>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</si>
  <si>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</si>
  <si>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</si>
  <si>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</si>
  <si>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</si>
  <si>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</si>
  <si>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</si>
  <si>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</si>
  <si>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</si>
  <si>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</si>
  <si>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</si>
  <si>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</si>
  <si>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</si>
  <si>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</si>
  <si>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</si>
  <si>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</si>
  <si>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</si>
  <si>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</si>
  <si>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</si>
  <si>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</si>
  <si>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</si>
  <si>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</si>
  <si>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</si>
  <si>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</si>
  <si>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</si>
  <si>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</si>
  <si>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</si>
  <si>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</si>
  <si>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</si>
  <si>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</si>
  <si>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</si>
  <si>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</si>
  <si>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</si>
  <si>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</si>
  <si>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</si>
  <si>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</si>
  <si>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</si>
  <si>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</si>
  <si>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</si>
  <si>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</si>
  <si>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</si>
  <si>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</si>
  <si>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</si>
  <si>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</si>
  <si>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</si>
  <si>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</si>
  <si>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</si>
  <si>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</si>
  <si>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</si>
  <si>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</si>
  <si>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</si>
  <si>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</si>
  <si>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</si>
  <si>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</si>
  <si>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</si>
  <si>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</si>
  <si>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</si>
  <si>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</si>
  <si>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</si>
  <si>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</si>
  <si>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</si>
  <si>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</si>
  <si>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</si>
  <si>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</si>
  <si>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</si>
  <si>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</si>
  <si>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</si>
  <si>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</si>
  <si>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</si>
  <si>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</si>
  <si>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</si>
  <si>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</si>
  <si>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</si>
  <si>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</si>
  <si>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</si>
  <si>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</si>
  <si>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</si>
  <si>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</si>
  <si>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</si>
  <si>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</si>
  <si>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</si>
  <si>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</si>
  <si>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</si>
  <si>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</si>
  <si>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</si>
  <si>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</si>
  <si>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</si>
  <si>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</si>
  <si>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</si>
  <si>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</si>
  <si>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</si>
  <si>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</si>
  <si>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</si>
  <si>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</si>
  <si>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</si>
  <si>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</si>
  <si>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</si>
  <si>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</si>
  <si>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</si>
  <si>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</si>
  <si>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</si>
  <si>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</si>
  <si>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</si>
  <si>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</si>
  <si>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</si>
  <si>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</si>
  <si>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</si>
  <si>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</si>
  <si>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</si>
  <si>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</si>
  <si>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</si>
  <si>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</si>
  <si>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</si>
  <si>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</si>
  <si>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</si>
  <si>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</si>
  <si>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</si>
  <si>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</si>
  <si>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</si>
  <si>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</si>
  <si>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</si>
  <si>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</si>
  <si>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</si>
  <si>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</si>
  <si>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</si>
  <si>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</si>
  <si>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</si>
  <si>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</si>
  <si>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</si>
  <si>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</si>
  <si>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</si>
  <si>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</si>
  <si>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</si>
  <si>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</si>
  <si>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</si>
  <si>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</si>
  <si>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</si>
  <si>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</si>
  <si>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</si>
  <si>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</si>
  <si>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</si>
  <si>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</si>
  <si>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</si>
  <si>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</si>
  <si>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</si>
  <si>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</si>
  <si>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</si>
  <si>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</si>
  <si>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</si>
  <si>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</si>
  <si>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</si>
  <si>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</si>
  <si>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</si>
  <si>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</si>
  <si>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</si>
  <si>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</si>
  <si>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</si>
  <si>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</si>
  <si>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</si>
  <si>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</si>
  <si>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</si>
  <si>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</si>
  <si>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</si>
  <si>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</si>
  <si>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</si>
  <si>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</si>
  <si>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</si>
  <si>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</si>
  <si>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</si>
  <si>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</si>
  <si>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</si>
  <si>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</si>
  <si>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</si>
  <si>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</si>
  <si>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</si>
  <si>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</si>
  <si>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</si>
  <si>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</si>
  <si>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</si>
  <si>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</si>
  <si>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</si>
  <si>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</si>
  <si>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</si>
  <si>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</si>
  <si>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</si>
  <si>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</si>
  <si>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</si>
  <si>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</si>
  <si>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</si>
  <si>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</si>
  <si>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</si>
  <si>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</si>
  <si>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</si>
  <si>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</si>
  <si>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</si>
  <si>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</si>
  <si>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</si>
  <si>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</si>
  <si>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</si>
  <si>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</si>
  <si>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</si>
  <si>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</si>
  <si>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</si>
  <si>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</si>
  <si>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</si>
  <si>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</si>
  <si>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</si>
  <si>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</si>
  <si>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</si>
  <si>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</si>
  <si>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</si>
  <si>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</si>
  <si>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</si>
  <si>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</si>
  <si>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</si>
  <si>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</si>
  <si>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</si>
  <si>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</si>
  <si>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</si>
  <si>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</si>
  <si>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</si>
  <si>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</si>
  <si>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</si>
  <si>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</si>
  <si>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</si>
  <si>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</si>
  <si>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</si>
  <si>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</si>
  <si>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</si>
  <si>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</si>
  <si>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</si>
  <si>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</si>
  <si>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</si>
  <si>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</si>
  <si>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</si>
  <si>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</si>
  <si>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</si>
  <si>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</si>
  <si>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</si>
  <si>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</si>
  <si>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</si>
  <si>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</si>
  <si>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</si>
  <si>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</si>
  <si>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</si>
  <si>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</si>
  <si>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</si>
  <si>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</si>
  <si>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</si>
  <si>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</si>
  <si>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</si>
  <si>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</si>
  <si>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</si>
  <si>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</si>
  <si>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</si>
  <si>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</si>
  <si>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</si>
  <si>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</si>
  <si>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</si>
  <si>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</si>
  <si>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</si>
  <si>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</si>
  <si>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</si>
  <si>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</si>
  <si>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</si>
  <si>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</si>
  <si>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</si>
  <si>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</si>
  <si>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</si>
  <si>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</si>
  <si>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</si>
  <si>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</si>
  <si>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</si>
  <si>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</si>
  <si>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</si>
  <si>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</si>
  <si>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</si>
  <si>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</si>
  <si>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</si>
  <si>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</si>
  <si>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</si>
  <si>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</si>
  <si>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</si>
  <si>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</si>
  <si>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</si>
  <si>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</si>
  <si>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</si>
  <si>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</si>
  <si>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</si>
  <si>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</si>
  <si>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</si>
  <si>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</si>
  <si>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</si>
  <si>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</si>
  <si>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</si>
  <si>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</si>
  <si>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</si>
  <si>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</si>
  <si>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</si>
  <si>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</si>
  <si>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</si>
  <si>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</si>
  <si>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</si>
  <si>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</si>
  <si>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</si>
  <si>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</si>
  <si>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</si>
  <si>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</si>
  <si>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</si>
  <si>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</si>
  <si>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</si>
  <si>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</si>
  <si>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</si>
  <si>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</si>
  <si>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</si>
  <si>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</si>
  <si>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</si>
  <si>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</si>
  <si>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</si>
  <si>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</si>
  <si>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</si>
  <si>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</si>
  <si>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</si>
  <si>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</si>
  <si>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</si>
  <si>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</si>
  <si>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</si>
  <si>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</si>
  <si>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</si>
  <si>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</si>
  <si>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</si>
  <si>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</si>
  <si>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</si>
  <si>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</si>
  <si>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</si>
  <si>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</si>
  <si>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</si>
  <si>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</si>
  <si>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</si>
  <si>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</si>
  <si>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</si>
  <si>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</si>
  <si>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</si>
  <si>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</si>
  <si>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</si>
  <si>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</si>
  <si>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</si>
  <si>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</si>
  <si>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</si>
  <si>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</si>
  <si>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</si>
  <si>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</si>
  <si>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</si>
  <si>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</si>
  <si>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</si>
  <si>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</si>
  <si>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</si>
  <si>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</si>
  <si>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</si>
  <si>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</si>
  <si>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</si>
  <si>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</si>
  <si>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</si>
  <si>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</si>
  <si>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</si>
  <si>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</si>
  <si>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</si>
  <si>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</si>
  <si>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</si>
  <si>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</si>
  <si>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</si>
  <si>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</si>
  <si>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</si>
  <si>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</si>
  <si>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</si>
  <si>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</si>
  <si>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</si>
  <si>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</si>
  <si>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</si>
  <si>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</si>
  <si>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</si>
  <si>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</si>
  <si>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</si>
  <si>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</si>
  <si>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</si>
  <si>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</si>
  <si>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</si>
  <si>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</si>
  <si>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</si>
  <si>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</si>
  <si>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</si>
  <si>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</si>
  <si>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</si>
  <si>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</si>
  <si>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</si>
  <si>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</si>
  <si>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</si>
  <si>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</si>
  <si>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</si>
  <si>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</si>
  <si>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</si>
  <si>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</si>
  <si>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</si>
  <si>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</si>
  <si>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</si>
  <si>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</si>
  <si>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</si>
  <si>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</si>
  <si>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</si>
  <si>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</si>
  <si>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</si>
  <si>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</si>
  <si>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</si>
  <si>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</si>
  <si>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</si>
  <si>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</si>
  <si>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</si>
  <si>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</si>
  <si>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</si>
  <si>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</si>
  <si>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</si>
  <si>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</si>
  <si>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</si>
  <si>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</si>
  <si>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</si>
  <si>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</si>
  <si>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</si>
  <si>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</si>
  <si>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</si>
  <si>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</si>
  <si>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</si>
  <si>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</si>
  <si>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</si>
  <si>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</si>
  <si>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</si>
  <si>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</si>
  <si>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</si>
  <si>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</si>
  <si>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</si>
  <si>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</si>
  <si>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</si>
  <si>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</si>
  <si>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</si>
  <si>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</si>
  <si>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</si>
  <si>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</si>
  <si>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</si>
  <si>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</si>
  <si>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</si>
  <si>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</si>
  <si>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</si>
  <si>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</si>
  <si>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</si>
  <si>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r>
      <t xml:space="preserve">C[2,10], </t>
    </r>
    <r>
      <rPr>
        <sz val="11"/>
        <color theme="1"/>
        <rFont val="Calibri"/>
        <family val="2"/>
      </rPr>
      <t>γ=1</t>
    </r>
  </si>
  <si>
    <r>
      <t xml:space="preserve">C[2,10],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</si>
  <si>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</si>
  <si>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</si>
  <si>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</si>
  <si>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</si>
  <si>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</si>
  <si>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</si>
  <si>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</si>
  <si>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</si>
  <si>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</si>
  <si>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</si>
  <si>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</si>
  <si>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</si>
  <si>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</si>
  <si>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</si>
  <si>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</si>
  <si>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</si>
  <si>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</si>
  <si>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</si>
  <si>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</si>
  <si>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</si>
  <si>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</si>
  <si>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</si>
  <si>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</si>
  <si>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</si>
  <si>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</si>
  <si>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</si>
  <si>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</si>
  <si>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</si>
  <si>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</si>
  <si>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</si>
  <si>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</si>
  <si>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</si>
  <si>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</si>
  <si>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</si>
  <si>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</si>
  <si>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</si>
  <si>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</si>
  <si>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</si>
  <si>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</si>
  <si>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</si>
  <si>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</si>
  <si>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</si>
  <si>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</si>
  <si>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</si>
  <si>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</si>
  <si>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</si>
  <si>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</si>
  <si>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</si>
  <si>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</si>
  <si>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</si>
  <si>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</si>
  <si>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</si>
  <si>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</si>
  <si>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</si>
  <si>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</si>
  <si>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</si>
  <si>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</si>
  <si>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</si>
  <si>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</si>
  <si>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</si>
  <si>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</si>
  <si>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</si>
  <si>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</si>
  <si>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</si>
  <si>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</si>
  <si>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</si>
  <si>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</si>
  <si>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</si>
  <si>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</si>
  <si>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</si>
  <si>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</si>
  <si>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</si>
  <si>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</si>
  <si>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</si>
  <si>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</si>
  <si>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</si>
  <si>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</si>
  <si>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</si>
  <si>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</si>
  <si>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</si>
  <si>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</si>
  <si>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</si>
  <si>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</si>
  <si>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</si>
  <si>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</si>
  <si>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</si>
  <si>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</si>
  <si>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</si>
  <si>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</si>
  <si>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</si>
  <si>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</si>
  <si>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</si>
  <si>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</si>
  <si>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</si>
  <si>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</si>
  <si>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</si>
  <si>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</si>
  <si>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</si>
  <si>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</si>
  <si>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</si>
  <si>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</si>
  <si>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</si>
  <si>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</si>
  <si>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</si>
  <si>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</si>
  <si>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</si>
  <si>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</si>
  <si>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</si>
  <si>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</si>
  <si>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</si>
  <si>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</si>
  <si>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</si>
  <si>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</si>
  <si>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</si>
  <si>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</si>
  <si>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</si>
  <si>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</si>
  <si>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</si>
  <si>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</si>
  <si>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</si>
  <si>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</si>
  <si>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</si>
  <si>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</si>
  <si>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</si>
  <si>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</si>
  <si>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</si>
  <si>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</si>
  <si>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</si>
  <si>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</si>
  <si>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</si>
  <si>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</si>
  <si>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</si>
  <si>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</si>
  <si>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</si>
  <si>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</si>
  <si>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</si>
  <si>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</si>
  <si>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</si>
  <si>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</si>
  <si>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</si>
  <si>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</si>
  <si>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</si>
  <si>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</si>
  <si>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</si>
  <si>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</si>
  <si>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</si>
  <si>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</si>
  <si>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</si>
  <si>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</si>
  <si>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</si>
  <si>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</si>
  <si>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</si>
  <si>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</si>
  <si>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</si>
  <si>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</si>
  <si>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</si>
  <si>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</si>
  <si>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</si>
  <si>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</si>
  <si>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</si>
  <si>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</si>
  <si>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</si>
  <si>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</si>
  <si>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</si>
  <si>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</si>
  <si>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</si>
  <si>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</si>
  <si>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</si>
  <si>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</si>
  <si>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</si>
  <si>
    <t>γ=2</t>
  </si>
  <si>
    <t>γ=1</t>
  </si>
  <si>
    <t>EXT  γ=1</t>
  </si>
  <si>
    <t>EXT γ=2</t>
  </si>
  <si>
    <t>MLP  γ=1</t>
  </si>
  <si>
    <t>MLP γ=2</t>
  </si>
  <si>
    <t>F=5</t>
  </si>
  <si>
    <t>F=7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</si>
</sst>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5">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55">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xf numFmtId="0" fontId="2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4.xml"/><Relationship Id="rId1" Type="http://schemas.microsoft.com/office/2011/relationships/chartStyle" Target="style94.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95.xml"/><Relationship Id="rId1" Type="http://schemas.microsoft.com/office/2011/relationships/chartStyle" Target="style95.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6.xml"/><Relationship Id="rId1" Type="http://schemas.microsoft.com/office/2011/relationships/chartStyle" Target="style96.xml"/></Relationships>
</file>

<file path=xl/charts/_rels/chart103.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4.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5.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6.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7.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8.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9.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1.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2.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3.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4.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5.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6.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7.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8.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9.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1.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2.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3.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4.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5.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6.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7.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8.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9.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1.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2.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3.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4.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5.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6.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7.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8.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9.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1.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2.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3.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4.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5.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6.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7.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8.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9.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1.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2.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3.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4.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5.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6.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7.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8.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9.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1.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2.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3.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4.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9.xml"/><Relationship Id="rId1" Type="http://schemas.microsoft.com/office/2011/relationships/chartStyle" Target="style89.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0.xml"/><Relationship Id="rId1" Type="http://schemas.microsoft.com/office/2011/relationships/chartStyle" Target="style90.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1.xml"/><Relationship Id="rId1" Type="http://schemas.microsoft.com/office/2011/relationships/chartStyle" Target="style91.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2.xml"/><Relationship Id="rId1" Type="http://schemas.microsoft.com/office/2011/relationships/chartStyle" Target="style92.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3.xml"/><Relationship Id="rId1" Type="http://schemas.microsoft.com/office/2011/relationships/chartStyle" Target="style9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500F'!$G$40</c:f>
              <c:strCache>
                <c:ptCount val="1"/>
                <c:pt idx="0">
                  <c:v>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928E-4890-8EBC-3376A5607518}"/>
            </c:ext>
          </c:extLst>
        </c:ser>
        <c:ser>
          <c:idx val="2"/>
          <c:order val="2"/>
          <c:tx>
            <c:strRef>
              <c:f>'nbOccrs 500F'!$G$41</c:f>
              <c:strCache>
                <c:ptCount val="1"/>
                <c:pt idx="0">
                  <c:v>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1-928E-4890-8EBC-3376A5607518}"/>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3-928E-4890-8EBC-3376A5607518}"/>
                  </c:ext>
                </c:extLst>
              </c15:ser>
            </c15:filteredBarSeries>
            <c15:filteredBarSeries>
              <c15:ser>
                <c:idx val="3"/>
                <c:order val="3"/>
                <c:tx>
                  <c:strRef>
                    <c:extLst>
                      <c:ext xmlns:c15="http://schemas.microsoft.com/office/drawing/2012/chart" uri="{02D57815-91ED-43cb-92C2-25804820EDAC}">
                        <c15:formulaRef>
                          <c15:sqref>'nbOccrs 500F'!$E$40</c15:sqref>
                        </c15:formulaRef>
                      </c:ext>
                    </c:extLst>
                    <c:strCache>
                      <c:ptCount val="1"/>
                      <c:pt idx="0">
                        <c:v>β=0, γ=2</c:v>
                      </c:pt>
                    </c:strCache>
                  </c:strRef>
                </c:tx>
                <c:spPr>
                  <a:solidFill>
                    <a:schemeClr val="accent4"/>
                  </a:solidFill>
                  <a:ln>
                    <a:noFill/>
                  </a:ln>
                  <a:effectLst/>
                </c:spPr>
                <c:invertIfNegative val="0"/>
                <c:cat>
                  <c:numRef>
                    <c:extLs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xmlns:c15="http://schemas.microsoft.com/office/drawing/2012/chart" uri="{02D57815-91ED-43cb-92C2-25804820EDAC}">
                        <c15:formulaRef>
                          <c15:sqref>('nbOccrs 500F'!$G$11,'nbOccrs 500F'!$G$15,'nbOccrs 500F'!$G$19)</c15:sqref>
                        </c15:formulaRef>
                      </c:ext>
                    </c:extLst>
                    <c:numCache>
                      <c:formatCode>General</c:formatCode>
                      <c:ptCount val="3"/>
                      <c:pt idx="0">
                        <c:v>8933</c:v>
                      </c:pt>
                      <c:pt idx="1">
                        <c:v>4169</c:v>
                      </c:pt>
                      <c:pt idx="2">
                        <c:v>2604</c:v>
                      </c:pt>
                    </c:numCache>
                  </c:numRef>
                </c:val>
                <c:extLst>
                  <c:ext xmlns:c16="http://schemas.microsoft.com/office/drawing/2014/chart" uri="{C3380CC4-5D6E-409C-BE32-E72D297353CC}">
                    <c16:uniqueId val="{00000002-928E-4890-8EBC-3376A5607518}"/>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500F'!$S$40</c:f>
              <c:strCache>
                <c:ptCount val="1"/>
                <c:pt idx="0">
                  <c:v>EXT  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244D-4D5C-A909-F9F56C8C5244}"/>
            </c:ext>
          </c:extLst>
        </c:ser>
        <c:ser>
          <c:idx val="2"/>
          <c:order val="2"/>
          <c:tx>
            <c:strRef>
              <c:f>'nbOccrs 500F'!$S$41</c:f>
              <c:strCache>
                <c:ptCount val="1"/>
                <c:pt idx="0">
                  <c:v>EXT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1-244D-4D5C-A909-F9F56C8C5244}"/>
            </c:ext>
          </c:extLst>
        </c:ser>
        <c:ser>
          <c:idx val="4"/>
          <c:order val="4"/>
          <c:tx>
            <c:strRef>
              <c:f>'nbOccrs 500F'!$U$40</c:f>
              <c:strCache>
                <c:ptCount val="1"/>
                <c:pt idx="0">
                  <c:v>MLP  γ=1</c:v>
                </c:pt>
              </c:strCache>
            </c:strRef>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3-244D-4D5C-A909-F9F56C8C5244}"/>
            </c:ext>
          </c:extLst>
        </c:ser>
        <c:ser>
          <c:idx val="6"/>
          <c:order val="6"/>
          <c:tx>
            <c:strRef>
              <c:f>'nbOccrs 500F'!$U$41</c:f>
              <c:strCache>
                <c:ptCount val="1"/>
                <c:pt idx="0">
                  <c:v>MLP γ=2</c:v>
                </c:pt>
              </c:strCache>
            </c:strRef>
          </c:tx>
          <c:spPr>
            <a:solidFill>
              <a:srgbClr val="92D050"/>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4-244D-4D5C-A909-F9F56C8C5244}"/>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6-244D-4D5C-A909-F9F56C8C5244}"/>
                  </c:ext>
                </c:extLst>
              </c15:ser>
            </c15:filteredBarSeries>
            <c15:filteredBarSeries>
              <c15:ser>
                <c:idx val="3"/>
                <c:order val="3"/>
                <c:tx>
                  <c:strRef>
                    <c:extLst>
                      <c:ext xmlns:c15="http://schemas.microsoft.com/office/drawing/2012/chart" uri="{02D57815-91ED-43cb-92C2-25804820EDAC}">
                        <c15:formulaRef>
                          <c15:sqref>'nbOccrs 500F'!$P$40</c15:sqref>
                        </c15:formulaRef>
                      </c:ext>
                    </c:extLst>
                    <c:strCache>
                      <c:ptCount val="1"/>
                      <c:pt idx="0">
                        <c:v>EXT  β=0, γ=2</c:v>
                      </c:pt>
                    </c:strCache>
                  </c:strRef>
                </c:tx>
                <c:spPr>
                  <a:solidFill>
                    <a:schemeClr val="accent4"/>
                  </a:solidFill>
                  <a:ln>
                    <a:noFill/>
                  </a:ln>
                  <a:effectLst/>
                </c:spPr>
                <c:invertIfNegative val="0"/>
                <c:cat>
                  <c:numRef>
                    <c:extLs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xmlns:c15="http://schemas.microsoft.com/office/drawing/2012/chart" uri="{02D57815-91ED-43cb-92C2-25804820EDAC}">
                        <c15:formulaRef>
                          <c15:sqref>('nbOccrs 500F'!$R$11,'nbOccrs 500F'!$R$15,'nbOccrs 500F'!$R$19)</c15:sqref>
                        </c15:formulaRef>
                      </c:ext>
                    </c:extLst>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2-244D-4D5C-A909-F9F56C8C524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7-244D-4D5C-A909-F9F56C8C5244}"/>
                  </c:ext>
                </c:extLst>
              </c15:ser>
            </c15:filteredBarSeries>
            <c15:filteredBarSeries>
              <c15:ser>
                <c:idx val="7"/>
                <c:order val="7"/>
                <c:tx>
                  <c:strRef>
                    <c:extLst>
                      <c:ext xmlns:c15="http://schemas.microsoft.com/office/drawing/2012/chart" uri="{02D57815-91ED-43cb-92C2-25804820EDAC}">
                        <c15:formulaRef>
                          <c15:sqref>'nbOccrs 500F'!$P$42</c15:sqref>
                        </c15:formulaRef>
                      </c:ext>
                    </c:extLst>
                    <c:strCache>
                      <c:ptCount val="1"/>
                      <c:pt idx="0">
                        <c:v>MLP  β=0, γ=2</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xmlns:c15="http://schemas.microsoft.com/office/drawing/2012/chart" uri="{02D57815-91ED-43cb-92C2-25804820EDAC}">
                        <c15:formulaRef>
                          <c15:sqref>('nbOccrs 500F'!$X$11,'nbOccrs 500F'!$X$15,'nbOccrs 500F'!$X$19)</c15:sqref>
                        </c15:formulaRef>
                      </c:ext>
                    </c:extLst>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5-244D-4D5C-A909-F9F56C8C5244}"/>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C[2,10],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C[2,10],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C[2,10],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C[2,10],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C[2,10],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C[2,10],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C[2,10],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C[2,10],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ser>
          <c:idx val="2"/>
          <c:order val="5"/>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marker>
            <c:spPr>
              <a:pattFill prst="pct5">
                <a:fgClr>
                  <a:schemeClr val="tx1"/>
                </a:fgClr>
                <a:bgClr>
                  <a:schemeClr val="bg1"/>
                </a:bgClr>
              </a:pattFill>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C0AF-4BA9-BC97-F1E8E8581F39}"/>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C0AF-4BA9-BC97-F1E8E8581F39}"/>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C0AF-4BA9-BC97-F1E8E8581F39}"/>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C0AF-4BA9-BC97-F1E8E8581F39}"/>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C0AF-4BA9-BC97-F1E8E8581F39}"/>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C0AF-4BA9-BC97-F1E8E8581F39}"/>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C0AF-4BA9-BC97-F1E8E8581F39}"/>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C0AF-4BA9-BC97-F1E8E8581F39}"/>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C0AF-4BA9-BC97-F1E8E8581F39}"/>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C0AF-4BA9-BC97-F1E8E8581F39}"/>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2"/>
          <c:order val="7"/>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0"/>
          <c:tx>
            <c:v>inf_cm_hmm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1"/>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2"/>
          <c:tx>
            <c:v>3-mer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3"/>
          <c:tx>
            <c:v>2-mer deep</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4"/>
          <c:tx>
            <c:v>1-mer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Infernal</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inf_cm_hmm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Infernal</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dataset'!$C$141</c:f>
              <c:strCache>
                <c:ptCount val="1"/>
                <c:pt idx="0">
                  <c:v>inf_cm_hmm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1"/>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ser>
          <c:idx val="3"/>
          <c:order val="3"/>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4"/>
          <c:order val="4"/>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5"/>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6"/>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dLbls>
          <c:showLegendKey val="0"/>
          <c:showVal val="0"/>
          <c:showCatName val="0"/>
          <c:showSerName val="0"/>
          <c:showPercent val="0"/>
          <c:showBubbleSize val="0"/>
        </c:dLbls>
        <c:axId val="1935996784"/>
        <c:axId val="1936005936"/>
        <c:extLst>
          <c:ext xmlns:c15="http://schemas.microsoft.com/office/drawing/2012/chart" uri="{02D57815-91ED-43cb-92C2-25804820EDAC}">
            <c15:filteredScatterSeries>
              <c15:ser>
                <c:idx val="2"/>
                <c:order val="2"/>
                <c:tx>
                  <c:strRef>
                    <c:extLst>
                      <c:ext uri="{02D57815-91ED-43cb-92C2-25804820EDAC}">
                        <c15:formulaRef>
                          <c15:sqref>'Deep nrna dataset'!$E$141</c15:sqref>
                        </c15:formulaRef>
                      </c:ext>
                    </c:extLst>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'Deep nrna dataset'!$B$142:$B$150</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uri="{02D57815-91ED-43cb-92C2-25804820EDAC}">
                        <c15:formulaRef>
                          <c15:sqref>'Deep nrna dataset'!$E$142:$E$150</c15:sqref>
                        </c15:formulaRef>
                      </c:ext>
                    </c:extLst>
                    <c:numCache>
                      <c:formatCode>#,##0.000</c:formatCode>
                      <c:ptCount val="9"/>
                    </c:numCache>
                  </c:numRef>
                </c:yVal>
                <c:smooth val="0"/>
                <c:extLst>
                  <c:ext xmlns:c16="http://schemas.microsoft.com/office/drawing/2014/chart" uri="{C3380CC4-5D6E-409C-BE32-E72D297353CC}">
                    <c16:uniqueId val="{00000002-3D65-48D5-ADD5-F4B6CA6C3AFD}"/>
                  </c:ext>
                </c:extLst>
              </c15:ser>
            </c15:filteredScatterSeries>
          </c:ext>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dataset'!$C$170</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ser>
          <c:idx val="1"/>
          <c:order val="1"/>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2"/>
          <c:order val="2"/>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3"/>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4"/>
          <c:order val="4"/>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7D58-4F2A-BC56-473F031EB611}"/>
            </c:ext>
          </c:extLst>
        </c:ser>
        <c:ser>
          <c:idx val="1"/>
          <c:order val="1"/>
          <c:tx>
            <c:strRef>
              <c:f>'36 Clans'!$B$122</c:f>
              <c:strCache>
                <c:ptCount val="1"/>
                <c:pt idx="0">
                  <c:v>Clans_36_Rfam</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7D58-4F2A-BC56-473F031EB61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Clans'!$C$121:$I$121</c15:sqref>
                  </c15:fullRef>
                </c:ext>
              </c:extLst>
              <c:f>('36 Clans'!$D$121,'36 Clans'!$F$121:$I$121)</c:f>
              <c:numCache>
                <c:formatCode>General</c:formatCode>
                <c:ptCount val="5"/>
                <c:pt idx="0">
                  <c:v>0.82983193277310929</c:v>
                </c:pt>
                <c:pt idx="1">
                  <c:v>0.96848739495798297</c:v>
                </c:pt>
                <c:pt idx="2">
                  <c:v>0.97058823529411697</c:v>
                </c:pt>
                <c:pt idx="3">
                  <c:v>0.94957983193277296</c:v>
                </c:pt>
                <c:pt idx="4">
                  <c:v>0.96848739495798297</c:v>
                </c:pt>
              </c:numCache>
            </c:numRef>
          </c:val>
          <c:extLst>
            <c:ext xmlns:c16="http://schemas.microsoft.com/office/drawing/2014/chart" uri="{C3380CC4-5D6E-409C-BE32-E72D297353CC}">
              <c16:uniqueId val="{00000000-50C6-4C1F-90F6-96DF7D69B3FE}"/>
            </c:ext>
          </c:extLst>
        </c:ser>
        <c:ser>
          <c:idx val="1"/>
          <c:order val="1"/>
          <c:tx>
            <c:strRef>
              <c:f>'36 Clans'!$B$122</c:f>
              <c:strCache>
                <c:ptCount val="1"/>
                <c:pt idx="0">
                  <c:v>Clans_36_Rfam</c:v>
                </c:pt>
              </c:strCache>
            </c:strRef>
          </c:tx>
          <c:spPr>
            <a:solidFill>
              <a:schemeClr val="accent2"/>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Clans'!$C$122:$I$122</c15:sqref>
                  </c15:fullRef>
                </c:ext>
              </c:extLst>
              <c:f>('36 Clans'!$D$122,'36 Clans'!$F$122:$I$122)</c:f>
              <c:numCache>
                <c:formatCode>General</c:formatCode>
                <c:ptCount val="5"/>
                <c:pt idx="0">
                  <c:v>0.97251585623678649</c:v>
                </c:pt>
                <c:pt idx="1">
                  <c:v>0.94503171247357298</c:v>
                </c:pt>
                <c:pt idx="2">
                  <c:v>0.93234672304439703</c:v>
                </c:pt>
                <c:pt idx="3">
                  <c:v>0.92389006342494695</c:v>
                </c:pt>
                <c:pt idx="4">
                  <c:v>0.92389006342494695</c:v>
                </c:pt>
              </c:numCache>
            </c:numRef>
          </c:val>
          <c:extLst>
            <c:ext xmlns:c16="http://schemas.microsoft.com/office/drawing/2014/chart" uri="{C3380CC4-5D6E-409C-BE32-E72D297353CC}">
              <c16:uniqueId val="{00000001-50C6-4C1F-90F6-96DF7D69B3F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6" Type="http://schemas.openxmlformats.org/officeDocument/2006/relationships/chart" Target="../charts/chart76.xml"/><Relationship Id="rId5" Type="http://schemas.openxmlformats.org/officeDocument/2006/relationships/chart" Target="../charts/chart75.xml"/><Relationship Id="rId4" Type="http://schemas.openxmlformats.org/officeDocument/2006/relationships/chart" Target="../charts/chart7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3.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6.xml"/><Relationship Id="rId2" Type="http://schemas.openxmlformats.org/officeDocument/2006/relationships/chart" Target="../charts/chart105.xml"/><Relationship Id="rId1" Type="http://schemas.openxmlformats.org/officeDocument/2006/relationships/chart" Target="../charts/chart104.xml"/><Relationship Id="rId4" Type="http://schemas.openxmlformats.org/officeDocument/2006/relationships/chart" Target="../charts/chart107.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 Id="rId6" Type="http://schemas.openxmlformats.org/officeDocument/2006/relationships/chart" Target="../charts/chart113.xml"/><Relationship Id="rId5" Type="http://schemas.openxmlformats.org/officeDocument/2006/relationships/chart" Target="../charts/chart112.xml"/><Relationship Id="rId4" Type="http://schemas.openxmlformats.org/officeDocument/2006/relationships/chart" Target="../charts/chart111.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121.xml"/><Relationship Id="rId3" Type="http://schemas.openxmlformats.org/officeDocument/2006/relationships/chart" Target="../charts/chart116.xml"/><Relationship Id="rId7" Type="http://schemas.openxmlformats.org/officeDocument/2006/relationships/chart" Target="../charts/chart120.xml"/><Relationship Id="rId2" Type="http://schemas.openxmlformats.org/officeDocument/2006/relationships/chart" Target="../charts/chart115.xml"/><Relationship Id="rId1" Type="http://schemas.openxmlformats.org/officeDocument/2006/relationships/chart" Target="../charts/chart114.xml"/><Relationship Id="rId6" Type="http://schemas.openxmlformats.org/officeDocument/2006/relationships/chart" Target="../charts/chart119.xml"/><Relationship Id="rId5" Type="http://schemas.openxmlformats.org/officeDocument/2006/relationships/chart" Target="../charts/chart118.xml"/><Relationship Id="rId4" Type="http://schemas.openxmlformats.org/officeDocument/2006/relationships/chart" Target="../charts/chart11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129.xml"/><Relationship Id="rId13" Type="http://schemas.openxmlformats.org/officeDocument/2006/relationships/chart" Target="../charts/chart134.xml"/><Relationship Id="rId18" Type="http://schemas.openxmlformats.org/officeDocument/2006/relationships/chart" Target="../charts/chart139.xml"/><Relationship Id="rId26" Type="http://schemas.openxmlformats.org/officeDocument/2006/relationships/chart" Target="../charts/chart147.xml"/><Relationship Id="rId3" Type="http://schemas.openxmlformats.org/officeDocument/2006/relationships/chart" Target="../charts/chart124.xml"/><Relationship Id="rId21" Type="http://schemas.openxmlformats.org/officeDocument/2006/relationships/chart" Target="../charts/chart142.xml"/><Relationship Id="rId7" Type="http://schemas.openxmlformats.org/officeDocument/2006/relationships/chart" Target="../charts/chart128.xml"/><Relationship Id="rId12" Type="http://schemas.openxmlformats.org/officeDocument/2006/relationships/chart" Target="../charts/chart133.xml"/><Relationship Id="rId17" Type="http://schemas.openxmlformats.org/officeDocument/2006/relationships/chart" Target="../charts/chart138.xml"/><Relationship Id="rId25" Type="http://schemas.openxmlformats.org/officeDocument/2006/relationships/chart" Target="../charts/chart146.xml"/><Relationship Id="rId2" Type="http://schemas.openxmlformats.org/officeDocument/2006/relationships/chart" Target="../charts/chart123.xml"/><Relationship Id="rId16" Type="http://schemas.openxmlformats.org/officeDocument/2006/relationships/chart" Target="../charts/chart137.xml"/><Relationship Id="rId20" Type="http://schemas.openxmlformats.org/officeDocument/2006/relationships/chart" Target="../charts/chart141.xml"/><Relationship Id="rId29" Type="http://schemas.openxmlformats.org/officeDocument/2006/relationships/chart" Target="../charts/chart150.xml"/><Relationship Id="rId1" Type="http://schemas.openxmlformats.org/officeDocument/2006/relationships/chart" Target="../charts/chart122.xml"/><Relationship Id="rId6" Type="http://schemas.openxmlformats.org/officeDocument/2006/relationships/chart" Target="../charts/chart127.xml"/><Relationship Id="rId11" Type="http://schemas.openxmlformats.org/officeDocument/2006/relationships/chart" Target="../charts/chart132.xml"/><Relationship Id="rId24" Type="http://schemas.openxmlformats.org/officeDocument/2006/relationships/chart" Target="../charts/chart145.xml"/><Relationship Id="rId32" Type="http://schemas.openxmlformats.org/officeDocument/2006/relationships/chart" Target="../charts/chart153.xml"/><Relationship Id="rId5" Type="http://schemas.openxmlformats.org/officeDocument/2006/relationships/chart" Target="../charts/chart126.xml"/><Relationship Id="rId15" Type="http://schemas.openxmlformats.org/officeDocument/2006/relationships/chart" Target="../charts/chart136.xml"/><Relationship Id="rId23" Type="http://schemas.openxmlformats.org/officeDocument/2006/relationships/chart" Target="../charts/chart144.xml"/><Relationship Id="rId28" Type="http://schemas.openxmlformats.org/officeDocument/2006/relationships/chart" Target="../charts/chart149.xml"/><Relationship Id="rId10" Type="http://schemas.openxmlformats.org/officeDocument/2006/relationships/chart" Target="../charts/chart131.xml"/><Relationship Id="rId19" Type="http://schemas.openxmlformats.org/officeDocument/2006/relationships/chart" Target="../charts/chart140.xml"/><Relationship Id="rId31" Type="http://schemas.openxmlformats.org/officeDocument/2006/relationships/chart" Target="../charts/chart152.xml"/><Relationship Id="rId4" Type="http://schemas.openxmlformats.org/officeDocument/2006/relationships/chart" Target="../charts/chart125.xml"/><Relationship Id="rId9" Type="http://schemas.openxmlformats.org/officeDocument/2006/relationships/chart" Target="../charts/chart130.xml"/><Relationship Id="rId14" Type="http://schemas.openxmlformats.org/officeDocument/2006/relationships/chart" Target="../charts/chart135.xml"/><Relationship Id="rId22" Type="http://schemas.openxmlformats.org/officeDocument/2006/relationships/chart" Target="../charts/chart143.xml"/><Relationship Id="rId27" Type="http://schemas.openxmlformats.org/officeDocument/2006/relationships/chart" Target="../charts/chart148.xml"/><Relationship Id="rId30" Type="http://schemas.openxmlformats.org/officeDocument/2006/relationships/chart" Target="../charts/chart151.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156.xml"/><Relationship Id="rId2" Type="http://schemas.openxmlformats.org/officeDocument/2006/relationships/chart" Target="../charts/chart155.xml"/><Relationship Id="rId1" Type="http://schemas.openxmlformats.org/officeDocument/2006/relationships/chart" Target="../charts/chart154.xml"/><Relationship Id="rId4" Type="http://schemas.openxmlformats.org/officeDocument/2006/relationships/chart" Target="../charts/chart15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65</xdr:row>
      <xdr:rowOff>0</xdr:rowOff>
    </xdr:from>
    <xdr:to>
      <xdr:col>35</xdr:col>
      <xdr:colOff>571500</xdr:colOff>
      <xdr:row>90</xdr:row>
      <xdr:rowOff>73026</xdr:rowOff>
    </xdr:to>
    <xdr:graphicFrame macro="">
      <xdr:nvGraphicFramePr>
        <xdr:cNvPr id="6" name="Chart 5">
          <a:extLst>
            <a:ext uri="{FF2B5EF4-FFF2-40B4-BE49-F238E27FC236}">
              <a16:creationId xmlns:a16="http://schemas.microsoft.com/office/drawing/2014/main" id="{986D1453-C1BE-4093-9407-3231B30E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0</xdr:colOff>
      <xdr:row>65</xdr:row>
      <xdr:rowOff>0</xdr:rowOff>
    </xdr:from>
    <xdr:to>
      <xdr:col>51</xdr:col>
      <xdr:colOff>129886</xdr:colOff>
      <xdr:row>90</xdr:row>
      <xdr:rowOff>73026</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DCD2EED-6E02-4D13-A832-A50CC1E1F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216613CD-005B-4847-81CA-7D124580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0</xdr:colOff>
      <xdr:row>60</xdr:row>
      <xdr:rowOff>0</xdr:rowOff>
    </xdr:from>
    <xdr:to>
      <xdr:col>9</xdr:col>
      <xdr:colOff>382431</xdr:colOff>
      <xdr:row>77</xdr:row>
      <xdr:rowOff>23341</xdr:rowOff>
    </xdr:to>
    <xdr:graphicFrame macro="">
      <xdr:nvGraphicFramePr>
        <xdr:cNvPr id="30" name="Chart 27">
          <a:extLst>
            <a:ext uri="{FF2B5EF4-FFF2-40B4-BE49-F238E27FC236}">
              <a16:creationId xmlns:a16="http://schemas.microsoft.com/office/drawing/2014/main" id="{8B18CBCB-2FAF-443E-ADB2-4B9407D3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0</xdr:rowOff>
    </xdr:from>
    <xdr:to>
      <xdr:col>21</xdr:col>
      <xdr:colOff>222250</xdr:colOff>
      <xdr:row>79</xdr:row>
      <xdr:rowOff>24911</xdr:rowOff>
    </xdr:to>
    <xdr:graphicFrame macro="">
      <xdr:nvGraphicFramePr>
        <xdr:cNvPr id="31" name="Chart 28">
          <a:extLst>
            <a:ext uri="{FF2B5EF4-FFF2-40B4-BE49-F238E27FC236}">
              <a16:creationId xmlns:a16="http://schemas.microsoft.com/office/drawing/2014/main" id="{ADB8CFBC-F498-4FAA-B490-E4795FA1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5.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6.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52"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681</v>
      </c>
    </row>
    <row r="82" spans="2:4">
      <c r="B82" t="s">
        <v>338</v>
      </c>
      <c r="C82" t="s">
        <v>682</v>
      </c>
      <c r="D82" t="s">
        <v>683</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684</v>
      </c>
    </row>
    <row r="102" spans="2:6">
      <c r="B102" t="s">
        <v>338</v>
      </c>
      <c r="C102" t="s">
        <v>685</v>
      </c>
      <c r="D102" t="s">
        <v>686</v>
      </c>
      <c r="E102" t="s">
        <v>687</v>
      </c>
      <c r="F102" t="s">
        <v>688</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T73" zoomScaleNormal="100" workbookViewId="0">
      <selection activeCell="AG100" sqref="AG10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577</v>
      </c>
      <c r="AB54" t="s">
        <v>578</v>
      </c>
      <c r="AC54" t="s">
        <v>579</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584</v>
      </c>
      <c r="D58" t="s">
        <v>585</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586</v>
      </c>
    </row>
    <row r="60" spans="2:29" ht="21">
      <c r="B60" s="35">
        <v>100</v>
      </c>
      <c r="C60" s="139">
        <v>0.42</v>
      </c>
      <c r="D60">
        <v>6.64</v>
      </c>
      <c r="E60" s="18">
        <v>0.99399999999999999</v>
      </c>
      <c r="F60">
        <v>5.8</v>
      </c>
      <c r="G60" s="18">
        <f>D60+F60</f>
        <v>12.44</v>
      </c>
      <c r="H60" s="194"/>
      <c r="J60" s="194" t="s">
        <v>580</v>
      </c>
    </row>
    <row r="61" spans="2:29" ht="21">
      <c r="B61" s="35">
        <v>200</v>
      </c>
      <c r="C61" s="139">
        <v>0.57999999999999996</v>
      </c>
      <c r="D61">
        <v>15.3</v>
      </c>
      <c r="E61" s="18">
        <v>0.98599999999999999</v>
      </c>
      <c r="F61">
        <v>11.56</v>
      </c>
      <c r="G61" s="18">
        <f>D61+F61</f>
        <v>26.86</v>
      </c>
      <c r="H61" s="194"/>
      <c r="J61" s="194" t="s">
        <v>581</v>
      </c>
    </row>
    <row r="62" spans="2:29" ht="18.75">
      <c r="B62" s="35">
        <v>300</v>
      </c>
      <c r="C62" s="139">
        <v>0.64</v>
      </c>
      <c r="D62">
        <v>24.48</v>
      </c>
      <c r="E62" s="18">
        <v>0.98199999999999998</v>
      </c>
      <c r="F62">
        <v>19.309999999999999</v>
      </c>
      <c r="G62" s="18">
        <f>D62+F62</f>
        <v>43.79</v>
      </c>
      <c r="H62" s="194"/>
      <c r="J62" s="194" t="s">
        <v>582</v>
      </c>
    </row>
    <row r="63" spans="2:29" ht="19.5" thickBot="1">
      <c r="B63" s="60">
        <v>400</v>
      </c>
      <c r="C63" s="140">
        <v>0.97</v>
      </c>
      <c r="D63">
        <v>37.35</v>
      </c>
      <c r="E63" s="18">
        <v>0.98</v>
      </c>
      <c r="F63">
        <v>24.53</v>
      </c>
      <c r="G63" s="18">
        <f>D63+F63</f>
        <v>61.88</v>
      </c>
      <c r="H63" s="194"/>
      <c r="J63" s="194" t="s">
        <v>583</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585</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topLeftCell="AB31" zoomScaleNormal="10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AB41" activePane="bottomRight" state="frozen"/>
      <selection pane="topRight" activeCell="G1" sqref="G1"/>
      <selection pane="bottomLeft" activeCell="A8" sqref="A8"/>
      <selection pane="bottomRight" activeCell="A4" sqref="A4:AJ10"/>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AR179"/>
  <sheetViews>
    <sheetView zoomScale="120" zoomScaleNormal="120" workbookViewId="0">
      <selection activeCell="AW136" sqref="AW136"/>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8.7109375" style="155"/>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522</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row>
    <row r="13" spans="1:4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row>
    <row r="14" spans="1:4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row>
    <row r="15" spans="1:4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row>
    <row r="16" spans="1:4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row>
    <row r="17" spans="1:4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row>
    <row r="18" spans="1:4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row>
    <row r="19" spans="1:4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row>
    <row r="20" spans="1:4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row>
    <row r="21" spans="1:4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row>
    <row r="22" spans="1:4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row>
    <row r="23" spans="1:4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row>
    <row r="24" spans="1:4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row>
    <row r="25" spans="1:4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row>
    <row r="26" spans="1:4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row>
    <row r="27" spans="1:4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row>
    <row r="28" spans="1:4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row>
    <row r="29" spans="1:4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row>
    <row r="30" spans="1:4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row>
    <row r="31" spans="1:4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row>
    <row r="32" spans="1:4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row>
    <row r="33" spans="1:4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row>
    <row r="34" spans="1:4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row>
    <row r="35" spans="1:4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row>
    <row r="36" spans="1:44">
      <c r="L36" s="155" t="s">
        <v>664</v>
      </c>
    </row>
    <row r="40" spans="1:44" ht="21">
      <c r="AN40" s="194" t="s">
        <v>589</v>
      </c>
    </row>
    <row r="41" spans="1:44" ht="21">
      <c r="A41" t="s">
        <v>587</v>
      </c>
      <c r="B41"/>
      <c r="C41" s="18" t="s">
        <v>471</v>
      </c>
      <c r="D41"/>
      <c r="E41"/>
      <c r="F41"/>
      <c r="G41"/>
      <c r="H41"/>
      <c r="I41"/>
      <c r="AN41" s="194" t="s">
        <v>581</v>
      </c>
    </row>
    <row r="42" spans="1:44" ht="18.75">
      <c r="A42"/>
      <c r="B42"/>
      <c r="C42"/>
      <c r="D42"/>
      <c r="E42"/>
      <c r="F42"/>
      <c r="G42"/>
      <c r="H42"/>
      <c r="I42"/>
      <c r="AN42" s="194" t="s">
        <v>582</v>
      </c>
    </row>
    <row r="43" spans="1:44" ht="18.75">
      <c r="A43" t="s">
        <v>311</v>
      </c>
      <c r="B43" t="s">
        <v>467</v>
      </c>
      <c r="C43" t="s">
        <v>468</v>
      </c>
      <c r="D43" t="s">
        <v>469</v>
      </c>
      <c r="E43" t="s">
        <v>470</v>
      </c>
      <c r="F43" t="s">
        <v>472</v>
      </c>
      <c r="G43" t="s">
        <v>345</v>
      </c>
      <c r="H43"/>
      <c r="I43" t="s">
        <v>473</v>
      </c>
      <c r="AN43" s="194" t="s">
        <v>588</v>
      </c>
    </row>
    <row r="44" spans="1:44" ht="18.75">
      <c r="A44">
        <v>105864</v>
      </c>
      <c r="B44">
        <v>0</v>
      </c>
      <c r="C44">
        <v>2.69</v>
      </c>
      <c r="D44">
        <v>2714.34</v>
      </c>
      <c r="E44">
        <v>9.6</v>
      </c>
      <c r="F44">
        <v>1214.8699999999999</v>
      </c>
      <c r="G44">
        <v>0.94699999999999995</v>
      </c>
      <c r="H44"/>
      <c r="I44">
        <f>SUM(C44,D44,F44)/60</f>
        <v>65.531666666666666</v>
      </c>
      <c r="AN44" s="194" t="s">
        <v>583</v>
      </c>
    </row>
    <row r="45" spans="1:44">
      <c r="A45">
        <v>105864</v>
      </c>
      <c r="B45">
        <v>25</v>
      </c>
      <c r="C45">
        <v>2.93</v>
      </c>
      <c r="D45">
        <v>3414.49</v>
      </c>
      <c r="E45">
        <v>9.5</v>
      </c>
      <c r="F45">
        <v>1196.42</v>
      </c>
      <c r="G45">
        <v>0.94</v>
      </c>
      <c r="H45"/>
      <c r="I45">
        <f t="shared" ref="I45:I52" si="0">SUM(C45,D45,F45)/60</f>
        <v>76.897333333333336</v>
      </c>
    </row>
    <row r="46" spans="1:44">
      <c r="A46">
        <v>105864</v>
      </c>
      <c r="B46">
        <v>50</v>
      </c>
      <c r="C46">
        <v>3.05</v>
      </c>
      <c r="D46">
        <v>4216.7</v>
      </c>
      <c r="E46">
        <v>9.3000000000000007</v>
      </c>
      <c r="F46">
        <v>1166.98</v>
      </c>
      <c r="G46">
        <v>0.93100000000000005</v>
      </c>
      <c r="H46"/>
      <c r="I46">
        <f t="shared" si="0"/>
        <v>89.778833333333324</v>
      </c>
    </row>
    <row r="47" spans="1:44">
      <c r="A47">
        <v>105864</v>
      </c>
      <c r="B47">
        <v>75</v>
      </c>
      <c r="C47">
        <v>2.8</v>
      </c>
      <c r="D47">
        <v>5192.95</v>
      </c>
      <c r="E47">
        <v>9.1999999999999993</v>
      </c>
      <c r="F47">
        <v>1157.1600000000001</v>
      </c>
      <c r="G47">
        <v>0.92400000000000004</v>
      </c>
      <c r="H47"/>
      <c r="I47">
        <f t="shared" si="0"/>
        <v>105.88183333333333</v>
      </c>
    </row>
    <row r="48" spans="1:4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611</v>
      </c>
    </row>
    <row r="75" spans="2:5">
      <c r="B75" t="s">
        <v>467</v>
      </c>
      <c r="C75" s="155" t="s">
        <v>612</v>
      </c>
      <c r="D75" s="155" t="s">
        <v>613</v>
      </c>
      <c r="E75" s="155" t="s">
        <v>614</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609</v>
      </c>
    </row>
    <row r="98" spans="1:21">
      <c r="B98" s="155" t="s">
        <v>602</v>
      </c>
      <c r="L98" s="155" t="s">
        <v>610</v>
      </c>
    </row>
    <row r="100" spans="1:21">
      <c r="K100" s="155" t="s">
        <v>606</v>
      </c>
      <c r="R100" s="156" t="s">
        <v>175</v>
      </c>
    </row>
    <row r="101" spans="1:21">
      <c r="B101" s="155" t="s">
        <v>590</v>
      </c>
      <c r="C101" s="155" t="s">
        <v>591</v>
      </c>
      <c r="D101" s="156" t="s">
        <v>592</v>
      </c>
      <c r="E101" s="156" t="s">
        <v>603</v>
      </c>
      <c r="F101" s="156" t="s">
        <v>604</v>
      </c>
      <c r="J101" s="108" t="s">
        <v>14</v>
      </c>
      <c r="K101" s="108" t="s">
        <v>607</v>
      </c>
      <c r="L101" s="155" t="s">
        <v>608</v>
      </c>
      <c r="M101" s="108" t="s">
        <v>605</v>
      </c>
      <c r="N101" s="33" t="s">
        <v>345</v>
      </c>
      <c r="Q101" s="108" t="s">
        <v>14</v>
      </c>
      <c r="R101" s="108" t="s">
        <v>607</v>
      </c>
      <c r="S101" s="155" t="s">
        <v>608</v>
      </c>
      <c r="T101" s="108" t="s">
        <v>605</v>
      </c>
      <c r="U101" s="33" t="s">
        <v>345</v>
      </c>
    </row>
    <row r="102" spans="1:21">
      <c r="A102" s="155" t="s">
        <v>593</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594</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595</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596</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597</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598</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599</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615</v>
      </c>
      <c r="Q108" s="165">
        <v>25342</v>
      </c>
      <c r="R108" s="197">
        <v>3.3587962962962968E-3</v>
      </c>
      <c r="S108" s="165">
        <f t="shared" si="5"/>
        <v>290</v>
      </c>
      <c r="T108" s="165">
        <v>22491</v>
      </c>
      <c r="U108" s="165">
        <f t="shared" si="2"/>
        <v>0.88749901349538318</v>
      </c>
    </row>
    <row r="109" spans="1:21">
      <c r="A109" s="155" t="s">
        <v>600</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616</v>
      </c>
      <c r="Q109" s="165">
        <v>25342</v>
      </c>
      <c r="R109" s="197">
        <v>3.2186342592592592E-3</v>
      </c>
      <c r="S109" s="165">
        <f t="shared" si="5"/>
        <v>278</v>
      </c>
      <c r="T109" s="165">
        <v>21921</v>
      </c>
      <c r="U109" s="165">
        <f t="shared" si="2"/>
        <v>0.86500670823139447</v>
      </c>
    </row>
    <row r="110" spans="1:21">
      <c r="A110" s="155" t="s">
        <v>601</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617</v>
      </c>
    </row>
    <row r="113" spans="1:13">
      <c r="J113" s="155" t="s">
        <v>618</v>
      </c>
    </row>
    <row r="114" spans="1:13">
      <c r="J114" s="155" t="s">
        <v>619</v>
      </c>
    </row>
    <row r="115" spans="1:13">
      <c r="K115" s="155" t="s">
        <v>620</v>
      </c>
      <c r="L115" s="155">
        <f>((M107-T107)+(M110-T110))/2</f>
        <v>98</v>
      </c>
      <c r="M115" s="155" t="s">
        <v>621</v>
      </c>
    </row>
    <row r="124" spans="1:13">
      <c r="A124" s="156" t="s">
        <v>660</v>
      </c>
    </row>
    <row r="125" spans="1:13" ht="21">
      <c r="C125" s="155" t="s">
        <v>177</v>
      </c>
      <c r="D125" s="155" t="s">
        <v>661</v>
      </c>
      <c r="E125" s="194" t="s">
        <v>582</v>
      </c>
      <c r="F125" s="194" t="s">
        <v>589</v>
      </c>
      <c r="G125" s="194" t="s">
        <v>588</v>
      </c>
      <c r="L125" t="s">
        <v>655</v>
      </c>
    </row>
    <row r="126" spans="1:13">
      <c r="A126" s="155" t="s">
        <v>593</v>
      </c>
      <c r="B126">
        <v>0</v>
      </c>
      <c r="C126" s="237">
        <f>B102*48+C102+D102*48+F102*48</f>
        <v>523632</v>
      </c>
      <c r="D126">
        <v>2.69</v>
      </c>
      <c r="E126" s="155">
        <f>L10+AB10</f>
        <v>2562.92661598205</v>
      </c>
      <c r="F126" s="155">
        <f>L11+R11</f>
        <v>6629.5285382366101</v>
      </c>
      <c r="G126" s="155">
        <f>L10+AK10</f>
        <v>8921.5944598007209</v>
      </c>
    </row>
    <row r="127" spans="1:13">
      <c r="A127" s="155" t="s">
        <v>594</v>
      </c>
      <c r="B127">
        <v>25</v>
      </c>
      <c r="C127" s="237">
        <f t="shared" ref="C127:C134" si="6">B103*48+C103+D103*48+F103*48</f>
        <v>817045.48660599999</v>
      </c>
      <c r="D127">
        <v>2.93</v>
      </c>
      <c r="E127" s="155">
        <f>L13+AB13</f>
        <v>3706.1069500732401</v>
      </c>
      <c r="F127" s="155">
        <f>L14+R14</f>
        <v>11995.8320307827</v>
      </c>
      <c r="G127" s="155">
        <f>L13+AK13</f>
        <v>15849.472836046201</v>
      </c>
      <c r="J127" s="194"/>
    </row>
    <row r="128" spans="1:13">
      <c r="A128" s="155" t="s">
        <v>595</v>
      </c>
      <c r="B128">
        <v>50</v>
      </c>
      <c r="C128" s="237">
        <f t="shared" si="6"/>
        <v>1036813.847265</v>
      </c>
      <c r="D128">
        <v>3.05</v>
      </c>
      <c r="E128" s="155">
        <f>L16+AB16</f>
        <v>3788.41455247879</v>
      </c>
      <c r="F128" s="155">
        <f>L17+R17</f>
        <v>11478.6673834419</v>
      </c>
      <c r="G128" s="155">
        <f>L16+AK16</f>
        <v>19577.7240767765</v>
      </c>
      <c r="J128" s="194"/>
    </row>
    <row r="129" spans="1:10">
      <c r="A129" s="155" t="s">
        <v>596</v>
      </c>
      <c r="B129">
        <v>75</v>
      </c>
      <c r="C129" s="237">
        <f t="shared" si="6"/>
        <v>1337431.0064930001</v>
      </c>
      <c r="D129">
        <v>2.8</v>
      </c>
      <c r="E129" s="155">
        <f>L19+AB19</f>
        <v>4254.3433952617597</v>
      </c>
      <c r="F129" s="155">
        <f>L20+R20</f>
        <v>13738.931360254201</v>
      </c>
      <c r="G129" s="155">
        <f>L19+AK19</f>
        <v>15765.855976848601</v>
      </c>
      <c r="J129" s="194"/>
    </row>
    <row r="130" spans="1:10">
      <c r="A130" s="155" t="s">
        <v>597</v>
      </c>
      <c r="B130">
        <v>100</v>
      </c>
      <c r="C130" s="237">
        <f t="shared" si="6"/>
        <v>1614959.7758309999</v>
      </c>
      <c r="D130">
        <v>2.91</v>
      </c>
      <c r="E130" s="155">
        <f>L22+AB22</f>
        <v>5445.2818620490998</v>
      </c>
      <c r="F130" s="155">
        <f>L23+R23</f>
        <v>10432.54931903839</v>
      </c>
      <c r="G130" s="155">
        <f>L22+AK22</f>
        <v>14961.1914499092</v>
      </c>
      <c r="J130" s="194"/>
    </row>
    <row r="131" spans="1:10">
      <c r="A131" s="155" t="s">
        <v>598</v>
      </c>
      <c r="B131">
        <v>125</v>
      </c>
      <c r="C131" s="237">
        <f t="shared" si="6"/>
        <v>2119638.9993770001</v>
      </c>
      <c r="D131">
        <v>2.96</v>
      </c>
      <c r="E131" s="155">
        <f>L25+AB25</f>
        <v>4160.4078123855497</v>
      </c>
      <c r="F131" s="155">
        <f>L26+R26</f>
        <v>9556.9646318054201</v>
      </c>
      <c r="G131" s="155">
        <f>L25+AK25</f>
        <v>15253.4943862247</v>
      </c>
      <c r="J131" s="194"/>
    </row>
    <row r="132" spans="1:10">
      <c r="A132" s="155" t="s">
        <v>599</v>
      </c>
      <c r="B132">
        <v>150</v>
      </c>
      <c r="C132" s="237">
        <f t="shared" si="6"/>
        <v>2493903.8981690002</v>
      </c>
      <c r="D132">
        <v>3.09</v>
      </c>
      <c r="E132" s="155">
        <f>L28+AB28</f>
        <v>4872.4455676364896</v>
      </c>
      <c r="F132" s="155">
        <f>L29+R29</f>
        <v>10652.64756799697</v>
      </c>
      <c r="G132" s="155">
        <f>L28+AK28</f>
        <v>15104.538844137101</v>
      </c>
    </row>
    <row r="133" spans="1:10">
      <c r="A133" s="155" t="s">
        <v>600</v>
      </c>
      <c r="B133">
        <v>175</v>
      </c>
      <c r="C133" s="237">
        <f t="shared" si="6"/>
        <v>2938305.4442179999</v>
      </c>
      <c r="D133">
        <v>2.97</v>
      </c>
      <c r="E133" s="155">
        <f>L31+AB31</f>
        <v>4443.8044588851899</v>
      </c>
      <c r="F133" s="155">
        <f>L32+R32</f>
        <v>9343.9391446208901</v>
      </c>
      <c r="G133" s="155">
        <f>L31+AK31</f>
        <v>14828.389967470101</v>
      </c>
    </row>
    <row r="134" spans="1:10">
      <c r="A134" s="155" t="s">
        <v>601</v>
      </c>
      <c r="B134">
        <v>200</v>
      </c>
      <c r="C134" s="237">
        <f t="shared" si="6"/>
        <v>3464428.11442</v>
      </c>
      <c r="D134">
        <v>2.99</v>
      </c>
      <c r="E134" s="155">
        <f>L34+AB34</f>
        <v>4785.5904972839298</v>
      </c>
      <c r="F134" s="155">
        <f>L35+R35</f>
        <v>10393.53422451973</v>
      </c>
      <c r="G134" s="155">
        <f>L34+AK34</f>
        <v>14796.144783763801</v>
      </c>
    </row>
    <row r="140" spans="1:10">
      <c r="A140" s="156" t="s">
        <v>662</v>
      </c>
      <c r="C140" s="155" t="s">
        <v>663</v>
      </c>
      <c r="D140" s="155" t="s">
        <v>175</v>
      </c>
      <c r="E140" s="155" t="s">
        <v>174</v>
      </c>
    </row>
    <row r="141" spans="1:10" ht="21">
      <c r="C141" s="155" t="s">
        <v>693</v>
      </c>
      <c r="D141" s="155" t="s">
        <v>695</v>
      </c>
      <c r="E141" s="155" t="s">
        <v>694</v>
      </c>
      <c r="F141" s="155" t="s">
        <v>661</v>
      </c>
      <c r="G141" s="194" t="s">
        <v>582</v>
      </c>
      <c r="H141" s="194" t="s">
        <v>589</v>
      </c>
      <c r="I141" s="194" t="s">
        <v>588</v>
      </c>
    </row>
    <row r="142" spans="1:10">
      <c r="A142" s="155" t="s">
        <v>593</v>
      </c>
      <c r="B142">
        <v>0</v>
      </c>
      <c r="C142" s="238">
        <f>L102*48</f>
        <v>22176</v>
      </c>
      <c r="D142" s="238">
        <f>S102*48</f>
        <v>15792</v>
      </c>
      <c r="F142" s="238">
        <f t="shared" ref="F142:F150" si="7">D44+F44</f>
        <v>3929.21</v>
      </c>
      <c r="G142" s="155">
        <v>29.575836420059201</v>
      </c>
      <c r="H142" s="155">
        <v>99.406148672103797</v>
      </c>
      <c r="I142" s="155">
        <v>120.453521251678</v>
      </c>
    </row>
    <row r="143" spans="1:10">
      <c r="A143" s="155" t="s">
        <v>594</v>
      </c>
      <c r="B143">
        <v>25</v>
      </c>
      <c r="C143" s="238">
        <f t="shared" ref="C143:C150" si="8">L103*48</f>
        <v>25728</v>
      </c>
      <c r="D143" s="238">
        <f t="shared" ref="D143:D150" si="9">S103*48</f>
        <v>11280</v>
      </c>
      <c r="F143" s="238">
        <f t="shared" si="7"/>
        <v>4610.91</v>
      </c>
      <c r="G143" s="155">
        <v>47.396229505538898</v>
      </c>
      <c r="H143" s="155">
        <v>124.671264648437</v>
      </c>
      <c r="I143" s="155">
        <v>218.827893972396</v>
      </c>
    </row>
    <row r="144" spans="1:10">
      <c r="A144" s="155" t="s">
        <v>595</v>
      </c>
      <c r="B144">
        <v>50</v>
      </c>
      <c r="C144" s="238">
        <f t="shared" si="8"/>
        <v>44880</v>
      </c>
      <c r="D144" s="238">
        <f t="shared" si="9"/>
        <v>10992</v>
      </c>
      <c r="F144" s="238">
        <f t="shared" si="7"/>
        <v>5383.68</v>
      </c>
      <c r="G144" s="155">
        <v>64.227716684341402</v>
      </c>
      <c r="H144" s="155">
        <v>145.11964988708399</v>
      </c>
      <c r="I144" s="155">
        <v>231.01981854438699</v>
      </c>
    </row>
    <row r="145" spans="1:9">
      <c r="A145" s="155" t="s">
        <v>596</v>
      </c>
      <c r="B145">
        <v>75</v>
      </c>
      <c r="C145" s="238">
        <f t="shared" si="8"/>
        <v>74544</v>
      </c>
      <c r="D145" s="238">
        <f t="shared" si="9"/>
        <v>12768</v>
      </c>
      <c r="F145" s="238">
        <f t="shared" si="7"/>
        <v>6350.11</v>
      </c>
      <c r="G145" s="155">
        <v>65.013238906860295</v>
      </c>
      <c r="H145" s="155">
        <v>162.622673988342</v>
      </c>
      <c r="I145" s="155">
        <v>189.27180528640699</v>
      </c>
    </row>
    <row r="146" spans="1:9">
      <c r="A146" s="155" t="s">
        <v>597</v>
      </c>
      <c r="B146">
        <v>100</v>
      </c>
      <c r="C146" s="238">
        <f t="shared" si="8"/>
        <v>49488</v>
      </c>
      <c r="D146" s="238">
        <f t="shared" si="9"/>
        <v>12432</v>
      </c>
      <c r="F146" s="238">
        <f t="shared" si="7"/>
        <v>7396.24</v>
      </c>
      <c r="G146" s="155">
        <v>57.208644151687601</v>
      </c>
      <c r="H146" s="155">
        <v>123.469468593597</v>
      </c>
      <c r="I146" s="155">
        <v>189.733264446258</v>
      </c>
    </row>
    <row r="147" spans="1:9">
      <c r="A147" s="155" t="s">
        <v>598</v>
      </c>
      <c r="B147">
        <v>125</v>
      </c>
      <c r="C147" s="238">
        <f t="shared" si="8"/>
        <v>55200</v>
      </c>
      <c r="D147" s="238">
        <f t="shared" si="9"/>
        <v>13728</v>
      </c>
      <c r="F147" s="238">
        <f t="shared" si="7"/>
        <v>8500.0499999999993</v>
      </c>
      <c r="G147" s="155">
        <v>51.891192197799597</v>
      </c>
      <c r="H147" s="155">
        <v>123.849684715271</v>
      </c>
      <c r="I147" s="155">
        <v>189.370112657547</v>
      </c>
    </row>
    <row r="148" spans="1:9">
      <c r="A148" s="155" t="s">
        <v>599</v>
      </c>
      <c r="B148">
        <v>150</v>
      </c>
      <c r="C148" s="238">
        <f t="shared" si="8"/>
        <v>45600</v>
      </c>
      <c r="D148" s="238">
        <f t="shared" si="9"/>
        <v>13920</v>
      </c>
      <c r="F148" s="238">
        <f t="shared" si="7"/>
        <v>9825.8000000000011</v>
      </c>
      <c r="G148" s="155">
        <v>48.830578088760298</v>
      </c>
      <c r="H148" s="155">
        <v>221.60023927688599</v>
      </c>
      <c r="I148" s="155">
        <v>197.894618272781</v>
      </c>
    </row>
    <row r="149" spans="1:9">
      <c r="A149" s="155" t="s">
        <v>600</v>
      </c>
      <c r="B149">
        <v>175</v>
      </c>
      <c r="C149" s="238">
        <f t="shared" si="8"/>
        <v>45024</v>
      </c>
      <c r="D149" s="238">
        <f t="shared" si="9"/>
        <v>13344</v>
      </c>
      <c r="F149" s="238">
        <f t="shared" si="7"/>
        <v>11031.44</v>
      </c>
      <c r="G149" s="155">
        <v>50.545952558517399</v>
      </c>
      <c r="H149" s="155">
        <v>153.09011745452801</v>
      </c>
      <c r="I149" s="155">
        <v>193.67528533935501</v>
      </c>
    </row>
    <row r="150" spans="1:9">
      <c r="A150" s="155" t="s">
        <v>601</v>
      </c>
      <c r="B150">
        <v>200</v>
      </c>
      <c r="C150" s="238">
        <f t="shared" si="8"/>
        <v>44736</v>
      </c>
      <c r="D150" s="238">
        <f t="shared" si="9"/>
        <v>13200</v>
      </c>
      <c r="F150" s="238">
        <f t="shared" si="7"/>
        <v>12562.460000000001</v>
      </c>
      <c r="G150" s="155">
        <v>51.059832334518397</v>
      </c>
      <c r="H150" s="155">
        <v>150.76946330070399</v>
      </c>
      <c r="I150" s="155">
        <v>191.63247179985001</v>
      </c>
    </row>
    <row r="155" spans="1:9">
      <c r="A155" s="156" t="s">
        <v>665</v>
      </c>
    </row>
    <row r="156" spans="1:9" ht="21">
      <c r="C156" s="155" t="s">
        <v>177</v>
      </c>
      <c r="D156" s="155" t="s">
        <v>661</v>
      </c>
      <c r="E156" s="194" t="s">
        <v>582</v>
      </c>
      <c r="F156" s="194" t="s">
        <v>589</v>
      </c>
      <c r="G156" s="194" t="s">
        <v>588</v>
      </c>
    </row>
    <row r="157" spans="1:9">
      <c r="A157" s="155" t="s">
        <v>593</v>
      </c>
      <c r="B157">
        <v>0</v>
      </c>
      <c r="C157" s="237">
        <f>C126+C142</f>
        <v>545808</v>
      </c>
      <c r="D157" s="238">
        <f>D126+F142</f>
        <v>3931.9</v>
      </c>
      <c r="E157" s="155">
        <f>E126+G142</f>
        <v>2592.5024524021092</v>
      </c>
      <c r="F157" s="155">
        <f>F126+H142</f>
        <v>6728.934686908714</v>
      </c>
      <c r="G157" s="155">
        <f>G126+I142</f>
        <v>9042.0479810523993</v>
      </c>
    </row>
    <row r="158" spans="1:9">
      <c r="A158" s="155" t="s">
        <v>594</v>
      </c>
      <c r="B158">
        <v>25</v>
      </c>
      <c r="C158" s="237">
        <f t="shared" ref="C158:C165" si="10">C127+C143</f>
        <v>842773.48660599999</v>
      </c>
      <c r="D158" s="238">
        <f t="shared" ref="D158:D165" si="11">D127+F143</f>
        <v>4613.84</v>
      </c>
      <c r="E158" s="155">
        <f t="shared" ref="E158:G165" si="12">E127+G143</f>
        <v>3753.5031795787791</v>
      </c>
      <c r="F158" s="155">
        <f t="shared" si="12"/>
        <v>12120.503295431137</v>
      </c>
      <c r="G158" s="155">
        <f t="shared" si="12"/>
        <v>16068.300730018598</v>
      </c>
    </row>
    <row r="159" spans="1:9">
      <c r="A159" s="155" t="s">
        <v>595</v>
      </c>
      <c r="B159">
        <v>50</v>
      </c>
      <c r="C159" s="237">
        <f t="shared" si="10"/>
        <v>1081693.847265</v>
      </c>
      <c r="D159" s="238">
        <f t="shared" si="11"/>
        <v>5386.7300000000005</v>
      </c>
      <c r="E159" s="155">
        <f t="shared" si="12"/>
        <v>3852.6422691631315</v>
      </c>
      <c r="F159" s="155">
        <f t="shared" si="12"/>
        <v>11623.787033328983</v>
      </c>
      <c r="G159" s="155">
        <f t="shared" si="12"/>
        <v>19808.743895320888</v>
      </c>
    </row>
    <row r="160" spans="1:9">
      <c r="A160" s="155" t="s">
        <v>596</v>
      </c>
      <c r="B160">
        <v>75</v>
      </c>
      <c r="C160" s="237">
        <f t="shared" si="10"/>
        <v>1411975.0064930001</v>
      </c>
      <c r="D160" s="238">
        <f t="shared" si="11"/>
        <v>6352.91</v>
      </c>
      <c r="E160" s="155">
        <f t="shared" si="12"/>
        <v>4319.3566341686201</v>
      </c>
      <c r="F160" s="155">
        <f t="shared" si="12"/>
        <v>13901.554034242543</v>
      </c>
      <c r="G160" s="155">
        <f t="shared" si="12"/>
        <v>15955.127782135009</v>
      </c>
    </row>
    <row r="161" spans="1:7">
      <c r="A161" s="155" t="s">
        <v>597</v>
      </c>
      <c r="B161">
        <v>100</v>
      </c>
      <c r="C161" s="237">
        <f t="shared" si="10"/>
        <v>1664447.7758309999</v>
      </c>
      <c r="D161" s="238">
        <f t="shared" si="11"/>
        <v>7399.15</v>
      </c>
      <c r="E161" s="155">
        <f t="shared" si="12"/>
        <v>5502.4905062007874</v>
      </c>
      <c r="F161" s="155">
        <f t="shared" si="12"/>
        <v>10556.018787631987</v>
      </c>
      <c r="G161" s="155">
        <f t="shared" si="12"/>
        <v>15150.924714355458</v>
      </c>
    </row>
    <row r="162" spans="1:7">
      <c r="A162" s="155" t="s">
        <v>598</v>
      </c>
      <c r="B162">
        <v>125</v>
      </c>
      <c r="C162" s="237">
        <f t="shared" si="10"/>
        <v>2174838.9993770001</v>
      </c>
      <c r="D162" s="238">
        <f t="shared" si="11"/>
        <v>8503.0099999999984</v>
      </c>
      <c r="E162" s="155">
        <f t="shared" si="12"/>
        <v>4212.2990045833494</v>
      </c>
      <c r="F162" s="155">
        <f t="shared" si="12"/>
        <v>9680.8143165206911</v>
      </c>
      <c r="G162" s="155">
        <f t="shared" si="12"/>
        <v>15442.864498882247</v>
      </c>
    </row>
    <row r="163" spans="1:7">
      <c r="A163" s="155" t="s">
        <v>599</v>
      </c>
      <c r="B163">
        <v>150</v>
      </c>
      <c r="C163" s="237">
        <f t="shared" si="10"/>
        <v>2539503.8981690002</v>
      </c>
      <c r="D163" s="238">
        <f t="shared" si="11"/>
        <v>9828.8900000000012</v>
      </c>
      <c r="E163" s="155">
        <f t="shared" si="12"/>
        <v>4921.27614572525</v>
      </c>
      <c r="F163" s="155">
        <f t="shared" si="12"/>
        <v>10874.247807273856</v>
      </c>
      <c r="G163" s="155">
        <f t="shared" si="12"/>
        <v>15302.433462409883</v>
      </c>
    </row>
    <row r="164" spans="1:7">
      <c r="A164" s="155" t="s">
        <v>600</v>
      </c>
      <c r="B164">
        <v>175</v>
      </c>
      <c r="C164" s="237">
        <f t="shared" si="10"/>
        <v>2983329.4442179999</v>
      </c>
      <c r="D164" s="238">
        <f t="shared" si="11"/>
        <v>11034.41</v>
      </c>
      <c r="E164" s="155">
        <f t="shared" si="12"/>
        <v>4494.3504114437073</v>
      </c>
      <c r="F164" s="155">
        <f t="shared" si="12"/>
        <v>9497.029262075419</v>
      </c>
      <c r="G164" s="155">
        <f t="shared" si="12"/>
        <v>15022.065252809456</v>
      </c>
    </row>
    <row r="165" spans="1:7">
      <c r="A165" s="155" t="s">
        <v>601</v>
      </c>
      <c r="B165">
        <v>200</v>
      </c>
      <c r="C165" s="237">
        <f t="shared" si="10"/>
        <v>3509164.11442</v>
      </c>
      <c r="D165" s="238">
        <f t="shared" si="11"/>
        <v>12565.45</v>
      </c>
      <c r="E165" s="155">
        <f t="shared" si="12"/>
        <v>4836.6503296184483</v>
      </c>
      <c r="F165" s="155">
        <f t="shared" si="12"/>
        <v>10544.303687820433</v>
      </c>
      <c r="G165" s="155">
        <f t="shared" si="12"/>
        <v>14987.777255563651</v>
      </c>
    </row>
    <row r="169" spans="1:7">
      <c r="A169" s="156" t="s">
        <v>679</v>
      </c>
    </row>
    <row r="170" spans="1:7">
      <c r="C170" s="155" t="s">
        <v>177</v>
      </c>
      <c r="D170" s="155" t="s">
        <v>661</v>
      </c>
      <c r="E170" s="155" t="s">
        <v>676</v>
      </c>
      <c r="F170" s="155" t="s">
        <v>677</v>
      </c>
      <c r="G170" s="155" t="s">
        <v>678</v>
      </c>
    </row>
    <row r="171" spans="1:7">
      <c r="A171" s="155" t="s">
        <v>593</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row>
    <row r="172" spans="1:7">
      <c r="A172" s="155" t="s">
        <v>594</v>
      </c>
      <c r="B172" s="165">
        <v>25</v>
      </c>
      <c r="C172" s="155">
        <f t="shared" si="13"/>
        <v>13617.424776766666</v>
      </c>
      <c r="D172" s="155">
        <f t="shared" si="13"/>
        <v>4.8833333333333333E-2</v>
      </c>
      <c r="E172" s="155">
        <f t="shared" si="13"/>
        <v>61.768449167887333</v>
      </c>
      <c r="F172" s="155">
        <f t="shared" si="13"/>
        <v>199.93053384637832</v>
      </c>
      <c r="G172" s="155">
        <f t="shared" si="13"/>
        <v>264.15788060077</v>
      </c>
    </row>
    <row r="173" spans="1:7">
      <c r="A173" s="155" t="s">
        <v>595</v>
      </c>
      <c r="B173" s="165">
        <v>50</v>
      </c>
      <c r="C173" s="155">
        <f t="shared" si="13"/>
        <v>17280.230787749999</v>
      </c>
      <c r="D173" s="155">
        <f t="shared" si="13"/>
        <v>5.0833333333333328E-2</v>
      </c>
      <c r="E173" s="155">
        <f t="shared" si="13"/>
        <v>63.140242541313164</v>
      </c>
      <c r="F173" s="155">
        <f t="shared" si="13"/>
        <v>191.31112305736499</v>
      </c>
      <c r="G173" s="155">
        <f t="shared" si="13"/>
        <v>326.29540127960831</v>
      </c>
    </row>
    <row r="174" spans="1:7">
      <c r="A174" s="155" t="s">
        <v>596</v>
      </c>
      <c r="B174" s="165">
        <v>75</v>
      </c>
      <c r="C174" s="155">
        <f t="shared" si="13"/>
        <v>22290.516774883334</v>
      </c>
      <c r="D174" s="155">
        <f t="shared" si="13"/>
        <v>4.6666666666666662E-2</v>
      </c>
      <c r="E174" s="155">
        <f t="shared" si="13"/>
        <v>70.905723254362655</v>
      </c>
      <c r="F174" s="155">
        <f t="shared" si="13"/>
        <v>228.98218933757002</v>
      </c>
      <c r="G174" s="155">
        <f t="shared" si="13"/>
        <v>262.76426628081003</v>
      </c>
    </row>
    <row r="175" spans="1:7">
      <c r="A175" s="155" t="s">
        <v>597</v>
      </c>
      <c r="B175" s="165">
        <v>100</v>
      </c>
      <c r="C175" s="155">
        <f t="shared" si="13"/>
        <v>26915.99626385</v>
      </c>
      <c r="D175" s="155">
        <f t="shared" si="13"/>
        <v>4.8500000000000001E-2</v>
      </c>
      <c r="E175" s="155">
        <f t="shared" si="13"/>
        <v>90.754697700818326</v>
      </c>
      <c r="F175" s="155">
        <f t="shared" si="13"/>
        <v>173.87582198397317</v>
      </c>
      <c r="G175" s="155">
        <f t="shared" si="13"/>
        <v>249.35319083182</v>
      </c>
    </row>
    <row r="176" spans="1:7">
      <c r="A176" s="155" t="s">
        <v>598</v>
      </c>
      <c r="B176" s="165">
        <v>125</v>
      </c>
      <c r="C176" s="155">
        <f t="shared" si="13"/>
        <v>35327.316656283336</v>
      </c>
      <c r="D176" s="155">
        <f t="shared" si="13"/>
        <v>4.9333333333333333E-2</v>
      </c>
      <c r="E176" s="155">
        <f t="shared" si="13"/>
        <v>69.340130206425826</v>
      </c>
      <c r="F176" s="155">
        <f t="shared" si="13"/>
        <v>159.28274386342366</v>
      </c>
      <c r="G176" s="155">
        <f t="shared" si="13"/>
        <v>254.22490643707835</v>
      </c>
    </row>
    <row r="177" spans="1:7">
      <c r="A177" s="155" t="s">
        <v>599</v>
      </c>
      <c r="B177" s="165">
        <v>150</v>
      </c>
      <c r="C177" s="155">
        <f t="shared" si="13"/>
        <v>41565.064969483334</v>
      </c>
      <c r="D177" s="155">
        <f t="shared" si="13"/>
        <v>5.1499999999999997E-2</v>
      </c>
      <c r="E177" s="155">
        <f t="shared" si="13"/>
        <v>81.207426127274829</v>
      </c>
      <c r="F177" s="155">
        <f t="shared" si="13"/>
        <v>177.54412613328284</v>
      </c>
      <c r="G177" s="155">
        <f t="shared" si="13"/>
        <v>251.74231406895169</v>
      </c>
    </row>
    <row r="178" spans="1:7">
      <c r="A178" s="155" t="s">
        <v>600</v>
      </c>
      <c r="B178" s="165">
        <v>175</v>
      </c>
      <c r="C178" s="155">
        <f t="shared" si="13"/>
        <v>48971.757403633332</v>
      </c>
      <c r="D178" s="155">
        <f t="shared" si="13"/>
        <v>4.9500000000000002E-2</v>
      </c>
      <c r="E178" s="155">
        <f t="shared" si="13"/>
        <v>74.063407648086496</v>
      </c>
      <c r="F178" s="155">
        <f t="shared" si="13"/>
        <v>155.73231907701484</v>
      </c>
      <c r="G178" s="155">
        <f t="shared" si="13"/>
        <v>247.13983279116835</v>
      </c>
    </row>
    <row r="179" spans="1:7">
      <c r="A179" s="155" t="s">
        <v>601</v>
      </c>
      <c r="B179" s="165">
        <v>200</v>
      </c>
      <c r="C179" s="155">
        <f t="shared" si="13"/>
        <v>57740.468573666665</v>
      </c>
      <c r="D179" s="155">
        <f t="shared" si="13"/>
        <v>4.9833333333333334E-2</v>
      </c>
      <c r="E179" s="155">
        <f t="shared" si="13"/>
        <v>79.759841621398834</v>
      </c>
      <c r="F179" s="155">
        <f t="shared" si="13"/>
        <v>173.22557040866215</v>
      </c>
      <c r="G179" s="155">
        <f t="shared" si="13"/>
        <v>246.60241306273002</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E109" workbookViewId="0">
      <selection activeCell="H139" sqref="H139"/>
    </sheetView>
  </sheetViews>
  <sheetFormatPr baseColWidth="10" defaultRowHeight="15"/>
  <sheetData>
    <row r="3" spans="2:44">
      <c r="B3" t="s">
        <v>696</v>
      </c>
      <c r="D3" t="s">
        <v>697</v>
      </c>
      <c r="R3" t="s">
        <v>323</v>
      </c>
      <c r="AB3" t="s">
        <v>522</v>
      </c>
      <c r="AK3" t="s">
        <v>626</v>
      </c>
    </row>
    <row r="5" spans="2:44">
      <c r="B5" t="s">
        <v>343</v>
      </c>
      <c r="C5" t="s">
        <v>117</v>
      </c>
      <c r="D5" t="s">
        <v>338</v>
      </c>
      <c r="E5" t="s">
        <v>199</v>
      </c>
      <c r="F5" t="s">
        <v>200</v>
      </c>
      <c r="G5" t="s">
        <v>698</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630</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606</v>
      </c>
      <c r="L17" s="163"/>
      <c r="M17" s="163"/>
      <c r="N17" s="163"/>
      <c r="O17" s="163"/>
      <c r="P17" s="163"/>
      <c r="Q17" s="202" t="s">
        <v>175</v>
      </c>
      <c r="R17" s="163"/>
      <c r="S17" s="163"/>
      <c r="T17" s="163"/>
      <c r="U17" s="108"/>
      <c r="V17" s="163"/>
      <c r="W17" s="202" t="s">
        <v>174</v>
      </c>
      <c r="X17" s="163"/>
      <c r="Y17" s="163"/>
      <c r="Z17" s="203"/>
    </row>
    <row r="18" spans="2:26">
      <c r="B18" s="201"/>
      <c r="C18" s="163" t="s">
        <v>590</v>
      </c>
      <c r="D18" s="163" t="s">
        <v>591</v>
      </c>
      <c r="E18" s="202" t="s">
        <v>592</v>
      </c>
      <c r="F18" s="202" t="s">
        <v>603</v>
      </c>
      <c r="G18" s="202" t="s">
        <v>604</v>
      </c>
      <c r="H18" s="163"/>
      <c r="I18" s="163"/>
      <c r="J18" s="108" t="s">
        <v>14</v>
      </c>
      <c r="K18" s="108" t="s">
        <v>607</v>
      </c>
      <c r="L18" s="163" t="s">
        <v>608</v>
      </c>
      <c r="M18" s="108" t="s">
        <v>605</v>
      </c>
      <c r="N18" s="215" t="s">
        <v>345</v>
      </c>
      <c r="O18" s="163"/>
      <c r="P18" s="108" t="s">
        <v>14</v>
      </c>
      <c r="Q18" s="108" t="s">
        <v>607</v>
      </c>
      <c r="R18" s="163" t="s">
        <v>608</v>
      </c>
      <c r="S18" s="108" t="s">
        <v>605</v>
      </c>
      <c r="T18" s="215" t="s">
        <v>345</v>
      </c>
      <c r="U18" s="108"/>
      <c r="V18" s="108" t="s">
        <v>14</v>
      </c>
      <c r="W18" s="108" t="s">
        <v>607</v>
      </c>
      <c r="X18" s="163" t="s">
        <v>608</v>
      </c>
      <c r="Y18" s="108" t="s">
        <v>605</v>
      </c>
      <c r="Z18" s="217" t="s">
        <v>345</v>
      </c>
    </row>
    <row r="19" spans="2:26" ht="15.75" thickBot="1">
      <c r="B19" s="208" t="s">
        <v>622</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584</v>
      </c>
      <c r="C24" s="58"/>
      <c r="D24" s="58"/>
      <c r="E24" s="58"/>
      <c r="F24" s="58"/>
      <c r="G24" s="58"/>
      <c r="H24" s="58"/>
      <c r="I24" s="58"/>
      <c r="J24" s="58"/>
      <c r="K24" s="58"/>
      <c r="L24" s="58"/>
      <c r="M24" s="58"/>
      <c r="N24" s="58"/>
      <c r="O24" s="57"/>
    </row>
    <row r="25" spans="2:26">
      <c r="B25" s="92"/>
      <c r="C25" s="108"/>
      <c r="D25" s="108"/>
      <c r="E25" s="108"/>
      <c r="F25" s="108" t="s">
        <v>636</v>
      </c>
      <c r="G25" s="108" t="s">
        <v>635</v>
      </c>
      <c r="H25" s="108" t="s">
        <v>631</v>
      </c>
      <c r="I25" s="108" t="s">
        <v>632</v>
      </c>
      <c r="J25" s="192" t="s">
        <v>633</v>
      </c>
      <c r="K25" s="108" t="s">
        <v>634</v>
      </c>
      <c r="L25" s="108"/>
      <c r="M25" s="108" t="s">
        <v>657</v>
      </c>
      <c r="N25" s="108"/>
      <c r="O25" s="109"/>
    </row>
    <row r="26" spans="2:26" ht="15.75" thickBot="1">
      <c r="B26" s="208" t="s">
        <v>622</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652</v>
      </c>
      <c r="C32" s="58"/>
      <c r="D32" s="58"/>
      <c r="E32" s="58"/>
      <c r="F32" s="58"/>
      <c r="G32" s="58"/>
      <c r="H32" s="58"/>
      <c r="I32" s="57"/>
    </row>
    <row r="33" spans="2:9">
      <c r="B33" s="92"/>
      <c r="C33" s="246" t="s">
        <v>693</v>
      </c>
      <c r="D33" s="246" t="s">
        <v>694</v>
      </c>
      <c r="E33" s="246" t="s">
        <v>695</v>
      </c>
      <c r="F33" s="113" t="s">
        <v>661</v>
      </c>
      <c r="G33" s="249" t="s">
        <v>703</v>
      </c>
      <c r="H33" s="249" t="s">
        <v>704</v>
      </c>
      <c r="I33" s="250" t="s">
        <v>705</v>
      </c>
    </row>
    <row r="34" spans="2:9" ht="15.75" thickBot="1">
      <c r="B34" s="245" t="s">
        <v>699</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700</v>
      </c>
      <c r="R58" t="s">
        <v>323</v>
      </c>
      <c r="AB58" t="s">
        <v>522</v>
      </c>
      <c r="AK58" t="s">
        <v>626</v>
      </c>
    </row>
    <row r="60" spans="2:44">
      <c r="B60" t="s">
        <v>343</v>
      </c>
      <c r="C60" t="s">
        <v>117</v>
      </c>
      <c r="D60" t="s">
        <v>338</v>
      </c>
      <c r="E60" t="s">
        <v>199</v>
      </c>
      <c r="F60" t="s">
        <v>200</v>
      </c>
      <c r="G60" t="s">
        <v>702</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701</v>
      </c>
    </row>
    <row r="69" spans="2:26" ht="15.75" thickBot="1"/>
    <row r="70" spans="2:26">
      <c r="B70" s="153" t="s">
        <v>630</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606</v>
      </c>
      <c r="L72" s="163"/>
      <c r="M72" s="163"/>
      <c r="N72" s="163"/>
      <c r="O72" s="163"/>
      <c r="P72" s="163"/>
      <c r="Q72" s="202" t="s">
        <v>175</v>
      </c>
      <c r="R72" s="163"/>
      <c r="S72" s="163"/>
      <c r="T72" s="163"/>
      <c r="U72" s="108"/>
      <c r="V72" s="163"/>
      <c r="W72" s="202" t="s">
        <v>174</v>
      </c>
      <c r="X72" s="163"/>
      <c r="Y72" s="163"/>
      <c r="Z72" s="203"/>
    </row>
    <row r="73" spans="2:26">
      <c r="B73" s="201"/>
      <c r="C73" s="163" t="s">
        <v>590</v>
      </c>
      <c r="D73" s="163" t="s">
        <v>591</v>
      </c>
      <c r="E73" s="202" t="s">
        <v>592</v>
      </c>
      <c r="F73" s="202" t="s">
        <v>603</v>
      </c>
      <c r="G73" s="202" t="s">
        <v>604</v>
      </c>
      <c r="H73" s="163"/>
      <c r="I73" s="163"/>
      <c r="J73" s="108" t="s">
        <v>14</v>
      </c>
      <c r="K73" s="108" t="s">
        <v>607</v>
      </c>
      <c r="L73" s="163" t="s">
        <v>608</v>
      </c>
      <c r="M73" s="108" t="s">
        <v>605</v>
      </c>
      <c r="N73" s="215" t="s">
        <v>345</v>
      </c>
      <c r="O73" s="163"/>
      <c r="P73" s="108" t="s">
        <v>14</v>
      </c>
      <c r="Q73" s="108" t="s">
        <v>607</v>
      </c>
      <c r="R73" s="163" t="s">
        <v>608</v>
      </c>
      <c r="S73" s="108" t="s">
        <v>605</v>
      </c>
      <c r="T73" s="215" t="s">
        <v>345</v>
      </c>
      <c r="U73" s="108"/>
      <c r="V73" s="108" t="s">
        <v>14</v>
      </c>
      <c r="W73" s="108" t="s">
        <v>607</v>
      </c>
      <c r="X73" s="163" t="s">
        <v>608</v>
      </c>
      <c r="Y73" s="108" t="s">
        <v>605</v>
      </c>
      <c r="Z73" s="217" t="s">
        <v>345</v>
      </c>
    </row>
    <row r="74" spans="2:26" ht="15.75" thickBot="1">
      <c r="B74" s="208" t="s">
        <v>622</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701</v>
      </c>
    </row>
    <row r="78" spans="2:26" ht="15.75" thickBot="1"/>
    <row r="79" spans="2:26">
      <c r="B79" s="220" t="s">
        <v>584</v>
      </c>
      <c r="C79" s="58"/>
      <c r="D79" s="58"/>
      <c r="E79" s="58"/>
      <c r="F79" s="58"/>
      <c r="G79" s="58"/>
      <c r="H79" s="58"/>
      <c r="I79" s="58"/>
      <c r="J79" s="58"/>
      <c r="K79" s="58"/>
      <c r="L79" s="58"/>
      <c r="M79" s="58"/>
      <c r="N79" s="58"/>
      <c r="O79" s="57"/>
    </row>
    <row r="80" spans="2:26">
      <c r="B80" s="92"/>
      <c r="C80" s="108"/>
      <c r="D80" s="108"/>
      <c r="E80" s="108"/>
      <c r="F80" s="108" t="s">
        <v>636</v>
      </c>
      <c r="G80" s="108" t="s">
        <v>635</v>
      </c>
      <c r="H80" s="108" t="s">
        <v>631</v>
      </c>
      <c r="I80" s="108" t="s">
        <v>632</v>
      </c>
      <c r="J80" s="192" t="s">
        <v>633</v>
      </c>
      <c r="K80" s="108" t="s">
        <v>634</v>
      </c>
      <c r="L80" s="108"/>
      <c r="M80" s="108" t="s">
        <v>657</v>
      </c>
      <c r="N80" s="108"/>
      <c r="O80" s="109"/>
    </row>
    <row r="81" spans="2:15" ht="15.75" thickBot="1">
      <c r="B81" s="208" t="s">
        <v>622</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701</v>
      </c>
    </row>
    <row r="86" spans="2:15" ht="15.75" thickBot="1"/>
    <row r="87" spans="2:15">
      <c r="B87" s="153" t="s">
        <v>652</v>
      </c>
      <c r="C87" s="58"/>
      <c r="D87" s="58"/>
      <c r="E87" s="58"/>
      <c r="F87" s="58"/>
      <c r="G87" s="58"/>
      <c r="H87" s="58"/>
      <c r="I87" s="57"/>
    </row>
    <row r="88" spans="2:15">
      <c r="B88" s="92"/>
      <c r="C88" s="246" t="s">
        <v>693</v>
      </c>
      <c r="D88" s="246" t="s">
        <v>694</v>
      </c>
      <c r="E88" s="246" t="s">
        <v>695</v>
      </c>
      <c r="F88" s="113" t="s">
        <v>661</v>
      </c>
      <c r="G88" s="249" t="s">
        <v>703</v>
      </c>
      <c r="H88" s="249" t="s">
        <v>704</v>
      </c>
      <c r="I88" s="250" t="s">
        <v>705</v>
      </c>
    </row>
    <row r="89" spans="2:15" ht="15.75" thickBot="1">
      <c r="B89" s="245" t="s">
        <v>706</v>
      </c>
      <c r="C89" s="247">
        <f>N74</f>
        <v>1</v>
      </c>
      <c r="D89" s="247">
        <f>Z74</f>
        <v>1</v>
      </c>
      <c r="E89" s="247">
        <f>T74</f>
        <v>1</v>
      </c>
      <c r="F89" s="248">
        <f>J81</f>
        <v>0.95625000000000004</v>
      </c>
      <c r="G89" s="251">
        <f>V63</f>
        <v>0.94374999999999998</v>
      </c>
      <c r="H89" s="251">
        <f>AF63</f>
        <v>0.9375</v>
      </c>
      <c r="I89" s="252">
        <f>AO63</f>
        <v>0.96250000000000002</v>
      </c>
    </row>
    <row r="119" spans="2:9">
      <c r="B119" t="s">
        <v>652</v>
      </c>
    </row>
    <row r="120" spans="2:9">
      <c r="C120" t="s">
        <v>693</v>
      </c>
      <c r="D120" t="s">
        <v>694</v>
      </c>
      <c r="E120" t="s">
        <v>695</v>
      </c>
      <c r="F120" t="s">
        <v>661</v>
      </c>
      <c r="G120" t="s">
        <v>703</v>
      </c>
      <c r="H120" t="s">
        <v>704</v>
      </c>
      <c r="I120" t="s">
        <v>705</v>
      </c>
    </row>
    <row r="121" spans="2:9">
      <c r="B121" t="s">
        <v>732</v>
      </c>
      <c r="C121">
        <v>0.66874999999999996</v>
      </c>
      <c r="D121">
        <v>0.93125000000000002</v>
      </c>
      <c r="E121">
        <v>0.66874999999999996</v>
      </c>
      <c r="F121">
        <v>1</v>
      </c>
      <c r="G121">
        <v>0.99375000000000002</v>
      </c>
      <c r="H121">
        <v>0.98750000000000004</v>
      </c>
      <c r="I121">
        <v>0.98124999999999996</v>
      </c>
    </row>
    <row r="122" spans="2:9">
      <c r="B122" t="s">
        <v>733</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707</v>
      </c>
      <c r="D3" t="s">
        <v>697</v>
      </c>
      <c r="R3" t="s">
        <v>323</v>
      </c>
      <c r="AB3" t="s">
        <v>522</v>
      </c>
      <c r="AK3" t="s">
        <v>626</v>
      </c>
    </row>
    <row r="5" spans="2:44">
      <c r="B5" t="s">
        <v>343</v>
      </c>
      <c r="C5" t="s">
        <v>117</v>
      </c>
      <c r="D5" t="s">
        <v>338</v>
      </c>
      <c r="E5" t="s">
        <v>199</v>
      </c>
      <c r="F5" t="s">
        <v>200</v>
      </c>
      <c r="G5" t="s">
        <v>698</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630</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606</v>
      </c>
      <c r="L17" s="163"/>
      <c r="M17" s="163"/>
      <c r="N17" s="163"/>
      <c r="O17" s="163"/>
      <c r="P17" s="163"/>
      <c r="Q17" s="202" t="s">
        <v>175</v>
      </c>
      <c r="R17" s="163"/>
      <c r="S17" s="163"/>
      <c r="T17" s="163"/>
      <c r="U17" s="108"/>
      <c r="V17" s="163"/>
      <c r="W17" s="202" t="s">
        <v>174</v>
      </c>
      <c r="X17" s="163"/>
      <c r="Y17" s="163"/>
      <c r="Z17" s="203"/>
    </row>
    <row r="18" spans="2:26">
      <c r="B18" s="201"/>
      <c r="C18" s="163" t="s">
        <v>590</v>
      </c>
      <c r="D18" s="163" t="s">
        <v>591</v>
      </c>
      <c r="E18" s="202" t="s">
        <v>592</v>
      </c>
      <c r="F18" s="202" t="s">
        <v>603</v>
      </c>
      <c r="G18" s="202" t="s">
        <v>604</v>
      </c>
      <c r="H18" s="163"/>
      <c r="I18" s="163"/>
      <c r="J18" s="108" t="s">
        <v>14</v>
      </c>
      <c r="K18" s="108" t="s">
        <v>607</v>
      </c>
      <c r="L18" s="163" t="s">
        <v>608</v>
      </c>
      <c r="M18" s="108" t="s">
        <v>605</v>
      </c>
      <c r="N18" s="215" t="s">
        <v>345</v>
      </c>
      <c r="O18" s="163"/>
      <c r="P18" s="108" t="s">
        <v>14</v>
      </c>
      <c r="Q18" s="108" t="s">
        <v>607</v>
      </c>
      <c r="R18" s="163" t="s">
        <v>608</v>
      </c>
      <c r="S18" s="108" t="s">
        <v>605</v>
      </c>
      <c r="T18" s="215" t="s">
        <v>345</v>
      </c>
      <c r="U18" s="108"/>
      <c r="V18" s="108" t="s">
        <v>14</v>
      </c>
      <c r="W18" s="108" t="s">
        <v>607</v>
      </c>
      <c r="X18" s="163" t="s">
        <v>608</v>
      </c>
      <c r="Y18" s="108" t="s">
        <v>605</v>
      </c>
      <c r="Z18" s="217" t="s">
        <v>345</v>
      </c>
    </row>
    <row r="19" spans="2:26" ht="15.75" thickBot="1">
      <c r="B19" s="208" t="s">
        <v>622</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584</v>
      </c>
      <c r="C24" s="58"/>
      <c r="D24" s="58"/>
      <c r="E24" s="58"/>
      <c r="F24" s="58"/>
      <c r="G24" s="58"/>
      <c r="H24" s="58"/>
      <c r="I24" s="58"/>
      <c r="J24" s="58"/>
      <c r="K24" s="58"/>
      <c r="L24" s="58"/>
      <c r="M24" s="58"/>
      <c r="N24" s="58"/>
      <c r="O24" s="57"/>
    </row>
    <row r="25" spans="2:26">
      <c r="B25" s="92"/>
      <c r="C25" s="108"/>
      <c r="D25" s="108"/>
      <c r="E25" s="108"/>
      <c r="F25" s="108" t="s">
        <v>636</v>
      </c>
      <c r="G25" s="108" t="s">
        <v>635</v>
      </c>
      <c r="H25" s="108" t="s">
        <v>631</v>
      </c>
      <c r="I25" s="108" t="s">
        <v>632</v>
      </c>
      <c r="J25" s="192" t="s">
        <v>633</v>
      </c>
      <c r="K25" s="108" t="s">
        <v>634</v>
      </c>
      <c r="L25" s="108"/>
      <c r="M25" s="108" t="s">
        <v>657</v>
      </c>
      <c r="N25" s="108"/>
      <c r="O25" s="109"/>
    </row>
    <row r="26" spans="2:26" ht="15.75" thickBot="1">
      <c r="B26" s="208" t="s">
        <v>622</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652</v>
      </c>
      <c r="C32" s="58"/>
      <c r="D32" s="58"/>
      <c r="E32" s="58"/>
      <c r="F32" s="58"/>
      <c r="G32" s="58"/>
      <c r="H32" s="58"/>
      <c r="I32" s="57"/>
    </row>
    <row r="33" spans="2:9">
      <c r="B33" s="92"/>
      <c r="C33" s="246" t="s">
        <v>693</v>
      </c>
      <c r="D33" s="246" t="s">
        <v>694</v>
      </c>
      <c r="E33" s="246" t="s">
        <v>695</v>
      </c>
      <c r="F33" s="113" t="s">
        <v>661</v>
      </c>
      <c r="G33" s="249" t="s">
        <v>703</v>
      </c>
      <c r="H33" s="249" t="s">
        <v>704</v>
      </c>
      <c r="I33" s="250" t="s">
        <v>705</v>
      </c>
    </row>
    <row r="34" spans="2:9" ht="15.75" thickBot="1">
      <c r="B34" s="245" t="s">
        <v>708</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652</v>
      </c>
      <c r="C36" s="58"/>
      <c r="D36" s="58"/>
      <c r="E36" s="58"/>
      <c r="F36" s="58"/>
      <c r="G36" s="58"/>
      <c r="H36" s="58"/>
      <c r="I36" s="57"/>
    </row>
    <row r="37" spans="2:9">
      <c r="B37" s="92"/>
      <c r="C37" s="246" t="s">
        <v>693</v>
      </c>
      <c r="D37" s="246" t="s">
        <v>694</v>
      </c>
      <c r="E37" s="246" t="s">
        <v>695</v>
      </c>
      <c r="F37" s="113" t="s">
        <v>661</v>
      </c>
      <c r="G37" s="249" t="s">
        <v>719</v>
      </c>
      <c r="H37" s="249" t="s">
        <v>717</v>
      </c>
      <c r="I37" s="250" t="s">
        <v>718</v>
      </c>
    </row>
    <row r="38" spans="2:9" ht="15.75" thickBot="1">
      <c r="B38" s="245" t="s">
        <v>708</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709</v>
      </c>
      <c r="R58" t="s">
        <v>323</v>
      </c>
      <c r="AB58" t="s">
        <v>522</v>
      </c>
      <c r="AK58" t="s">
        <v>626</v>
      </c>
    </row>
    <row r="60" spans="2:44">
      <c r="B60" t="s">
        <v>343</v>
      </c>
      <c r="C60" t="s">
        <v>117</v>
      </c>
      <c r="D60" t="s">
        <v>338</v>
      </c>
      <c r="E60" t="s">
        <v>199</v>
      </c>
      <c r="F60" t="s">
        <v>200</v>
      </c>
      <c r="G60" t="s">
        <v>702</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710</v>
      </c>
    </row>
    <row r="69" spans="2:26" ht="15.75" thickBot="1"/>
    <row r="70" spans="2:26">
      <c r="B70" s="153" t="s">
        <v>630</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606</v>
      </c>
      <c r="L72" s="163"/>
      <c r="M72" s="163"/>
      <c r="N72" s="163"/>
      <c r="O72" s="163"/>
      <c r="P72" s="163"/>
      <c r="Q72" s="202" t="s">
        <v>175</v>
      </c>
      <c r="R72" s="163"/>
      <c r="S72" s="163"/>
      <c r="T72" s="163"/>
      <c r="U72" s="108"/>
      <c r="V72" s="163"/>
      <c r="W72" s="202" t="s">
        <v>174</v>
      </c>
      <c r="X72" s="163"/>
      <c r="Y72" s="163"/>
      <c r="Z72" s="203"/>
    </row>
    <row r="73" spans="2:26">
      <c r="B73" s="201"/>
      <c r="C73" s="163" t="s">
        <v>590</v>
      </c>
      <c r="D73" s="163" t="s">
        <v>591</v>
      </c>
      <c r="E73" s="202" t="s">
        <v>592</v>
      </c>
      <c r="F73" s="202" t="s">
        <v>603</v>
      </c>
      <c r="G73" s="202" t="s">
        <v>604</v>
      </c>
      <c r="H73" s="163"/>
      <c r="I73" s="163"/>
      <c r="J73" s="108" t="s">
        <v>14</v>
      </c>
      <c r="K73" s="108" t="s">
        <v>607</v>
      </c>
      <c r="L73" s="163" t="s">
        <v>608</v>
      </c>
      <c r="M73" s="108" t="s">
        <v>605</v>
      </c>
      <c r="N73" s="215" t="s">
        <v>345</v>
      </c>
      <c r="O73" s="163"/>
      <c r="P73" s="108" t="s">
        <v>14</v>
      </c>
      <c r="Q73" s="108" t="s">
        <v>607</v>
      </c>
      <c r="R73" s="163" t="s">
        <v>608</v>
      </c>
      <c r="S73" s="108" t="s">
        <v>605</v>
      </c>
      <c r="T73" s="215" t="s">
        <v>345</v>
      </c>
      <c r="U73" s="108"/>
      <c r="V73" s="108" t="s">
        <v>14</v>
      </c>
      <c r="W73" s="108" t="s">
        <v>607</v>
      </c>
      <c r="X73" s="163" t="s">
        <v>608</v>
      </c>
      <c r="Y73" s="108" t="s">
        <v>605</v>
      </c>
      <c r="Z73" s="217" t="s">
        <v>345</v>
      </c>
    </row>
    <row r="74" spans="2:26" ht="15.75" thickBot="1">
      <c r="B74" s="208" t="s">
        <v>622</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710</v>
      </c>
    </row>
    <row r="78" spans="2:26" ht="15.75" thickBot="1"/>
    <row r="79" spans="2:26">
      <c r="B79" s="220" t="s">
        <v>584</v>
      </c>
      <c r="C79" s="58"/>
      <c r="D79" s="58"/>
      <c r="E79" s="58"/>
      <c r="F79" s="58"/>
      <c r="G79" s="58"/>
      <c r="H79" s="58"/>
      <c r="I79" s="58"/>
      <c r="J79" s="58"/>
      <c r="K79" s="58"/>
      <c r="L79" s="58"/>
      <c r="M79" s="58"/>
      <c r="N79" s="58"/>
      <c r="O79" s="57"/>
    </row>
    <row r="80" spans="2:26">
      <c r="B80" s="92"/>
      <c r="C80" s="108"/>
      <c r="D80" s="108"/>
      <c r="E80" s="108"/>
      <c r="F80" s="108" t="s">
        <v>636</v>
      </c>
      <c r="G80" s="108" t="s">
        <v>635</v>
      </c>
      <c r="H80" s="108" t="s">
        <v>631</v>
      </c>
      <c r="I80" s="108" t="s">
        <v>632</v>
      </c>
      <c r="J80" s="192" t="s">
        <v>633</v>
      </c>
      <c r="K80" s="108" t="s">
        <v>634</v>
      </c>
      <c r="L80" s="108"/>
      <c r="M80" s="108" t="s">
        <v>657</v>
      </c>
      <c r="N80" s="108"/>
      <c r="O80" s="109"/>
    </row>
    <row r="81" spans="2:15" ht="15.75" thickBot="1">
      <c r="B81" s="208" t="s">
        <v>622</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701</v>
      </c>
    </row>
    <row r="86" spans="2:15" ht="15.75" thickBot="1"/>
    <row r="87" spans="2:15">
      <c r="B87" s="153" t="s">
        <v>652</v>
      </c>
      <c r="C87" s="58"/>
      <c r="D87" s="58"/>
      <c r="E87" s="58"/>
      <c r="F87" s="58"/>
      <c r="G87" s="58"/>
      <c r="H87" s="58"/>
      <c r="I87" s="57"/>
    </row>
    <row r="88" spans="2:15">
      <c r="B88" s="92"/>
      <c r="C88" s="246" t="s">
        <v>693</v>
      </c>
      <c r="D88" s="246" t="s">
        <v>694</v>
      </c>
      <c r="E88" s="246" t="s">
        <v>695</v>
      </c>
      <c r="F88" s="113" t="s">
        <v>661</v>
      </c>
      <c r="G88" s="249" t="s">
        <v>716</v>
      </c>
      <c r="H88" s="249" t="s">
        <v>717</v>
      </c>
      <c r="I88" s="250" t="s">
        <v>718</v>
      </c>
    </row>
    <row r="89" spans="2:15" ht="15.75" thickBot="1">
      <c r="B89" s="245" t="s">
        <v>711</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714</v>
      </c>
      <c r="D93" t="s">
        <v>715</v>
      </c>
      <c r="E93" t="s">
        <v>712</v>
      </c>
      <c r="F93" t="s">
        <v>713</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626</v>
      </c>
      <c r="C96">
        <f>AO61</f>
        <v>0.80441640378548895</v>
      </c>
      <c r="D96" s="19">
        <f>AO62</f>
        <v>0.92113564668769699</v>
      </c>
      <c r="E96" s="18">
        <f>AO63</f>
        <v>0.90536277602523596</v>
      </c>
      <c r="F96" s="19">
        <f>AO64</f>
        <v>0.92429022082018897</v>
      </c>
    </row>
    <row r="119" spans="2:9">
      <c r="B119" t="s">
        <v>652</v>
      </c>
    </row>
    <row r="120" spans="2:9">
      <c r="C120" t="s">
        <v>723</v>
      </c>
      <c r="D120" t="s">
        <v>724</v>
      </c>
      <c r="E120" t="s">
        <v>722</v>
      </c>
      <c r="F120" t="s">
        <v>725</v>
      </c>
      <c r="G120" t="s">
        <v>719</v>
      </c>
      <c r="H120" t="s">
        <v>717</v>
      </c>
      <c r="I120" t="s">
        <v>718</v>
      </c>
    </row>
    <row r="121" spans="2:9">
      <c r="B121" t="s">
        <v>720</v>
      </c>
      <c r="C121">
        <v>0.59936908517350163</v>
      </c>
      <c r="D121">
        <v>0.80126182965299686</v>
      </c>
      <c r="E121">
        <v>0.62776025236593058</v>
      </c>
      <c r="F121">
        <v>0.96845425867507795</v>
      </c>
      <c r="G121">
        <v>0.98738170347003096</v>
      </c>
      <c r="H121">
        <v>0.94006309148264899</v>
      </c>
      <c r="I121">
        <v>0.97476340694006303</v>
      </c>
    </row>
    <row r="122" spans="2:9">
      <c r="B122" t="s">
        <v>721</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2"/>
  <sheetViews>
    <sheetView topLeftCell="J107" workbookViewId="0">
      <selection activeCell="V122" sqref="V122"/>
    </sheetView>
  </sheetViews>
  <sheetFormatPr baseColWidth="10" defaultRowHeight="15"/>
  <cols>
    <col min="7" max="7" width="13.28515625" customWidth="1"/>
    <col min="8" max="8" width="14" customWidth="1"/>
    <col min="9" max="9" width="15" customWidth="1"/>
  </cols>
  <sheetData>
    <row r="3" spans="2:44">
      <c r="B3" t="s">
        <v>727</v>
      </c>
      <c r="D3" t="s">
        <v>697</v>
      </c>
      <c r="R3" t="s">
        <v>323</v>
      </c>
      <c r="AB3" t="s">
        <v>522</v>
      </c>
      <c r="AK3" t="s">
        <v>626</v>
      </c>
    </row>
    <row r="5" spans="2:44">
      <c r="B5" t="s">
        <v>343</v>
      </c>
      <c r="C5" t="s">
        <v>117</v>
      </c>
      <c r="D5" t="s">
        <v>338</v>
      </c>
      <c r="E5" t="s">
        <v>199</v>
      </c>
      <c r="F5" t="s">
        <v>200</v>
      </c>
      <c r="G5" t="s">
        <v>698</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630</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606</v>
      </c>
      <c r="L17" s="163"/>
      <c r="M17" s="163"/>
      <c r="N17" s="163"/>
      <c r="O17" s="163"/>
      <c r="P17" s="163"/>
      <c r="Q17" s="202" t="s">
        <v>175</v>
      </c>
      <c r="R17" s="163"/>
      <c r="S17" s="163"/>
      <c r="T17" s="163"/>
      <c r="U17" s="108"/>
      <c r="V17" s="163"/>
      <c r="W17" s="202" t="s">
        <v>174</v>
      </c>
      <c r="X17" s="163"/>
      <c r="Y17" s="163"/>
      <c r="Z17" s="203"/>
    </row>
    <row r="18" spans="2:26">
      <c r="B18" s="201"/>
      <c r="C18" s="163" t="s">
        <v>590</v>
      </c>
      <c r="D18" s="163" t="s">
        <v>591</v>
      </c>
      <c r="E18" s="202" t="s">
        <v>592</v>
      </c>
      <c r="F18" s="202" t="s">
        <v>603</v>
      </c>
      <c r="G18" s="202" t="s">
        <v>604</v>
      </c>
      <c r="H18" s="163"/>
      <c r="I18" s="163"/>
      <c r="J18" s="108" t="s">
        <v>14</v>
      </c>
      <c r="K18" s="108" t="s">
        <v>607</v>
      </c>
      <c r="L18" s="163" t="s">
        <v>608</v>
      </c>
      <c r="M18" s="108" t="s">
        <v>605</v>
      </c>
      <c r="N18" s="215" t="s">
        <v>345</v>
      </c>
      <c r="O18" s="163"/>
      <c r="P18" s="108" t="s">
        <v>14</v>
      </c>
      <c r="Q18" s="108" t="s">
        <v>607</v>
      </c>
      <c r="R18" s="163" t="s">
        <v>608</v>
      </c>
      <c r="S18" s="108" t="s">
        <v>605</v>
      </c>
      <c r="T18" s="215" t="s">
        <v>345</v>
      </c>
      <c r="U18" s="108"/>
      <c r="V18" s="108" t="s">
        <v>14</v>
      </c>
      <c r="W18" s="108" t="s">
        <v>607</v>
      </c>
      <c r="X18" s="163" t="s">
        <v>608</v>
      </c>
      <c r="Y18" s="108" t="s">
        <v>605</v>
      </c>
      <c r="Z18" s="217" t="s">
        <v>345</v>
      </c>
    </row>
    <row r="19" spans="2:26" ht="15.75" thickBot="1">
      <c r="B19" s="208" t="s">
        <v>622</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584</v>
      </c>
      <c r="C24" s="58"/>
      <c r="D24" s="58"/>
      <c r="E24" s="58"/>
      <c r="F24" s="58"/>
      <c r="G24" s="58"/>
      <c r="H24" s="58"/>
      <c r="I24" s="58"/>
      <c r="J24" s="58"/>
      <c r="K24" s="58"/>
      <c r="L24" s="58"/>
      <c r="M24" s="58"/>
      <c r="N24" s="58"/>
      <c r="O24" s="57"/>
    </row>
    <row r="25" spans="2:26">
      <c r="B25" s="92"/>
      <c r="C25" s="108"/>
      <c r="D25" s="108"/>
      <c r="E25" s="108"/>
      <c r="F25" s="108" t="s">
        <v>636</v>
      </c>
      <c r="G25" s="108" t="s">
        <v>635</v>
      </c>
      <c r="H25" s="108" t="s">
        <v>631</v>
      </c>
      <c r="I25" s="108" t="s">
        <v>632</v>
      </c>
      <c r="J25" s="192" t="s">
        <v>633</v>
      </c>
      <c r="K25" s="108" t="s">
        <v>634</v>
      </c>
      <c r="L25" s="108"/>
      <c r="M25" s="108" t="s">
        <v>657</v>
      </c>
      <c r="N25" s="108"/>
      <c r="O25" s="109"/>
    </row>
    <row r="26" spans="2:26" ht="15.75" thickBot="1">
      <c r="B26" s="208" t="s">
        <v>622</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652</v>
      </c>
      <c r="C32" s="58"/>
      <c r="D32" s="58"/>
      <c r="E32" s="58"/>
      <c r="F32" s="58"/>
      <c r="G32" s="58"/>
      <c r="H32" s="58"/>
      <c r="I32" s="57"/>
    </row>
    <row r="33" spans="2:9">
      <c r="B33" s="92"/>
      <c r="C33" s="246" t="s">
        <v>693</v>
      </c>
      <c r="D33" s="246" t="s">
        <v>694</v>
      </c>
      <c r="E33" s="246" t="s">
        <v>695</v>
      </c>
      <c r="F33" s="113" t="s">
        <v>661</v>
      </c>
      <c r="G33" s="249" t="s">
        <v>703</v>
      </c>
      <c r="H33" s="249" t="s">
        <v>704</v>
      </c>
      <c r="I33" s="250" t="s">
        <v>705</v>
      </c>
    </row>
    <row r="34" spans="2:9" ht="15.75" thickBot="1">
      <c r="B34" s="245" t="s">
        <v>726</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652</v>
      </c>
      <c r="C36" s="58"/>
      <c r="D36" s="58"/>
      <c r="E36" s="58"/>
      <c r="F36" s="58"/>
      <c r="G36" s="58"/>
      <c r="H36" s="58"/>
      <c r="I36" s="57"/>
    </row>
    <row r="37" spans="2:9">
      <c r="B37" s="92"/>
      <c r="C37" s="246" t="s">
        <v>693</v>
      </c>
      <c r="D37" s="246" t="s">
        <v>694</v>
      </c>
      <c r="E37" s="246" t="s">
        <v>695</v>
      </c>
      <c r="F37" s="113" t="s">
        <v>661</v>
      </c>
      <c r="G37" s="249" t="s">
        <v>719</v>
      </c>
      <c r="H37" s="249" t="s">
        <v>717</v>
      </c>
      <c r="I37" s="250" t="s">
        <v>718</v>
      </c>
    </row>
    <row r="38" spans="2:9" ht="15.75" thickBot="1">
      <c r="B38" s="245" t="s">
        <v>726</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731</v>
      </c>
      <c r="R58" t="s">
        <v>323</v>
      </c>
      <c r="AB58" t="s">
        <v>522</v>
      </c>
      <c r="AK58" t="s">
        <v>626</v>
      </c>
    </row>
    <row r="60" spans="2:44">
      <c r="B60" t="s">
        <v>343</v>
      </c>
      <c r="C60" t="s">
        <v>117</v>
      </c>
      <c r="D60" t="s">
        <v>338</v>
      </c>
      <c r="E60" t="s">
        <v>199</v>
      </c>
      <c r="F60" t="s">
        <v>200</v>
      </c>
      <c r="G60" t="s">
        <v>702</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728</v>
      </c>
    </row>
    <row r="69" spans="2:26" ht="15.75" thickBot="1"/>
    <row r="70" spans="2:26">
      <c r="B70" s="153" t="s">
        <v>630</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606</v>
      </c>
      <c r="L72" s="163"/>
      <c r="M72" s="163"/>
      <c r="N72" s="163"/>
      <c r="O72" s="163"/>
      <c r="P72" s="163"/>
      <c r="Q72" s="202" t="s">
        <v>175</v>
      </c>
      <c r="R72" s="163"/>
      <c r="S72" s="163"/>
      <c r="T72" s="163"/>
      <c r="U72" s="108"/>
      <c r="V72" s="163"/>
      <c r="W72" s="202" t="s">
        <v>174</v>
      </c>
      <c r="X72" s="163"/>
      <c r="Y72" s="163"/>
      <c r="Z72" s="203"/>
    </row>
    <row r="73" spans="2:26">
      <c r="B73" s="201"/>
      <c r="C73" s="163" t="s">
        <v>590</v>
      </c>
      <c r="D73" s="163" t="s">
        <v>591</v>
      </c>
      <c r="E73" s="202" t="s">
        <v>592</v>
      </c>
      <c r="F73" s="202" t="s">
        <v>603</v>
      </c>
      <c r="G73" s="202" t="s">
        <v>604</v>
      </c>
      <c r="H73" s="163"/>
      <c r="I73" s="163"/>
      <c r="J73" s="108" t="s">
        <v>14</v>
      </c>
      <c r="K73" s="108" t="s">
        <v>607</v>
      </c>
      <c r="L73" s="163" t="s">
        <v>608</v>
      </c>
      <c r="M73" s="108" t="s">
        <v>605</v>
      </c>
      <c r="N73" s="215" t="s">
        <v>345</v>
      </c>
      <c r="O73" s="163"/>
      <c r="P73" s="108" t="s">
        <v>14</v>
      </c>
      <c r="Q73" s="108" t="s">
        <v>607</v>
      </c>
      <c r="R73" s="163" t="s">
        <v>608</v>
      </c>
      <c r="S73" s="108" t="s">
        <v>605</v>
      </c>
      <c r="T73" s="215" t="s">
        <v>345</v>
      </c>
      <c r="U73" s="108"/>
      <c r="V73" s="108" t="s">
        <v>14</v>
      </c>
      <c r="W73" s="108" t="s">
        <v>607</v>
      </c>
      <c r="X73" s="163" t="s">
        <v>608</v>
      </c>
      <c r="Y73" s="108" t="s">
        <v>605</v>
      </c>
      <c r="Z73" s="217" t="s">
        <v>345</v>
      </c>
    </row>
    <row r="74" spans="2:26" ht="15.75" thickBot="1">
      <c r="B74" s="208" t="s">
        <v>622</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728</v>
      </c>
    </row>
    <row r="78" spans="2:26" ht="15.75" thickBot="1"/>
    <row r="79" spans="2:26">
      <c r="B79" s="220" t="s">
        <v>584</v>
      </c>
      <c r="C79" s="58"/>
      <c r="D79" s="58"/>
      <c r="E79" s="58"/>
      <c r="F79" s="58"/>
      <c r="G79" s="58"/>
      <c r="H79" s="58"/>
      <c r="I79" s="58"/>
      <c r="J79" s="58"/>
      <c r="K79" s="58"/>
      <c r="L79" s="58"/>
      <c r="M79" s="58"/>
      <c r="N79" s="58"/>
      <c r="O79" s="57"/>
    </row>
    <row r="80" spans="2:26">
      <c r="B80" s="92"/>
      <c r="C80" s="108"/>
      <c r="D80" s="108"/>
      <c r="E80" s="108"/>
      <c r="F80" s="108" t="s">
        <v>636</v>
      </c>
      <c r="G80" s="108" t="s">
        <v>635</v>
      </c>
      <c r="H80" s="108" t="s">
        <v>631</v>
      </c>
      <c r="I80" s="108" t="s">
        <v>632</v>
      </c>
      <c r="J80" s="192" t="s">
        <v>633</v>
      </c>
      <c r="K80" s="108" t="s">
        <v>634</v>
      </c>
      <c r="L80" s="108"/>
      <c r="M80" s="108" t="s">
        <v>657</v>
      </c>
      <c r="N80" s="108"/>
      <c r="O80" s="109"/>
    </row>
    <row r="81" spans="2:15" ht="15.75" thickBot="1">
      <c r="B81" s="208" t="s">
        <v>622</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701</v>
      </c>
    </row>
    <row r="86" spans="2:15" ht="15.75" thickBot="1"/>
    <row r="87" spans="2:15">
      <c r="B87" s="153" t="s">
        <v>652</v>
      </c>
      <c r="C87" s="58"/>
      <c r="D87" s="58"/>
      <c r="E87" s="58"/>
      <c r="F87" s="58"/>
      <c r="G87" s="58"/>
      <c r="H87" s="58"/>
      <c r="I87" s="57"/>
    </row>
    <row r="88" spans="2:15">
      <c r="B88" s="92"/>
      <c r="C88" s="246" t="s">
        <v>693</v>
      </c>
      <c r="D88" s="246" t="s">
        <v>694</v>
      </c>
      <c r="E88" s="246" t="s">
        <v>695</v>
      </c>
      <c r="F88" s="113" t="s">
        <v>661</v>
      </c>
      <c r="G88" s="249" t="s">
        <v>719</v>
      </c>
      <c r="H88" s="249" t="s">
        <v>717</v>
      </c>
      <c r="I88" s="250" t="s">
        <v>718</v>
      </c>
    </row>
    <row r="89" spans="2:15" ht="15.75" thickBot="1">
      <c r="B89" s="245" t="s">
        <v>711</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714</v>
      </c>
      <c r="D93" t="s">
        <v>715</v>
      </c>
      <c r="E93" t="s">
        <v>712</v>
      </c>
      <c r="F93" t="s">
        <v>713</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626</v>
      </c>
      <c r="C96">
        <f>AO61</f>
        <v>0.81183932346722998</v>
      </c>
      <c r="D96" s="19">
        <f>AO62</f>
        <v>0.93868921775898495</v>
      </c>
      <c r="E96" s="18">
        <f>AO63</f>
        <v>0.93657505285412201</v>
      </c>
      <c r="F96" s="19">
        <f>AO64</f>
        <v>0.92389006342494695</v>
      </c>
    </row>
    <row r="119" spans="2:9">
      <c r="B119" t="s">
        <v>652</v>
      </c>
    </row>
    <row r="120" spans="2:9">
      <c r="C120" t="s">
        <v>723</v>
      </c>
      <c r="D120" t="s">
        <v>724</v>
      </c>
      <c r="E120" t="s">
        <v>722</v>
      </c>
      <c r="F120" t="s">
        <v>725</v>
      </c>
      <c r="G120" t="s">
        <v>719</v>
      </c>
      <c r="H120" t="s">
        <v>717</v>
      </c>
      <c r="I120" t="s">
        <v>718</v>
      </c>
    </row>
    <row r="121" spans="2:9">
      <c r="B121" t="s">
        <v>729</v>
      </c>
      <c r="C121">
        <v>0.66596638655462181</v>
      </c>
      <c r="D121">
        <v>0.82983193277310929</v>
      </c>
      <c r="E121">
        <v>0.68487394957983194</v>
      </c>
      <c r="F121">
        <v>0.96848739495798297</v>
      </c>
      <c r="G121">
        <v>0.97058823529411697</v>
      </c>
      <c r="H121">
        <v>0.94957983193277296</v>
      </c>
      <c r="I121">
        <v>0.96848739495798297</v>
      </c>
    </row>
    <row r="122" spans="2:9">
      <c r="B122" t="s">
        <v>730</v>
      </c>
      <c r="C122">
        <v>0.97251585623678649</v>
      </c>
      <c r="D122">
        <v>0.97251585623678649</v>
      </c>
      <c r="E122">
        <v>0.96617336152219868</v>
      </c>
      <c r="F122">
        <v>0.94503171247357298</v>
      </c>
      <c r="G122">
        <v>0.93234672304439703</v>
      </c>
      <c r="H122">
        <v>0.92389006342494695</v>
      </c>
      <c r="I122">
        <v>0.92389006342494695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630</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606</v>
      </c>
      <c r="L6" s="163"/>
      <c r="M6" s="163"/>
      <c r="N6" s="163"/>
      <c r="O6" s="163"/>
      <c r="P6" s="163"/>
      <c r="Q6" s="202" t="s">
        <v>175</v>
      </c>
      <c r="R6" s="163"/>
      <c r="S6" s="163"/>
      <c r="T6" s="163"/>
      <c r="U6" s="108"/>
      <c r="V6" s="163"/>
      <c r="W6" s="202" t="s">
        <v>174</v>
      </c>
      <c r="X6" s="163"/>
      <c r="Y6" s="163"/>
      <c r="Z6" s="203"/>
    </row>
    <row r="7" spans="2:26">
      <c r="B7" s="201"/>
      <c r="C7" s="163" t="s">
        <v>590</v>
      </c>
      <c r="D7" s="163" t="s">
        <v>591</v>
      </c>
      <c r="E7" s="202" t="s">
        <v>592</v>
      </c>
      <c r="F7" s="202" t="s">
        <v>603</v>
      </c>
      <c r="G7" s="202" t="s">
        <v>604</v>
      </c>
      <c r="H7" s="163"/>
      <c r="I7" s="163"/>
      <c r="J7" s="108" t="s">
        <v>14</v>
      </c>
      <c r="K7" s="108" t="s">
        <v>607</v>
      </c>
      <c r="L7" s="163" t="s">
        <v>608</v>
      </c>
      <c r="M7" s="108" t="s">
        <v>605</v>
      </c>
      <c r="N7" s="215" t="s">
        <v>345</v>
      </c>
      <c r="O7" s="163"/>
      <c r="P7" s="108" t="s">
        <v>14</v>
      </c>
      <c r="Q7" s="108" t="s">
        <v>607</v>
      </c>
      <c r="R7" s="163" t="s">
        <v>608</v>
      </c>
      <c r="S7" s="108" t="s">
        <v>605</v>
      </c>
      <c r="T7" s="215" t="s">
        <v>345</v>
      </c>
      <c r="U7" s="108"/>
      <c r="V7" s="108" t="s">
        <v>14</v>
      </c>
      <c r="W7" s="108" t="s">
        <v>607</v>
      </c>
      <c r="X7" s="163" t="s">
        <v>608</v>
      </c>
      <c r="Y7" s="108" t="s">
        <v>605</v>
      </c>
      <c r="Z7" s="217" t="s">
        <v>345</v>
      </c>
    </row>
    <row r="8" spans="2:26">
      <c r="B8" s="201" t="s">
        <v>622</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623</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624</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637</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606</v>
      </c>
      <c r="L15" s="163"/>
      <c r="M15" s="163"/>
      <c r="N15" s="163"/>
      <c r="O15" s="163"/>
      <c r="P15" s="163"/>
      <c r="Q15" s="202" t="s">
        <v>175</v>
      </c>
      <c r="R15" s="163"/>
      <c r="S15" s="163"/>
      <c r="T15" s="163"/>
      <c r="U15" s="108"/>
      <c r="V15" s="163"/>
      <c r="W15" s="202" t="s">
        <v>174</v>
      </c>
      <c r="X15" s="163"/>
      <c r="Y15" s="163"/>
      <c r="Z15" s="203"/>
    </row>
    <row r="16" spans="2:26">
      <c r="B16" s="201"/>
      <c r="C16" s="163" t="s">
        <v>590</v>
      </c>
      <c r="D16" s="163" t="s">
        <v>591</v>
      </c>
      <c r="E16" s="202" t="s">
        <v>592</v>
      </c>
      <c r="F16" s="202" t="s">
        <v>603</v>
      </c>
      <c r="G16" s="202" t="s">
        <v>604</v>
      </c>
      <c r="H16" s="163"/>
      <c r="I16" s="163"/>
      <c r="J16" s="108" t="s">
        <v>14</v>
      </c>
      <c r="K16" s="108" t="s">
        <v>607</v>
      </c>
      <c r="L16" s="163" t="s">
        <v>608</v>
      </c>
      <c r="M16" s="108" t="s">
        <v>605</v>
      </c>
      <c r="N16" s="215" t="s">
        <v>345</v>
      </c>
      <c r="O16" s="163"/>
      <c r="P16" s="108" t="s">
        <v>14</v>
      </c>
      <c r="Q16" s="108" t="s">
        <v>607</v>
      </c>
      <c r="R16" s="163" t="s">
        <v>608</v>
      </c>
      <c r="S16" s="108" t="s">
        <v>605</v>
      </c>
      <c r="T16" s="215" t="s">
        <v>345</v>
      </c>
      <c r="U16" s="108"/>
      <c r="V16" s="108" t="s">
        <v>14</v>
      </c>
      <c r="W16" s="108" t="s">
        <v>607</v>
      </c>
      <c r="X16" s="163" t="s">
        <v>608</v>
      </c>
      <c r="Y16" s="108" t="s">
        <v>605</v>
      </c>
      <c r="Z16" s="217" t="s">
        <v>345</v>
      </c>
    </row>
    <row r="17" spans="2:26">
      <c r="B17" s="201" t="s">
        <v>622</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623</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624</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625</v>
      </c>
      <c r="M21" s="18" t="s">
        <v>638</v>
      </c>
    </row>
    <row r="22" spans="2:26">
      <c r="M22" s="18"/>
    </row>
    <row r="23" spans="2:26" ht="15.75" thickBot="1">
      <c r="M23" s="18"/>
    </row>
    <row r="24" spans="2:26">
      <c r="B24" s="153" t="s">
        <v>639</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606</v>
      </c>
      <c r="L26" s="163"/>
      <c r="M26" s="163"/>
      <c r="N26" s="163"/>
      <c r="O26" s="163"/>
      <c r="P26" s="163"/>
      <c r="Q26" s="202" t="s">
        <v>175</v>
      </c>
      <c r="R26" s="163"/>
      <c r="S26" s="163"/>
      <c r="T26" s="163"/>
      <c r="U26" s="108"/>
      <c r="V26" s="163"/>
      <c r="W26" s="202" t="s">
        <v>174</v>
      </c>
      <c r="X26" s="163"/>
      <c r="Y26" s="163"/>
      <c r="Z26" s="203"/>
    </row>
    <row r="27" spans="2:26">
      <c r="B27" s="201"/>
      <c r="C27" s="163" t="s">
        <v>590</v>
      </c>
      <c r="D27" s="163" t="s">
        <v>591</v>
      </c>
      <c r="E27" s="202" t="s">
        <v>592</v>
      </c>
      <c r="F27" s="202" t="s">
        <v>603</v>
      </c>
      <c r="G27" s="202" t="s">
        <v>604</v>
      </c>
      <c r="H27" s="163"/>
      <c r="I27" s="163"/>
      <c r="J27" s="108" t="s">
        <v>14</v>
      </c>
      <c r="K27" s="108" t="s">
        <v>607</v>
      </c>
      <c r="L27" s="163" t="s">
        <v>608</v>
      </c>
      <c r="M27" s="108" t="s">
        <v>605</v>
      </c>
      <c r="N27" s="215" t="s">
        <v>345</v>
      </c>
      <c r="O27" s="163"/>
      <c r="P27" s="108" t="s">
        <v>14</v>
      </c>
      <c r="Q27" s="108" t="s">
        <v>607</v>
      </c>
      <c r="R27" s="163" t="s">
        <v>608</v>
      </c>
      <c r="S27" s="108" t="s">
        <v>605</v>
      </c>
      <c r="T27" s="215" t="s">
        <v>345</v>
      </c>
      <c r="U27" s="108"/>
      <c r="V27" s="108" t="s">
        <v>14</v>
      </c>
      <c r="W27" s="108" t="s">
        <v>607</v>
      </c>
      <c r="X27" s="163" t="s">
        <v>608</v>
      </c>
      <c r="Y27" s="108" t="s">
        <v>605</v>
      </c>
      <c r="Z27" s="217" t="s">
        <v>345</v>
      </c>
    </row>
    <row r="28" spans="2:26">
      <c r="B28" s="201" t="s">
        <v>622</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623</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624</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673</v>
      </c>
    </row>
    <row r="32" spans="2:26">
      <c r="B32" s="240" t="s">
        <v>674</v>
      </c>
    </row>
    <row r="33" spans="2:37" ht="15.75" thickBot="1"/>
    <row r="34" spans="2:37">
      <c r="B34" s="220" t="s">
        <v>584</v>
      </c>
      <c r="C34" s="58"/>
      <c r="D34" s="58"/>
      <c r="E34" s="58"/>
      <c r="F34" s="58"/>
      <c r="G34" s="58"/>
      <c r="H34" s="58"/>
      <c r="I34" s="58"/>
      <c r="J34" s="58"/>
      <c r="K34" s="57"/>
    </row>
    <row r="35" spans="2:37">
      <c r="B35" s="92"/>
      <c r="C35" s="108"/>
      <c r="D35" s="108"/>
      <c r="E35" s="108"/>
      <c r="F35" s="108" t="s">
        <v>636</v>
      </c>
      <c r="G35" s="108" t="s">
        <v>635</v>
      </c>
      <c r="H35" s="108" t="s">
        <v>631</v>
      </c>
      <c r="I35" s="108" t="s">
        <v>632</v>
      </c>
      <c r="J35" s="192" t="s">
        <v>633</v>
      </c>
      <c r="K35" s="109" t="s">
        <v>634</v>
      </c>
      <c r="M35" t="s">
        <v>657</v>
      </c>
    </row>
    <row r="36" spans="2:37">
      <c r="B36" s="201" t="s">
        <v>622</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623</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624</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668</v>
      </c>
    </row>
    <row r="41" spans="2:37">
      <c r="B41" s="220" t="s">
        <v>584</v>
      </c>
      <c r="C41" s="58"/>
      <c r="D41" s="58"/>
      <c r="E41" s="58"/>
      <c r="F41" s="58"/>
      <c r="G41" s="58"/>
      <c r="H41" s="58"/>
      <c r="I41" s="58"/>
      <c r="J41" s="58"/>
      <c r="K41" s="57"/>
    </row>
    <row r="42" spans="2:37">
      <c r="B42" s="92"/>
      <c r="C42" s="108"/>
      <c r="D42" s="108"/>
      <c r="E42" s="108"/>
      <c r="F42" s="108" t="s">
        <v>636</v>
      </c>
      <c r="G42" s="108" t="s">
        <v>635</v>
      </c>
      <c r="H42" s="108" t="s">
        <v>631</v>
      </c>
      <c r="I42" s="108" t="s">
        <v>632</v>
      </c>
      <c r="J42" s="192" t="s">
        <v>633</v>
      </c>
      <c r="K42" s="109" t="s">
        <v>634</v>
      </c>
      <c r="M42" t="s">
        <v>657</v>
      </c>
    </row>
    <row r="43" spans="2:37">
      <c r="B43" s="201" t="s">
        <v>622</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623</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624</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629</v>
      </c>
      <c r="R48" s="18" t="s">
        <v>323</v>
      </c>
      <c r="AB48" s="18" t="s">
        <v>522</v>
      </c>
      <c r="AK48" s="18" t="s">
        <v>626</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627</v>
      </c>
      <c r="R62" s="18" t="s">
        <v>323</v>
      </c>
      <c r="AB62" s="18" t="s">
        <v>522</v>
      </c>
      <c r="AK62" s="18" t="s">
        <v>626</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668</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628</v>
      </c>
      <c r="R83" s="18" t="s">
        <v>323</v>
      </c>
      <c r="AB83" s="18" t="s">
        <v>522</v>
      </c>
      <c r="AK83" s="18" t="s">
        <v>626</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668</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648</v>
      </c>
      <c r="T105" t="s">
        <v>649</v>
      </c>
      <c r="V105" t="s">
        <v>650</v>
      </c>
      <c r="X105" t="s">
        <v>651</v>
      </c>
      <c r="Y105" t="s">
        <v>653</v>
      </c>
    </row>
    <row r="106" spans="2:44" ht="15.75" thickBot="1">
      <c r="S106" s="108">
        <v>0.78075313807531299</v>
      </c>
      <c r="T106" s="231">
        <v>0.80083682008368196</v>
      </c>
      <c r="V106">
        <v>0.95146443514644297</v>
      </c>
      <c r="X106" s="108">
        <v>0.88786610878660999</v>
      </c>
      <c r="Y106" s="231">
        <v>0.91297071129707097</v>
      </c>
    </row>
    <row r="107" spans="2:44" ht="15.75" thickBot="1">
      <c r="B107" s="18" t="s">
        <v>640</v>
      </c>
      <c r="C107" t="s">
        <v>622</v>
      </c>
      <c r="S107" s="229">
        <v>0.97952259784320805</v>
      </c>
      <c r="T107" s="110">
        <v>0.95892402762631701</v>
      </c>
      <c r="V107">
        <v>0.97491821155943204</v>
      </c>
      <c r="X107" s="229">
        <v>0.983763479946686</v>
      </c>
      <c r="Y107" s="110">
        <v>0.963770750030292</v>
      </c>
    </row>
    <row r="108" spans="2:44" ht="15.75" thickBot="1">
      <c r="B108" s="18" t="s">
        <v>641</v>
      </c>
      <c r="C108" t="s">
        <v>623</v>
      </c>
      <c r="S108" s="229">
        <v>0.919136325148179</v>
      </c>
      <c r="T108" s="110">
        <v>0.91395004233700206</v>
      </c>
      <c r="V108">
        <v>0.96740050804402999</v>
      </c>
      <c r="X108" s="229">
        <v>0.95311176968670597</v>
      </c>
      <c r="Y108" s="110">
        <v>0.94051651143099002</v>
      </c>
    </row>
    <row r="109" spans="2:44">
      <c r="B109" s="18" t="s">
        <v>642</v>
      </c>
      <c r="C109" t="s">
        <v>624</v>
      </c>
      <c r="R109" t="s">
        <v>647</v>
      </c>
      <c r="S109">
        <f>AVERAGE(S106:S108)</f>
        <v>0.89313735368890013</v>
      </c>
      <c r="T109">
        <f>AVERAGE(T106:T108)</f>
        <v>0.89123696334900038</v>
      </c>
      <c r="X109">
        <f>AVERAGE(X106:X108)</f>
        <v>0.94158045280666725</v>
      </c>
      <c r="Y109">
        <f>AVERAGE(Y106:Y108)</f>
        <v>0.939085990919451</v>
      </c>
    </row>
    <row r="112" spans="2:44">
      <c r="C112" s="18" t="s">
        <v>652</v>
      </c>
    </row>
    <row r="113" spans="3:12">
      <c r="D113" t="s">
        <v>643</v>
      </c>
      <c r="E113" t="s">
        <v>644</v>
      </c>
      <c r="F113" t="s">
        <v>645</v>
      </c>
      <c r="G113" t="s">
        <v>584</v>
      </c>
      <c r="H113" t="s">
        <v>646</v>
      </c>
      <c r="I113" t="s">
        <v>650</v>
      </c>
      <c r="J113" t="s">
        <v>653</v>
      </c>
    </row>
    <row r="114" spans="3:12">
      <c r="C114" s="18" t="s">
        <v>640</v>
      </c>
      <c r="D114">
        <v>0.99832635983263596</v>
      </c>
      <c r="E114">
        <v>0.99832635983263596</v>
      </c>
      <c r="F114">
        <v>1</v>
      </c>
      <c r="G114">
        <v>0.99748953974895305</v>
      </c>
      <c r="H114" s="108">
        <v>0.80083682008368196</v>
      </c>
      <c r="I114">
        <v>0.95146443514644297</v>
      </c>
      <c r="J114">
        <v>0.91297071129707097</v>
      </c>
    </row>
    <row r="115" spans="3:12">
      <c r="C115" s="18" t="s">
        <v>641</v>
      </c>
      <c r="D115" s="235">
        <v>0.3768326669090028</v>
      </c>
      <c r="E115" s="235">
        <v>0.38664727977705077</v>
      </c>
      <c r="F115" s="235">
        <v>0.37671149884890343</v>
      </c>
      <c r="G115">
        <v>0.98703501756936796</v>
      </c>
      <c r="H115" s="229">
        <v>0.95892402762631701</v>
      </c>
      <c r="I115">
        <v>0.97491821155943204</v>
      </c>
      <c r="J115">
        <v>0.963770750030292</v>
      </c>
    </row>
    <row r="116" spans="3:12">
      <c r="C116" s="18" t="s">
        <v>642</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638</v>
      </c>
    </row>
    <row r="119" spans="3:12">
      <c r="C119" s="127" t="s">
        <v>625</v>
      </c>
    </row>
    <row r="120" spans="3:12" ht="15.75" thickBot="1"/>
    <row r="121" spans="3:12">
      <c r="C121" s="153" t="s">
        <v>639</v>
      </c>
    </row>
    <row r="122" spans="3:12">
      <c r="D122" t="s">
        <v>643</v>
      </c>
      <c r="E122" t="s">
        <v>644</v>
      </c>
      <c r="F122" t="s">
        <v>645</v>
      </c>
      <c r="G122" t="s">
        <v>584</v>
      </c>
      <c r="H122" t="s">
        <v>669</v>
      </c>
      <c r="I122" t="s">
        <v>650</v>
      </c>
      <c r="J122" t="s">
        <v>670</v>
      </c>
    </row>
    <row r="123" spans="3:12">
      <c r="C123" s="18" t="s">
        <v>640</v>
      </c>
      <c r="D123" s="129">
        <v>0.99832635983263596</v>
      </c>
      <c r="E123" s="129">
        <v>0.99832635983263596</v>
      </c>
      <c r="F123" s="129">
        <v>1</v>
      </c>
      <c r="G123" s="129">
        <v>0.99748953974895305</v>
      </c>
      <c r="H123" s="108">
        <v>0.78075313807531299</v>
      </c>
      <c r="I123" s="129">
        <v>0.95146443514644297</v>
      </c>
      <c r="J123" s="232">
        <v>0.88786610878660999</v>
      </c>
      <c r="L123" t="s">
        <v>666</v>
      </c>
    </row>
    <row r="124" spans="3:12">
      <c r="C124" s="18" t="s">
        <v>641</v>
      </c>
      <c r="D124" s="235">
        <v>0.96554934823091243</v>
      </c>
      <c r="E124" s="235">
        <v>0.9906890130353817</v>
      </c>
      <c r="F124" s="235">
        <v>0.96554934823091243</v>
      </c>
      <c r="G124" s="129">
        <v>0.98261949099937895</v>
      </c>
      <c r="H124" s="129">
        <v>0.96896337678460498</v>
      </c>
      <c r="I124" s="129">
        <v>0.99099937926753501</v>
      </c>
      <c r="J124" s="129">
        <v>0.99162011173184295</v>
      </c>
      <c r="L124" t="s">
        <v>667</v>
      </c>
    </row>
    <row r="125" spans="3:12">
      <c r="C125" s="18" t="s">
        <v>642</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654</v>
      </c>
    </row>
    <row r="133" spans="3:16">
      <c r="D133" t="s">
        <v>643</v>
      </c>
      <c r="G133" t="s">
        <v>584</v>
      </c>
      <c r="H133" t="s">
        <v>656</v>
      </c>
      <c r="I133" t="s">
        <v>650</v>
      </c>
      <c r="J133" t="s">
        <v>653</v>
      </c>
      <c r="P133" t="s">
        <v>655</v>
      </c>
    </row>
    <row r="134" spans="3:16">
      <c r="C134" s="18" t="s">
        <v>640</v>
      </c>
      <c r="D134">
        <v>125596.915899</v>
      </c>
      <c r="G134">
        <v>7.2665900000000005E-2</v>
      </c>
      <c r="H134" s="163">
        <f>L54+R54</f>
        <v>7.3826559257507292</v>
      </c>
      <c r="I134" s="155">
        <f>L53+AB53</f>
        <v>26.2919459629058</v>
      </c>
      <c r="J134" s="155">
        <f>L54+AK54</f>
        <v>150.02434474944999</v>
      </c>
      <c r="P134">
        <f>C8*48+D8+E8*48+G8*48</f>
        <v>125596.915899</v>
      </c>
    </row>
    <row r="135" spans="3:16">
      <c r="C135" s="18" t="s">
        <v>641</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642</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668</v>
      </c>
    </row>
    <row r="139" spans="3:16">
      <c r="C139" s="18" t="s">
        <v>654</v>
      </c>
    </row>
    <row r="140" spans="3:16">
      <c r="D140" t="s">
        <v>643</v>
      </c>
      <c r="G140" t="s">
        <v>584</v>
      </c>
      <c r="H140" s="18" t="s">
        <v>669</v>
      </c>
      <c r="I140" t="s">
        <v>671</v>
      </c>
      <c r="J140" t="s">
        <v>672</v>
      </c>
      <c r="P140" t="s">
        <v>675</v>
      </c>
    </row>
    <row r="141" spans="3:16">
      <c r="C141" s="18" t="s">
        <v>640</v>
      </c>
      <c r="D141">
        <v>125596.915899</v>
      </c>
      <c r="G141" s="108">
        <v>5.8320999999999998E-2</v>
      </c>
      <c r="H141" s="163">
        <f>L67+R67</f>
        <v>128.0201667499542</v>
      </c>
      <c r="I141" s="155">
        <f>L67+AB67</f>
        <v>366.91212689399703</v>
      </c>
      <c r="J141" s="155">
        <f>L67+AK67</f>
        <v>295.79494797706599</v>
      </c>
    </row>
    <row r="142" spans="3:16">
      <c r="C142" s="18" t="s">
        <v>641</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642</v>
      </c>
      <c r="D143" s="235">
        <v>149821.93100800001</v>
      </c>
      <c r="E143" s="235"/>
      <c r="F143" s="235"/>
      <c r="G143" s="110">
        <v>0.29464499999999999</v>
      </c>
      <c r="H143" s="242">
        <f>L100+R100</f>
        <v>239.64540847778301</v>
      </c>
      <c r="I143" s="155">
        <f>L100+AB100</f>
        <v>294.84793433189304</v>
      </c>
      <c r="J143" s="155">
        <f>L100+AK100</f>
        <v>639.37953099250706</v>
      </c>
    </row>
    <row r="146" spans="3:15">
      <c r="C146" t="s">
        <v>668</v>
      </c>
    </row>
    <row r="147" spans="3:15">
      <c r="C147" t="s">
        <v>680</v>
      </c>
    </row>
    <row r="148" spans="3:15">
      <c r="D148" t="s">
        <v>643</v>
      </c>
      <c r="G148" t="s">
        <v>584</v>
      </c>
      <c r="H148" t="s">
        <v>669</v>
      </c>
      <c r="I148" t="s">
        <v>671</v>
      </c>
      <c r="J148" t="s">
        <v>672</v>
      </c>
    </row>
    <row r="149" spans="3:15">
      <c r="C149" t="s">
        <v>640</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641</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642</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658</v>
      </c>
      <c r="O156" s="18" t="s">
        <v>659</v>
      </c>
    </row>
    <row r="157" spans="3:15">
      <c r="D157" t="s">
        <v>643</v>
      </c>
      <c r="E157" t="s">
        <v>644</v>
      </c>
      <c r="F157" t="s">
        <v>645</v>
      </c>
      <c r="G157" t="s">
        <v>584</v>
      </c>
      <c r="H157" t="s">
        <v>656</v>
      </c>
      <c r="I157" t="s">
        <v>650</v>
      </c>
      <c r="J157" t="s">
        <v>653</v>
      </c>
    </row>
    <row r="158" spans="3:15">
      <c r="C158" s="18" t="s">
        <v>640</v>
      </c>
      <c r="D158">
        <f>L8*48</f>
        <v>1056</v>
      </c>
      <c r="E158">
        <f>R8*48</f>
        <v>432</v>
      </c>
      <c r="F158">
        <f>X8*48</f>
        <v>8736</v>
      </c>
      <c r="G158">
        <v>97.496341466903601</v>
      </c>
      <c r="H158">
        <v>0.45892405509948703</v>
      </c>
      <c r="I158">
        <v>0.85313057899475098</v>
      </c>
      <c r="J158">
        <v>4.59724688529968</v>
      </c>
    </row>
    <row r="159" spans="3:15">
      <c r="C159" s="18" t="s">
        <v>641</v>
      </c>
      <c r="D159">
        <f>L9*48</f>
        <v>3648</v>
      </c>
      <c r="E159">
        <f>R9*48</f>
        <v>2928</v>
      </c>
      <c r="F159">
        <f>X9*48</f>
        <v>25104</v>
      </c>
      <c r="G159">
        <v>1694.2896199226341</v>
      </c>
      <c r="H159">
        <v>2.8376822471618599</v>
      </c>
      <c r="I159">
        <v>4.52803206443786</v>
      </c>
      <c r="J159">
        <v>5.5267450809478698</v>
      </c>
    </row>
    <row r="160" spans="3:15">
      <c r="C160" s="18" t="s">
        <v>642</v>
      </c>
      <c r="D160">
        <f>L10*48</f>
        <v>5520</v>
      </c>
      <c r="E160">
        <f>R10*48</f>
        <v>4848</v>
      </c>
      <c r="F160">
        <f>X10*48</f>
        <v>52176</v>
      </c>
      <c r="G160">
        <v>1804.3564410209569</v>
      </c>
      <c r="H160">
        <v>6.0619790554046604</v>
      </c>
      <c r="I160">
        <v>19.3222396373748</v>
      </c>
      <c r="J160">
        <v>12.5859141349792</v>
      </c>
    </row>
    <row r="161" spans="3:15">
      <c r="C161" s="18"/>
    </row>
    <row r="162" spans="3:15">
      <c r="C162" s="18" t="s">
        <v>668</v>
      </c>
    </row>
    <row r="163" spans="3:15">
      <c r="C163" s="18" t="s">
        <v>658</v>
      </c>
      <c r="O163" s="18" t="s">
        <v>659</v>
      </c>
    </row>
    <row r="164" spans="3:15">
      <c r="D164" t="s">
        <v>643</v>
      </c>
      <c r="E164" t="s">
        <v>644</v>
      </c>
      <c r="F164" t="s">
        <v>645</v>
      </c>
      <c r="G164" t="s">
        <v>584</v>
      </c>
      <c r="H164" s="18" t="s">
        <v>669</v>
      </c>
      <c r="I164" t="s">
        <v>671</v>
      </c>
      <c r="J164" t="s">
        <v>672</v>
      </c>
    </row>
    <row r="165" spans="3:15">
      <c r="C165" s="18" t="s">
        <v>640</v>
      </c>
      <c r="D165">
        <v>1056</v>
      </c>
      <c r="E165">
        <v>432</v>
      </c>
      <c r="F165">
        <v>8736</v>
      </c>
      <c r="G165">
        <v>104.17766141891471</v>
      </c>
      <c r="H165">
        <f>U53</f>
        <v>1.2455406188964799</v>
      </c>
      <c r="I165">
        <f>AE53</f>
        <v>0.85313057899475098</v>
      </c>
      <c r="J165" s="108">
        <f>AN53</f>
        <v>3.0929989814758301</v>
      </c>
    </row>
    <row r="166" spans="3:15">
      <c r="C166" s="18" t="s">
        <v>641</v>
      </c>
      <c r="D166">
        <f>L29*48</f>
        <v>2160</v>
      </c>
      <c r="E166">
        <f>R29*48</f>
        <v>1296</v>
      </c>
      <c r="F166">
        <f>X29*48</f>
        <v>20784</v>
      </c>
      <c r="G166">
        <v>519.76590776443402</v>
      </c>
      <c r="H166">
        <f>U79</f>
        <v>1.5464217662811199</v>
      </c>
      <c r="I166">
        <f>AE79</f>
        <v>1.15382456779479</v>
      </c>
      <c r="J166" s="108">
        <f>AN79</f>
        <v>3.6346225738525302</v>
      </c>
    </row>
    <row r="167" spans="3:15">
      <c r="C167" s="18" t="s">
        <v>642</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668</v>
      </c>
      <c r="AJ197" s="18" t="s">
        <v>668</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E59" zoomScale="130" zoomScaleNormal="130" workbookViewId="0">
      <selection activeCell="N82" sqref="N82"/>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21" ht="21">
      <c r="D40" s="194" t="s">
        <v>538</v>
      </c>
      <c r="E40" s="194" t="s">
        <v>545</v>
      </c>
      <c r="G40" t="s">
        <v>735</v>
      </c>
      <c r="N40" s="194" t="s">
        <v>541</v>
      </c>
      <c r="P40" s="194" t="s">
        <v>546</v>
      </c>
      <c r="S40" s="254" t="s">
        <v>736</v>
      </c>
      <c r="U40" s="254" t="s">
        <v>738</v>
      </c>
    </row>
    <row r="41" spans="4:21" ht="21">
      <c r="D41" s="194" t="s">
        <v>539</v>
      </c>
      <c r="E41" s="194" t="s">
        <v>544</v>
      </c>
      <c r="G41" t="s">
        <v>734</v>
      </c>
      <c r="N41" s="194" t="s">
        <v>540</v>
      </c>
      <c r="P41" s="194" t="s">
        <v>547</v>
      </c>
      <c r="S41" s="254" t="s">
        <v>737</v>
      </c>
      <c r="U41" s="254" t="s">
        <v>739</v>
      </c>
    </row>
    <row r="42" spans="4:21" ht="21">
      <c r="N42" s="194" t="s">
        <v>542</v>
      </c>
      <c r="P42" s="194" t="s">
        <v>548</v>
      </c>
      <c r="S42" s="194"/>
      <c r="U42" s="194"/>
    </row>
    <row r="43" spans="4:21" ht="21">
      <c r="N43" s="194" t="s">
        <v>543</v>
      </c>
      <c r="P43" s="194" t="s">
        <v>549</v>
      </c>
      <c r="S43" s="194"/>
      <c r="U43" s="19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AU3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F107"/>
  <sheetViews>
    <sheetView topLeftCell="P86" zoomScale="70" zoomScaleNormal="70" workbookViewId="0">
      <selection activeCell="BS128" sqref="BS128"/>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689</v>
      </c>
      <c r="J7">
        <v>0.95480799999999999</v>
      </c>
      <c r="K7">
        <v>9.9629999999999996E-3</v>
      </c>
      <c r="L7">
        <v>6.04678</v>
      </c>
      <c r="M7">
        <v>0.96902100000000002</v>
      </c>
      <c r="W7" t="s">
        <v>689</v>
      </c>
      <c r="X7">
        <v>0.92093899999999995</v>
      </c>
      <c r="Y7">
        <v>5.5539999999999999E-3</v>
      </c>
      <c r="Z7">
        <v>185.50354899999999</v>
      </c>
      <c r="AA7">
        <v>0.93216299999999996</v>
      </c>
      <c r="AF7" s="127"/>
      <c r="AG7" s="176"/>
      <c r="AI7" s="179"/>
      <c r="AJ7" s="181"/>
      <c r="AM7" t="s">
        <v>689</v>
      </c>
      <c r="AN7">
        <v>0.90643499999999999</v>
      </c>
      <c r="AO7">
        <v>9.9830000000000006E-3</v>
      </c>
      <c r="AP7">
        <v>8.7245419999999996</v>
      </c>
      <c r="AQ7">
        <v>0.90830200000000005</v>
      </c>
      <c r="BA7" t="s">
        <v>689</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690</v>
      </c>
      <c r="J9">
        <v>0.39711800000000003</v>
      </c>
      <c r="K9">
        <v>3.0327E-2</v>
      </c>
      <c r="L9">
        <v>2.5538660000000002</v>
      </c>
      <c r="M9">
        <v>0.385378</v>
      </c>
      <c r="W9" t="s">
        <v>690</v>
      </c>
      <c r="X9">
        <v>0.177568</v>
      </c>
      <c r="Y9">
        <v>1.1240999999999999E-2</v>
      </c>
      <c r="Z9">
        <v>87.239095000000006</v>
      </c>
      <c r="AA9">
        <v>0.21570700000000001</v>
      </c>
      <c r="AF9" s="127"/>
      <c r="AG9" s="176"/>
      <c r="AI9" s="179"/>
      <c r="AJ9" s="181"/>
      <c r="AM9" t="s">
        <v>690</v>
      </c>
      <c r="AN9">
        <v>0.47207100000000002</v>
      </c>
      <c r="AO9">
        <v>3.8058000000000002E-2</v>
      </c>
      <c r="AP9">
        <v>4.9617760000000004</v>
      </c>
      <c r="AQ9">
        <v>0.43618299999999999</v>
      </c>
      <c r="BA9" t="s">
        <v>690</v>
      </c>
      <c r="BB9">
        <v>0.17894399999999999</v>
      </c>
      <c r="BC9">
        <v>1.0815999999999999E-2</v>
      </c>
      <c r="BD9">
        <v>43.526398</v>
      </c>
      <c r="BE9">
        <v>0.21763299999999999</v>
      </c>
    </row>
    <row r="10" spans="2:57">
      <c r="B10" s="127"/>
      <c r="C10" s="176"/>
      <c r="E10" s="179"/>
      <c r="F10" s="181"/>
      <c r="I10" t="s">
        <v>691</v>
      </c>
      <c r="J10">
        <v>0.70865900000000004</v>
      </c>
      <c r="K10">
        <v>1.7311E-2</v>
      </c>
      <c r="L10">
        <v>3.6796470000000001</v>
      </c>
      <c r="M10">
        <v>0.71127600000000002</v>
      </c>
      <c r="W10" t="s">
        <v>691</v>
      </c>
      <c r="X10">
        <v>0.57736699999999996</v>
      </c>
      <c r="Y10">
        <v>1.2695E-2</v>
      </c>
      <c r="Z10">
        <v>59.543353000000003</v>
      </c>
      <c r="AA10">
        <v>0.60838899999999996</v>
      </c>
      <c r="AF10" s="127"/>
      <c r="AG10" s="176"/>
      <c r="AI10" s="179"/>
      <c r="AJ10" s="181"/>
      <c r="AM10" t="s">
        <v>691</v>
      </c>
      <c r="AN10">
        <v>0.69964899999999997</v>
      </c>
      <c r="AO10">
        <v>2.5340000000000001E-2</v>
      </c>
      <c r="AP10">
        <v>7.1884959999999998</v>
      </c>
      <c r="AQ10">
        <v>0.71871099999999999</v>
      </c>
      <c r="BA10" t="s">
        <v>691</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692</v>
      </c>
      <c r="J12">
        <v>0.93461099999999997</v>
      </c>
      <c r="K12">
        <v>1.0704999999999999E-2</v>
      </c>
      <c r="L12">
        <v>22.812671999999999</v>
      </c>
      <c r="M12">
        <v>0.96406400000000003</v>
      </c>
      <c r="W12" t="s">
        <v>692</v>
      </c>
      <c r="X12">
        <v>0.88489399999999996</v>
      </c>
      <c r="Y12">
        <v>3.2550000000000001E-3</v>
      </c>
      <c r="Z12">
        <v>516.57323699999995</v>
      </c>
      <c r="AA12">
        <v>0.92916799999999999</v>
      </c>
      <c r="AF12" s="127"/>
      <c r="AG12" s="176"/>
      <c r="AI12" s="179"/>
      <c r="AJ12" s="181"/>
      <c r="AM12" t="s">
        <v>692</v>
      </c>
      <c r="AN12">
        <v>0.98032600000000003</v>
      </c>
      <c r="AO12">
        <v>5.7369999999999999E-3</v>
      </c>
      <c r="AP12">
        <v>47.662838000000001</v>
      </c>
      <c r="AQ12">
        <v>0.97893399999999997</v>
      </c>
      <c r="BA12" t="s">
        <v>692</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689</v>
      </c>
      <c r="J17">
        <v>0.95480799999999999</v>
      </c>
      <c r="K17">
        <v>9.9629999999999996E-3</v>
      </c>
      <c r="L17">
        <v>5.870641</v>
      </c>
      <c r="M17">
        <v>0.96902100000000002</v>
      </c>
      <c r="W17" t="s">
        <v>689</v>
      </c>
      <c r="X17">
        <v>0.92093899999999995</v>
      </c>
      <c r="Y17">
        <v>5.5539999999999999E-3</v>
      </c>
      <c r="Z17">
        <v>183.172877</v>
      </c>
      <c r="AA17">
        <v>0.93216299999999996</v>
      </c>
      <c r="AF17" s="127"/>
      <c r="AG17" s="176"/>
      <c r="AI17" s="179"/>
      <c r="AJ17" s="181"/>
      <c r="AM17" t="s">
        <v>689</v>
      </c>
      <c r="AN17">
        <v>0.904837</v>
      </c>
      <c r="AO17">
        <v>9.4369999999999992E-3</v>
      </c>
      <c r="AP17">
        <v>8.6837660000000003</v>
      </c>
      <c r="AQ17">
        <v>0.91202000000000005</v>
      </c>
      <c r="BA17" t="s">
        <v>689</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690</v>
      </c>
      <c r="J19">
        <v>0.39605400000000002</v>
      </c>
      <c r="K19">
        <v>3.0755000000000001E-2</v>
      </c>
      <c r="L19">
        <v>2.3426879999999999</v>
      </c>
      <c r="M19">
        <v>0.38290000000000002</v>
      </c>
      <c r="W19" t="s">
        <v>690</v>
      </c>
      <c r="X19">
        <v>0.177568</v>
      </c>
      <c r="Y19">
        <v>1.1240999999999999E-2</v>
      </c>
      <c r="Z19">
        <v>84.132579000000007</v>
      </c>
      <c r="AA19">
        <v>0.21570700000000001</v>
      </c>
      <c r="AF19" s="127"/>
      <c r="AG19" s="176"/>
      <c r="AI19" s="179"/>
      <c r="AJ19" s="181"/>
      <c r="AM19" t="s">
        <v>690</v>
      </c>
      <c r="AN19">
        <v>0.47207399999999999</v>
      </c>
      <c r="AO19">
        <v>4.0264000000000001E-2</v>
      </c>
      <c r="AP19">
        <v>5.2934840000000003</v>
      </c>
      <c r="AQ19">
        <v>0.44237900000000002</v>
      </c>
      <c r="BA19" t="s">
        <v>690</v>
      </c>
      <c r="BB19">
        <v>0.17894399999999999</v>
      </c>
      <c r="BC19">
        <v>1.0815999999999999E-2</v>
      </c>
      <c r="BD19">
        <v>44.563738000000001</v>
      </c>
      <c r="BE19">
        <v>0.21763299999999999</v>
      </c>
    </row>
    <row r="20" spans="2:57">
      <c r="B20" s="127"/>
      <c r="C20" s="176"/>
      <c r="E20" s="179"/>
      <c r="F20" s="181"/>
      <c r="I20" t="s">
        <v>691</v>
      </c>
      <c r="J20">
        <v>0.71132799999999996</v>
      </c>
      <c r="K20">
        <v>2.4527E-2</v>
      </c>
      <c r="L20">
        <v>4.0056390000000004</v>
      </c>
      <c r="M20">
        <v>0.71251500000000001</v>
      </c>
      <c r="W20" t="s">
        <v>691</v>
      </c>
      <c r="X20">
        <v>0.57764099999999996</v>
      </c>
      <c r="Y20">
        <v>8.8749999999999992E-3</v>
      </c>
      <c r="Z20">
        <v>63.29598</v>
      </c>
      <c r="AA20">
        <v>0.61138499999999996</v>
      </c>
      <c r="AF20" s="127"/>
      <c r="AG20" s="176"/>
      <c r="AI20" s="179"/>
      <c r="AJ20" s="181"/>
      <c r="AM20" t="s">
        <v>691</v>
      </c>
      <c r="AN20">
        <v>0.69272400000000001</v>
      </c>
      <c r="AO20">
        <v>1.7146000000000002E-2</v>
      </c>
      <c r="AP20">
        <v>7.6197350000000004</v>
      </c>
      <c r="AQ20">
        <v>0.71003700000000003</v>
      </c>
      <c r="BA20" t="s">
        <v>691</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692</v>
      </c>
      <c r="J22">
        <v>0.93407899999999999</v>
      </c>
      <c r="K22">
        <v>9.7090000000000006E-3</v>
      </c>
      <c r="L22">
        <v>21.150352000000002</v>
      </c>
      <c r="M22">
        <v>0.96406400000000003</v>
      </c>
      <c r="W22" t="s">
        <v>692</v>
      </c>
      <c r="X22">
        <v>0.88489399999999996</v>
      </c>
      <c r="Y22">
        <v>3.2550000000000001E-3</v>
      </c>
      <c r="Z22">
        <v>525.14187200000003</v>
      </c>
      <c r="AA22">
        <v>0.92916799999999999</v>
      </c>
      <c r="AF22" s="127"/>
      <c r="AG22" s="176"/>
      <c r="AI22" s="179"/>
      <c r="AJ22" s="181"/>
      <c r="AM22" t="s">
        <v>692</v>
      </c>
      <c r="AN22">
        <v>0.98085800000000001</v>
      </c>
      <c r="AO22">
        <v>6.1640000000000002E-3</v>
      </c>
      <c r="AP22">
        <v>40.325944999999997</v>
      </c>
      <c r="AQ22">
        <v>0.97893399999999997</v>
      </c>
      <c r="BA22" t="s">
        <v>692</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689</v>
      </c>
      <c r="J27">
        <v>0.96703700000000004</v>
      </c>
      <c r="K27">
        <v>9.3109999999999998E-3</v>
      </c>
      <c r="L27">
        <v>192.15899999999999</v>
      </c>
      <c r="M27">
        <v>0.97769499999999998</v>
      </c>
      <c r="W27" t="s">
        <v>689</v>
      </c>
      <c r="X27">
        <v>0.91424399999999995</v>
      </c>
      <c r="Y27">
        <v>3.7629999999999999E-3</v>
      </c>
      <c r="Z27">
        <v>37830.451861000001</v>
      </c>
      <c r="AA27">
        <v>0.92938200000000004</v>
      </c>
      <c r="AF27" s="127"/>
      <c r="AG27" s="176"/>
      <c r="AI27" s="179"/>
      <c r="AJ27" s="181"/>
      <c r="AM27" t="s">
        <v>689</v>
      </c>
      <c r="AN27">
        <v>0.74587700000000001</v>
      </c>
      <c r="AO27">
        <v>1.7238E-2</v>
      </c>
      <c r="AP27">
        <v>22.704777</v>
      </c>
      <c r="AQ27">
        <v>0.75960300000000003</v>
      </c>
      <c r="BA27" t="s">
        <v>689</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690</v>
      </c>
      <c r="J29">
        <v>0.96171799999999996</v>
      </c>
      <c r="K29">
        <v>9.4699999999999993E-3</v>
      </c>
      <c r="L29">
        <v>89.379683</v>
      </c>
      <c r="M29">
        <v>0.95662899999999995</v>
      </c>
      <c r="W29" t="s">
        <v>690</v>
      </c>
      <c r="X29">
        <v>0.839862</v>
      </c>
      <c r="Y29">
        <v>1.4633E-2</v>
      </c>
      <c r="Z29">
        <v>12463.395767</v>
      </c>
      <c r="AA29">
        <v>0.85469700000000004</v>
      </c>
      <c r="AF29" s="127"/>
      <c r="AG29" s="176"/>
      <c r="AI29" s="179"/>
      <c r="AJ29" s="181"/>
      <c r="AM29" t="s">
        <v>690</v>
      </c>
      <c r="AN29">
        <v>0.97553900000000004</v>
      </c>
      <c r="AO29">
        <v>6.8230000000000001E-3</v>
      </c>
      <c r="AP29">
        <v>9.7405279999999994</v>
      </c>
      <c r="AQ29">
        <v>0.96530400000000005</v>
      </c>
      <c r="BA29" t="s">
        <v>690</v>
      </c>
      <c r="BB29">
        <v>0.72998600000000002</v>
      </c>
      <c r="BC29">
        <v>3.2679E-2</v>
      </c>
      <c r="BD29">
        <v>276.13039300000003</v>
      </c>
      <c r="BE29">
        <v>0.71324600000000005</v>
      </c>
    </row>
    <row r="30" spans="2:57">
      <c r="B30" s="127"/>
      <c r="C30" s="176"/>
      <c r="E30" s="179"/>
      <c r="F30" s="181"/>
      <c r="I30" t="s">
        <v>691</v>
      </c>
      <c r="J30">
        <v>0.877197</v>
      </c>
      <c r="K30">
        <v>1.6655E-2</v>
      </c>
      <c r="L30">
        <v>237.583618</v>
      </c>
      <c r="M30">
        <v>0.88723700000000005</v>
      </c>
      <c r="W30" t="s">
        <v>691</v>
      </c>
      <c r="X30">
        <v>0.81170399999999998</v>
      </c>
      <c r="Y30">
        <v>9.0419999999999997E-3</v>
      </c>
      <c r="Z30">
        <v>78142.807826999997</v>
      </c>
      <c r="AA30">
        <v>0.83779199999999998</v>
      </c>
      <c r="AF30" s="127"/>
      <c r="AG30" s="176"/>
      <c r="AI30" s="179"/>
      <c r="AJ30" s="181"/>
      <c r="AM30" t="s">
        <v>691</v>
      </c>
      <c r="AN30">
        <v>0.84212100000000001</v>
      </c>
      <c r="AO30">
        <v>1.9356999999999999E-2</v>
      </c>
      <c r="AP30">
        <v>24.151883000000002</v>
      </c>
      <c r="AQ30">
        <v>0.845105</v>
      </c>
      <c r="BA30" t="s">
        <v>691</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692</v>
      </c>
      <c r="J32">
        <v>0.97341599999999995</v>
      </c>
      <c r="K32">
        <v>9.5219999999999992E-3</v>
      </c>
      <c r="L32">
        <v>1069.0156019999999</v>
      </c>
      <c r="M32">
        <v>0.98884799999999995</v>
      </c>
      <c r="W32" t="s">
        <v>692</v>
      </c>
      <c r="X32">
        <v>0.92873600000000001</v>
      </c>
      <c r="Y32">
        <v>4.3930000000000002E-3</v>
      </c>
      <c r="Z32">
        <v>143127.18002599999</v>
      </c>
      <c r="AA32">
        <v>0.96340700000000001</v>
      </c>
      <c r="AF32" s="127"/>
      <c r="AG32" s="176"/>
      <c r="AI32" s="179"/>
      <c r="AJ32" s="181"/>
      <c r="AM32" t="s">
        <v>692</v>
      </c>
      <c r="AN32">
        <v>0.94576700000000002</v>
      </c>
      <c r="AO32">
        <v>1.3328E-2</v>
      </c>
      <c r="AP32">
        <v>140.90784600000001</v>
      </c>
      <c r="AQ32">
        <v>0.95662899999999995</v>
      </c>
      <c r="BA32" t="s">
        <v>692</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689</v>
      </c>
      <c r="J37">
        <v>0.95799800000000002</v>
      </c>
      <c r="K37">
        <v>5.176E-3</v>
      </c>
      <c r="L37">
        <v>37.548637999999997</v>
      </c>
      <c r="M37">
        <v>0.97769499999999998</v>
      </c>
      <c r="W37" t="s">
        <v>689</v>
      </c>
      <c r="X37">
        <v>0.92946899999999999</v>
      </c>
      <c r="Y37">
        <v>5.0870000000000004E-3</v>
      </c>
      <c r="Z37">
        <v>1431.652756</v>
      </c>
      <c r="AA37">
        <v>0.94414699999999996</v>
      </c>
      <c r="AF37" s="127"/>
      <c r="AG37" s="176"/>
      <c r="AI37" s="179"/>
      <c r="AJ37" s="181"/>
      <c r="AM37" t="s">
        <v>689</v>
      </c>
      <c r="AN37">
        <v>0.68473200000000001</v>
      </c>
      <c r="AO37">
        <v>1.2876E-2</v>
      </c>
      <c r="AP37">
        <v>3.929405</v>
      </c>
      <c r="AQ37">
        <v>0.70136299999999996</v>
      </c>
      <c r="BA37" t="s">
        <v>689</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690</v>
      </c>
      <c r="J39">
        <v>0.65547699999999998</v>
      </c>
      <c r="K39">
        <v>3.6923999999999998E-2</v>
      </c>
      <c r="L39">
        <v>11.653884</v>
      </c>
      <c r="M39">
        <v>0.64560099999999998</v>
      </c>
      <c r="W39" t="s">
        <v>690</v>
      </c>
      <c r="X39">
        <v>0.50454200000000005</v>
      </c>
      <c r="Y39">
        <v>1.9732E-2</v>
      </c>
      <c r="Z39">
        <v>464.08935700000001</v>
      </c>
      <c r="AA39">
        <v>0.51037900000000003</v>
      </c>
      <c r="AF39" s="127"/>
      <c r="AG39" s="176"/>
      <c r="AI39" s="179"/>
      <c r="AJ39" s="181"/>
      <c r="AM39" t="s">
        <v>690</v>
      </c>
      <c r="AN39">
        <v>0.77936300000000003</v>
      </c>
      <c r="AO39">
        <v>1.9136E-2</v>
      </c>
      <c r="AP39">
        <v>2.2929729999999999</v>
      </c>
      <c r="AQ39">
        <v>0.78562600000000005</v>
      </c>
      <c r="BA39" t="s">
        <v>690</v>
      </c>
      <c r="BB39">
        <v>0.65413399999999999</v>
      </c>
      <c r="BC39">
        <v>2.0375000000000001E-2</v>
      </c>
      <c r="BD39">
        <v>108.679636</v>
      </c>
      <c r="BE39">
        <v>0.64754999999999996</v>
      </c>
    </row>
    <row r="40" spans="2:57">
      <c r="B40" s="127"/>
      <c r="C40" s="176"/>
      <c r="E40" s="179"/>
      <c r="F40" s="181"/>
      <c r="I40" t="s">
        <v>691</v>
      </c>
      <c r="J40">
        <v>0.74269399999999997</v>
      </c>
      <c r="K40">
        <v>2.1774999999999999E-2</v>
      </c>
      <c r="L40">
        <v>17.784455999999999</v>
      </c>
      <c r="M40">
        <v>0.75836400000000004</v>
      </c>
      <c r="W40" t="s">
        <v>691</v>
      </c>
      <c r="X40">
        <v>0.70485299999999995</v>
      </c>
      <c r="Y40">
        <v>8.5889999999999994E-3</v>
      </c>
      <c r="Z40">
        <v>2306.1915589999999</v>
      </c>
      <c r="AA40">
        <v>0.74577400000000005</v>
      </c>
      <c r="AF40" s="127"/>
      <c r="AG40" s="176"/>
      <c r="AI40" s="179"/>
      <c r="AJ40" s="181"/>
      <c r="AM40" t="s">
        <v>691</v>
      </c>
      <c r="AN40">
        <v>0.73045599999999999</v>
      </c>
      <c r="AO40">
        <v>1.4928E-2</v>
      </c>
      <c r="AP40">
        <v>3.2426119999999998</v>
      </c>
      <c r="AQ40">
        <v>0.74473400000000001</v>
      </c>
      <c r="BA40" t="s">
        <v>691</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692</v>
      </c>
      <c r="J42">
        <v>0.95002699999999995</v>
      </c>
      <c r="K42">
        <v>7.7799999999999996E-3</v>
      </c>
      <c r="L42">
        <v>21.360695</v>
      </c>
      <c r="M42">
        <v>0.97645599999999999</v>
      </c>
      <c r="W42" t="s">
        <v>692</v>
      </c>
      <c r="X42">
        <v>0.91937999999999998</v>
      </c>
      <c r="Y42">
        <v>3.7330000000000002E-3</v>
      </c>
      <c r="Z42">
        <v>4284.4520110000003</v>
      </c>
      <c r="AA42">
        <v>0.95698700000000003</v>
      </c>
      <c r="AF42" s="127"/>
      <c r="AG42" s="176"/>
      <c r="AI42" s="179"/>
      <c r="AJ42" s="181"/>
      <c r="AM42" t="s">
        <v>692</v>
      </c>
      <c r="AN42">
        <v>0.81178799999999995</v>
      </c>
      <c r="AO42">
        <v>1.3561E-2</v>
      </c>
      <c r="AP42">
        <v>13.184695</v>
      </c>
      <c r="AQ42">
        <v>0.85873600000000005</v>
      </c>
      <c r="BA42" t="s">
        <v>692</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689</v>
      </c>
      <c r="J48">
        <v>0.95480799999999999</v>
      </c>
      <c r="K48">
        <v>9.9629999999999996E-3</v>
      </c>
      <c r="L48">
        <v>6.1360859999999997</v>
      </c>
      <c r="M48">
        <v>0.96902100000000002</v>
      </c>
      <c r="W48" t="s">
        <v>689</v>
      </c>
      <c r="X48">
        <v>0.92093899999999995</v>
      </c>
      <c r="Y48">
        <v>5.5539999999999999E-3</v>
      </c>
      <c r="Z48">
        <v>195.441453</v>
      </c>
      <c r="AA48">
        <v>0.93216299999999996</v>
      </c>
      <c r="AF48" s="127"/>
      <c r="AG48" s="176"/>
      <c r="AI48" s="179"/>
      <c r="AJ48" s="181"/>
      <c r="AM48" t="s">
        <v>689</v>
      </c>
      <c r="AN48">
        <v>0.90643499999999999</v>
      </c>
      <c r="AO48">
        <v>9.9830000000000006E-3</v>
      </c>
      <c r="AP48">
        <v>8.9646539999999995</v>
      </c>
      <c r="AQ48">
        <v>0.90830200000000005</v>
      </c>
      <c r="BA48" t="s">
        <v>689</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690</v>
      </c>
      <c r="J50">
        <v>0.39711800000000003</v>
      </c>
      <c r="K50">
        <v>3.0327E-2</v>
      </c>
      <c r="L50">
        <v>2.347569</v>
      </c>
      <c r="M50">
        <v>0.385378</v>
      </c>
      <c r="W50" t="s">
        <v>690</v>
      </c>
      <c r="X50">
        <v>0.177568</v>
      </c>
      <c r="Y50">
        <v>1.1240999999999999E-2</v>
      </c>
      <c r="Z50">
        <v>83.079868000000005</v>
      </c>
      <c r="AA50">
        <v>0.21570700000000001</v>
      </c>
      <c r="AF50" s="127"/>
      <c r="AG50" s="176"/>
      <c r="AI50" s="179"/>
      <c r="AJ50" s="181"/>
      <c r="AM50" t="s">
        <v>690</v>
      </c>
      <c r="AN50">
        <v>0.47207100000000002</v>
      </c>
      <c r="AO50">
        <v>3.8058000000000002E-2</v>
      </c>
      <c r="AP50">
        <v>5.2597759999999996</v>
      </c>
      <c r="AQ50">
        <v>0.43618299999999999</v>
      </c>
      <c r="BA50" t="s">
        <v>690</v>
      </c>
      <c r="BB50">
        <v>0.17894399999999999</v>
      </c>
      <c r="BC50">
        <v>1.0815999999999999E-2</v>
      </c>
      <c r="BD50">
        <v>41.143514000000003</v>
      </c>
      <c r="BE50">
        <v>0.21763299999999999</v>
      </c>
    </row>
    <row r="51" spans="2:57">
      <c r="B51" s="127"/>
      <c r="C51" s="176"/>
      <c r="E51" s="179"/>
      <c r="F51" s="181"/>
      <c r="I51" t="s">
        <v>691</v>
      </c>
      <c r="J51">
        <v>0.70653100000000002</v>
      </c>
      <c r="K51">
        <v>1.1547999999999999E-2</v>
      </c>
      <c r="L51">
        <v>3.7465259999999998</v>
      </c>
      <c r="M51">
        <v>0.71251500000000001</v>
      </c>
      <c r="W51" t="s">
        <v>691</v>
      </c>
      <c r="X51">
        <v>0.58406199999999997</v>
      </c>
      <c r="Y51">
        <v>1.042E-2</v>
      </c>
      <c r="Z51">
        <v>52.266035000000002</v>
      </c>
      <c r="AA51">
        <v>0.61459399999999997</v>
      </c>
      <c r="AF51" s="127"/>
      <c r="AG51" s="176"/>
      <c r="AI51" s="179"/>
      <c r="AJ51" s="181"/>
      <c r="AM51" t="s">
        <v>691</v>
      </c>
      <c r="AN51">
        <v>0.69804900000000003</v>
      </c>
      <c r="AO51">
        <v>2.8240000000000001E-2</v>
      </c>
      <c r="AP51">
        <v>7.2773399999999997</v>
      </c>
      <c r="AQ51">
        <v>0.72490699999999997</v>
      </c>
      <c r="BA51" t="s">
        <v>691</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692</v>
      </c>
      <c r="J53">
        <v>0.93461099999999997</v>
      </c>
      <c r="K53">
        <v>1.0704999999999999E-2</v>
      </c>
      <c r="L53">
        <v>20.669748999999999</v>
      </c>
      <c r="M53">
        <v>0.96406400000000003</v>
      </c>
      <c r="W53" t="s">
        <v>692</v>
      </c>
      <c r="X53">
        <v>0.88489399999999996</v>
      </c>
      <c r="Y53">
        <v>3.2550000000000001E-3</v>
      </c>
      <c r="Z53">
        <v>520.24044600000002</v>
      </c>
      <c r="AA53">
        <v>0.92916799999999999</v>
      </c>
      <c r="AF53" s="127"/>
      <c r="AG53" s="176"/>
      <c r="AI53" s="179"/>
      <c r="AJ53" s="181"/>
      <c r="AM53" t="s">
        <v>692</v>
      </c>
      <c r="AN53">
        <v>0.98032600000000003</v>
      </c>
      <c r="AO53">
        <v>5.7369999999999999E-3</v>
      </c>
      <c r="AP53">
        <v>44.289872000000003</v>
      </c>
      <c r="AQ53">
        <v>0.97893399999999997</v>
      </c>
      <c r="BA53" t="s">
        <v>692</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689</v>
      </c>
      <c r="J58">
        <v>0.952681</v>
      </c>
      <c r="K58">
        <v>1.1472E-2</v>
      </c>
      <c r="L58">
        <v>6.2000909999999996</v>
      </c>
      <c r="M58">
        <v>0.96902100000000002</v>
      </c>
      <c r="W58" t="s">
        <v>689</v>
      </c>
      <c r="X58">
        <v>0.92093899999999995</v>
      </c>
      <c r="Y58">
        <v>5.5539999999999999E-3</v>
      </c>
      <c r="Z58">
        <v>183.89028500000001</v>
      </c>
      <c r="AA58">
        <v>0.93216299999999996</v>
      </c>
      <c r="AF58" s="127"/>
      <c r="AG58" s="176"/>
      <c r="AI58" s="179"/>
      <c r="AJ58" s="181"/>
      <c r="AM58" t="s">
        <v>689</v>
      </c>
      <c r="AN58">
        <v>0.89632900000000004</v>
      </c>
      <c r="AO58">
        <v>7.295598</v>
      </c>
      <c r="AP58">
        <v>7.295598</v>
      </c>
      <c r="AQ58">
        <v>0.90458499999999997</v>
      </c>
      <c r="BA58" t="s">
        <v>689</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690</v>
      </c>
      <c r="J60">
        <v>0.38116699999999998</v>
      </c>
      <c r="K60">
        <v>2.6100000000000002E-2</v>
      </c>
      <c r="L60">
        <v>2.699757</v>
      </c>
      <c r="M60">
        <v>0.37174699999999999</v>
      </c>
      <c r="W60" t="s">
        <v>690</v>
      </c>
      <c r="X60">
        <v>0.177568</v>
      </c>
      <c r="Y60">
        <v>1.1240999999999999E-2</v>
      </c>
      <c r="Z60">
        <v>136.96201099999999</v>
      </c>
      <c r="AA60">
        <v>0.21570700000000001</v>
      </c>
      <c r="AF60" s="127"/>
      <c r="AG60" s="176"/>
      <c r="AI60" s="179"/>
      <c r="AJ60" s="181"/>
      <c r="AM60" t="s">
        <v>690</v>
      </c>
      <c r="AN60">
        <v>0.46304499999999998</v>
      </c>
      <c r="AO60">
        <v>3.5307919999999999</v>
      </c>
      <c r="AP60">
        <v>3.5307919999999999</v>
      </c>
      <c r="AQ60">
        <v>0.42998799999999998</v>
      </c>
      <c r="BA60" t="s">
        <v>690</v>
      </c>
      <c r="BB60">
        <v>0.17894399999999999</v>
      </c>
      <c r="BC60">
        <v>1.0815999999999999E-2</v>
      </c>
      <c r="BD60">
        <v>43.591431</v>
      </c>
      <c r="BE60">
        <v>0.21763299999999999</v>
      </c>
    </row>
    <row r="61" spans="2:57">
      <c r="B61" s="127"/>
      <c r="C61" s="176"/>
      <c r="E61" s="179"/>
      <c r="F61" s="181"/>
      <c r="I61" t="s">
        <v>691</v>
      </c>
      <c r="J61">
        <v>0.68580300000000005</v>
      </c>
      <c r="K61">
        <v>2.3052E-2</v>
      </c>
      <c r="L61">
        <v>4.2278719999999996</v>
      </c>
      <c r="M61">
        <v>0.74101600000000001</v>
      </c>
      <c r="W61" t="s">
        <v>691</v>
      </c>
      <c r="X61">
        <v>0.57773399999999997</v>
      </c>
      <c r="Y61">
        <v>1.3479E-2</v>
      </c>
      <c r="Z61">
        <v>53.176506000000003</v>
      </c>
      <c r="AA61">
        <v>0.61181300000000005</v>
      </c>
      <c r="AF61" s="127"/>
      <c r="AG61" s="176"/>
      <c r="AI61" s="179"/>
      <c r="AJ61" s="181"/>
      <c r="AM61" t="s">
        <v>691</v>
      </c>
      <c r="AN61">
        <v>0.69698599999999999</v>
      </c>
      <c r="AO61">
        <v>5.2197389999999997</v>
      </c>
      <c r="AP61">
        <v>5.2197389999999997</v>
      </c>
      <c r="AQ61">
        <v>0.70631999999999995</v>
      </c>
      <c r="BA61" t="s">
        <v>691</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692</v>
      </c>
      <c r="J63">
        <v>0.92876300000000001</v>
      </c>
      <c r="K63">
        <v>9.4129999999999995E-3</v>
      </c>
      <c r="L63">
        <v>13.474599</v>
      </c>
      <c r="M63">
        <v>0.96158600000000005</v>
      </c>
      <c r="W63" t="s">
        <v>692</v>
      </c>
      <c r="X63">
        <v>0.88489399999999996</v>
      </c>
      <c r="Y63">
        <v>3.2550000000000001E-3</v>
      </c>
      <c r="Z63">
        <v>506.10913599999998</v>
      </c>
      <c r="AA63">
        <v>0.92916799999999999</v>
      </c>
      <c r="AF63" s="127"/>
      <c r="AG63" s="176"/>
      <c r="AI63" s="179"/>
      <c r="AJ63" s="181"/>
      <c r="AM63" t="s">
        <v>692</v>
      </c>
      <c r="AN63">
        <v>0.97819999999999996</v>
      </c>
      <c r="AO63">
        <v>33.682397999999999</v>
      </c>
      <c r="AP63">
        <v>33.682397999999999</v>
      </c>
      <c r="AQ63">
        <v>0.97893399999999997</v>
      </c>
      <c r="BA63" t="s">
        <v>692</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4">
      <c r="B65" s="127"/>
      <c r="C65" s="176"/>
      <c r="E65" s="179"/>
      <c r="F65" s="181"/>
      <c r="AF65" s="127"/>
      <c r="AG65" s="176"/>
      <c r="AI65" s="179"/>
      <c r="AJ65" s="181"/>
    </row>
    <row r="66" spans="2:84">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4">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4">
      <c r="B68" s="127"/>
      <c r="C68" s="176"/>
      <c r="E68" s="179"/>
      <c r="F68" s="181"/>
      <c r="I68" t="s">
        <v>689</v>
      </c>
      <c r="J68">
        <v>0.97607500000000003</v>
      </c>
      <c r="K68">
        <v>4.764E-3</v>
      </c>
      <c r="L68">
        <v>49.113816</v>
      </c>
      <c r="M68">
        <v>0.98636900000000005</v>
      </c>
      <c r="W68" t="s">
        <v>689</v>
      </c>
      <c r="X68">
        <v>0.93231200000000003</v>
      </c>
      <c r="Y68">
        <v>3.9060000000000002E-3</v>
      </c>
      <c r="Z68">
        <v>7550.8569230000003</v>
      </c>
      <c r="AA68">
        <v>0.94607300000000005</v>
      </c>
      <c r="AF68" s="127"/>
      <c r="AG68" s="176"/>
      <c r="AI68" s="179"/>
      <c r="AJ68" s="181"/>
      <c r="AM68" t="s">
        <v>689</v>
      </c>
      <c r="AN68">
        <v>0.74694499999999997</v>
      </c>
      <c r="AO68">
        <v>1.3661E-2</v>
      </c>
      <c r="AP68">
        <v>18.547996999999999</v>
      </c>
      <c r="AQ68">
        <v>0.75464699999999996</v>
      </c>
      <c r="BA68" t="s">
        <v>689</v>
      </c>
      <c r="BB68">
        <v>0.476659</v>
      </c>
      <c r="BC68">
        <v>1.1126E-2</v>
      </c>
      <c r="BD68">
        <v>727.23015099999998</v>
      </c>
      <c r="BE68">
        <v>0.52471599999999996</v>
      </c>
    </row>
    <row r="69" spans="2:84">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4">
      <c r="B70" s="127"/>
      <c r="C70" s="176"/>
      <c r="E70" s="179"/>
      <c r="F70" s="181"/>
      <c r="I70" t="s">
        <v>690</v>
      </c>
      <c r="J70">
        <v>0.94416699999999998</v>
      </c>
      <c r="K70">
        <v>1.1686999999999999E-2</v>
      </c>
      <c r="L70">
        <v>22.524552</v>
      </c>
      <c r="M70">
        <v>0.94176000000000004</v>
      </c>
      <c r="W70" t="s">
        <v>690</v>
      </c>
      <c r="X70">
        <v>0.79693899999999995</v>
      </c>
      <c r="Y70">
        <v>1.9517E-2</v>
      </c>
      <c r="Z70">
        <v>2427.396158</v>
      </c>
      <c r="AA70">
        <v>0.80890200000000001</v>
      </c>
      <c r="AF70" s="127"/>
      <c r="AG70" s="176"/>
      <c r="AI70" s="179"/>
      <c r="AJ70" s="181"/>
      <c r="AM70" t="s">
        <v>690</v>
      </c>
      <c r="AN70">
        <v>0.98192199999999996</v>
      </c>
      <c r="AO70">
        <v>2.6189999999999998E-3</v>
      </c>
      <c r="AP70">
        <v>7.550751</v>
      </c>
      <c r="AQ70">
        <v>0.96778200000000003</v>
      </c>
      <c r="BA70" t="s">
        <v>690</v>
      </c>
      <c r="BB70">
        <v>0.730078</v>
      </c>
      <c r="BC70">
        <v>3.2525999999999999E-2</v>
      </c>
      <c r="BD70">
        <v>283.09518100000003</v>
      </c>
      <c r="BE70">
        <v>0.71324600000000005</v>
      </c>
    </row>
    <row r="71" spans="2:84">
      <c r="B71" s="127"/>
      <c r="C71" s="176"/>
      <c r="E71" s="179"/>
      <c r="F71" s="181"/>
      <c r="I71" t="s">
        <v>691</v>
      </c>
      <c r="J71">
        <v>0.86178100000000002</v>
      </c>
      <c r="K71">
        <v>2.3692999999999999E-2</v>
      </c>
      <c r="L71">
        <v>65.491444000000001</v>
      </c>
      <c r="M71">
        <v>0.88971500000000003</v>
      </c>
      <c r="W71" t="s">
        <v>691</v>
      </c>
      <c r="X71">
        <v>0.81408800000000003</v>
      </c>
      <c r="Y71">
        <v>5.8999999999999999E-3</v>
      </c>
      <c r="Z71">
        <v>18007.58023</v>
      </c>
      <c r="AA71">
        <v>0.83757800000000004</v>
      </c>
      <c r="AF71" s="127"/>
      <c r="AG71" s="176"/>
      <c r="AI71" s="179"/>
      <c r="AJ71" s="181"/>
      <c r="AM71" t="s">
        <v>691</v>
      </c>
      <c r="AN71">
        <v>0.84742799999999996</v>
      </c>
      <c r="AO71">
        <v>1.771E-2</v>
      </c>
      <c r="AP71">
        <v>15.277661</v>
      </c>
      <c r="AQ71">
        <v>0.85130099999999997</v>
      </c>
      <c r="BA71" t="s">
        <v>691</v>
      </c>
      <c r="BB71">
        <v>0.65129000000000004</v>
      </c>
      <c r="BC71">
        <v>7.5579999999999996E-3</v>
      </c>
      <c r="BD71">
        <v>937.74942599999997</v>
      </c>
      <c r="BE71">
        <v>0.66702300000000003</v>
      </c>
    </row>
    <row r="72" spans="2:84">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4">
      <c r="B73" s="127"/>
      <c r="C73" s="176"/>
      <c r="E73" s="179"/>
      <c r="F73" s="181"/>
      <c r="I73" t="s">
        <v>692</v>
      </c>
      <c r="J73">
        <v>0.97501099999999996</v>
      </c>
      <c r="K73">
        <v>7.6400000000000001E-3</v>
      </c>
      <c r="L73">
        <v>185.664996</v>
      </c>
      <c r="M73">
        <v>0.99132600000000004</v>
      </c>
      <c r="W73" t="s">
        <v>692</v>
      </c>
      <c r="X73">
        <v>0.93148699999999995</v>
      </c>
      <c r="Y73">
        <v>4.1380000000000002E-3</v>
      </c>
      <c r="Z73">
        <v>31146.877584000002</v>
      </c>
      <c r="AA73">
        <v>0.96404900000000004</v>
      </c>
      <c r="AF73" s="127"/>
      <c r="AG73" s="176"/>
      <c r="AI73" s="179"/>
      <c r="AJ73" s="181"/>
      <c r="AM73" t="s">
        <v>692</v>
      </c>
      <c r="AN73">
        <v>0.96384499999999995</v>
      </c>
      <c r="AO73">
        <v>1.0728E-2</v>
      </c>
      <c r="AP73">
        <v>66.833170999999993</v>
      </c>
      <c r="AQ73">
        <v>0.96530400000000005</v>
      </c>
      <c r="BA73" t="s">
        <v>692</v>
      </c>
      <c r="BB73">
        <v>0.853711</v>
      </c>
      <c r="BC73">
        <v>6.5100000000000002E-3</v>
      </c>
      <c r="BD73">
        <v>4034.636849</v>
      </c>
      <c r="BE73">
        <v>0.88037699999999997</v>
      </c>
    </row>
    <row r="74" spans="2:84">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4">
      <c r="B75" s="127"/>
      <c r="C75" s="176"/>
      <c r="E75" s="179"/>
      <c r="F75" s="181"/>
      <c r="AF75" s="127"/>
      <c r="AG75" s="176"/>
      <c r="AI75" s="179"/>
      <c r="AJ75" s="181"/>
    </row>
    <row r="76" spans="2:84">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4">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4">
      <c r="B78" s="127"/>
      <c r="C78" s="176"/>
      <c r="E78" s="179"/>
      <c r="F78" s="181"/>
      <c r="I78" t="s">
        <v>689</v>
      </c>
      <c r="J78">
        <v>0.95587100000000003</v>
      </c>
      <c r="K78">
        <v>7.6519999999999999E-3</v>
      </c>
      <c r="L78">
        <v>5.7666709999999997</v>
      </c>
      <c r="M78">
        <v>0.971499</v>
      </c>
      <c r="W78" t="s">
        <v>689</v>
      </c>
      <c r="X78">
        <v>0.92873499999999998</v>
      </c>
      <c r="Y78">
        <v>5.6059999999999999E-3</v>
      </c>
      <c r="Z78">
        <v>523.42512299999999</v>
      </c>
      <c r="AA78">
        <v>0.94286300000000001</v>
      </c>
      <c r="AF78" s="127"/>
      <c r="AG78" s="176"/>
      <c r="AI78" s="179"/>
      <c r="AJ78" s="181"/>
      <c r="AM78" t="s">
        <v>689</v>
      </c>
      <c r="AN78">
        <v>0.36521199999999998</v>
      </c>
      <c r="AO78">
        <v>2.7803000000000001E-2</v>
      </c>
      <c r="AP78">
        <v>2.5195799999999999</v>
      </c>
      <c r="AQ78">
        <v>0.36926900000000001</v>
      </c>
      <c r="BA78" t="s">
        <v>689</v>
      </c>
      <c r="BB78">
        <v>0.42502099999999998</v>
      </c>
      <c r="BC78">
        <v>9.4120000000000002E-3</v>
      </c>
      <c r="BD78">
        <v>35.132275999999997</v>
      </c>
      <c r="BE78">
        <v>0.45688000000000001</v>
      </c>
      <c r="CB78" t="s">
        <v>554</v>
      </c>
      <c r="CF78" t="s">
        <v>562</v>
      </c>
    </row>
    <row r="79" spans="2:84">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563</v>
      </c>
    </row>
    <row r="80" spans="2:84">
      <c r="B80" s="127"/>
      <c r="C80" s="176"/>
      <c r="F80" s="181"/>
      <c r="I80" t="s">
        <v>690</v>
      </c>
      <c r="J80">
        <v>0.49598700000000001</v>
      </c>
      <c r="K80">
        <v>3.8603999999999999E-2</v>
      </c>
      <c r="L80">
        <v>2.6462759999999999</v>
      </c>
      <c r="M80">
        <v>0.48327100000000001</v>
      </c>
      <c r="W80" t="s">
        <v>690</v>
      </c>
      <c r="X80">
        <v>0.30826599999999998</v>
      </c>
      <c r="Y80">
        <v>1.0102E-2</v>
      </c>
      <c r="Z80">
        <v>158.89310499999999</v>
      </c>
      <c r="AA80">
        <v>0.32249100000000003</v>
      </c>
      <c r="AF80" s="127"/>
      <c r="AG80" s="176"/>
      <c r="AJ80" s="181"/>
      <c r="AM80" t="s">
        <v>690</v>
      </c>
      <c r="AN80">
        <v>0.29132400000000003</v>
      </c>
      <c r="AO80">
        <v>2.6076999999999999E-2</v>
      </c>
      <c r="AP80">
        <v>1.50762</v>
      </c>
      <c r="AQ80">
        <v>0.29615900000000001</v>
      </c>
      <c r="BA80" t="s">
        <v>690</v>
      </c>
      <c r="BB80">
        <v>0.43355100000000002</v>
      </c>
      <c r="BC80">
        <v>7.8510000000000003E-3</v>
      </c>
      <c r="BD80">
        <v>10.045828</v>
      </c>
      <c r="BE80">
        <v>0.43975999999999998</v>
      </c>
    </row>
    <row r="81" spans="2:75">
      <c r="B81" s="127"/>
      <c r="C81" s="176"/>
      <c r="F81" s="181"/>
      <c r="I81" t="s">
        <v>691</v>
      </c>
      <c r="J81">
        <v>0.71875199999999995</v>
      </c>
      <c r="K81">
        <v>2.0039000000000001E-2</v>
      </c>
      <c r="L81">
        <v>3.947981</v>
      </c>
      <c r="M81">
        <v>0.73977700000000002</v>
      </c>
      <c r="W81" t="s">
        <v>691</v>
      </c>
      <c r="X81">
        <v>0.64954800000000001</v>
      </c>
      <c r="Y81">
        <v>1.2588999999999999E-2</v>
      </c>
      <c r="Z81">
        <v>892.76365599999997</v>
      </c>
      <c r="AA81">
        <v>0.68992100000000001</v>
      </c>
      <c r="AF81" s="127"/>
      <c r="AG81" s="176"/>
      <c r="AJ81" s="181"/>
      <c r="AM81" t="s">
        <v>691</v>
      </c>
      <c r="AN81">
        <v>0.38381500000000002</v>
      </c>
      <c r="AO81">
        <v>3.1808000000000003E-2</v>
      </c>
      <c r="AP81">
        <v>1.6353390000000001</v>
      </c>
      <c r="AQ81">
        <v>0.39777000000000001</v>
      </c>
      <c r="BA81" t="s">
        <v>691</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692</v>
      </c>
      <c r="J83">
        <v>0.93513900000000005</v>
      </c>
      <c r="K83">
        <v>9.0089999999999996E-3</v>
      </c>
      <c r="L83">
        <v>25.733933</v>
      </c>
      <c r="M83">
        <v>0.96406400000000003</v>
      </c>
      <c r="W83" t="s">
        <v>692</v>
      </c>
      <c r="X83">
        <v>0.91066800000000003</v>
      </c>
      <c r="Y83">
        <v>5.4590000000000003E-3</v>
      </c>
      <c r="Z83">
        <v>1267.9859690000001</v>
      </c>
      <c r="AA83">
        <v>0.94864099999999996</v>
      </c>
      <c r="AF83" s="127"/>
      <c r="AG83" s="176"/>
      <c r="AM83" t="s">
        <v>692</v>
      </c>
      <c r="AN83">
        <v>0.37159999999999999</v>
      </c>
      <c r="AO83">
        <v>2.9484E-2</v>
      </c>
      <c r="AP83">
        <v>4.3974549999999999</v>
      </c>
      <c r="AQ83">
        <v>0.370508</v>
      </c>
      <c r="BA83" t="s">
        <v>692</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564</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72"/>
  <sheetViews>
    <sheetView tabSelected="1" topLeftCell="I22" zoomScale="90" zoomScaleNormal="90" workbookViewId="0">
      <selection activeCell="Z42" sqref="Z42"/>
    </sheetView>
  </sheetViews>
  <sheetFormatPr baseColWidth="10" defaultColWidth="9.140625" defaultRowHeight="15"/>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5" t="s">
        <v>58</v>
      </c>
      <c r="W7" s="137" t="s">
        <v>346</v>
      </c>
      <c r="X7" s="137" t="s">
        <v>347</v>
      </c>
      <c r="Y7" s="137" t="s">
        <v>350</v>
      </c>
      <c r="Z7" s="108"/>
      <c r="AA7" s="108"/>
      <c r="AB7" s="183" t="s">
        <v>510</v>
      </c>
      <c r="AC7" s="4" t="s">
        <v>512</v>
      </c>
      <c r="AD7" s="5" t="s">
        <v>56</v>
      </c>
      <c r="AE7" s="5" t="s">
        <v>57</v>
      </c>
      <c r="AF7" s="38" t="s">
        <v>55</v>
      </c>
      <c r="AG7" s="5" t="s">
        <v>58</v>
      </c>
      <c r="AH7" s="137" t="s">
        <v>346</v>
      </c>
      <c r="AI7" s="137" t="s">
        <v>347</v>
      </c>
      <c r="AJ7" s="137" t="s">
        <v>350</v>
      </c>
      <c r="AL7" s="183" t="s">
        <v>510</v>
      </c>
      <c r="AM7" s="4" t="s">
        <v>54</v>
      </c>
      <c r="AN7" s="5" t="s">
        <v>56</v>
      </c>
      <c r="AO7" s="5" t="s">
        <v>57</v>
      </c>
      <c r="AP7" s="38" t="s">
        <v>55</v>
      </c>
      <c r="AQ7" s="5" t="s">
        <v>58</v>
      </c>
      <c r="AR7" s="137" t="s">
        <v>346</v>
      </c>
      <c r="AS7" s="137" t="s">
        <v>347</v>
      </c>
      <c r="AT7" s="137" t="s">
        <v>350</v>
      </c>
      <c r="AV7" s="183" t="s">
        <v>520</v>
      </c>
      <c r="AW7" s="183" t="s">
        <v>510</v>
      </c>
      <c r="AX7" s="4" t="s">
        <v>512</v>
      </c>
      <c r="AY7" s="5" t="s">
        <v>56</v>
      </c>
      <c r="AZ7" s="5" t="s">
        <v>57</v>
      </c>
      <c r="BA7" s="38" t="s">
        <v>55</v>
      </c>
      <c r="BB7" s="5" t="s">
        <v>58</v>
      </c>
      <c r="BC7" s="137" t="s">
        <v>346</v>
      </c>
      <c r="BD7" s="137" t="s">
        <v>347</v>
      </c>
      <c r="BE7" s="137" t="s">
        <v>350</v>
      </c>
    </row>
    <row r="8" spans="1:57">
      <c r="A8">
        <v>1</v>
      </c>
      <c r="B8">
        <v>50</v>
      </c>
      <c r="D8">
        <v>1</v>
      </c>
      <c r="E8">
        <v>5</v>
      </c>
      <c r="F8">
        <v>2636</v>
      </c>
      <c r="G8" t="s">
        <v>344</v>
      </c>
      <c r="H8">
        <v>48762</v>
      </c>
      <c r="I8">
        <v>22530</v>
      </c>
      <c r="J8">
        <v>1360</v>
      </c>
      <c r="K8">
        <v>57.94</v>
      </c>
      <c r="L8" t="s">
        <v>504</v>
      </c>
      <c r="N8">
        <v>31.53</v>
      </c>
      <c r="R8">
        <v>4325</v>
      </c>
      <c r="S8">
        <v>0.99</v>
      </c>
      <c r="T8">
        <v>0.99</v>
      </c>
      <c r="U8">
        <v>1330</v>
      </c>
      <c r="V8">
        <v>0.875</v>
      </c>
      <c r="W8">
        <v>0.89500000000000002</v>
      </c>
      <c r="X8">
        <v>0.79300000000000004</v>
      </c>
      <c r="Y8">
        <v>0.82499999999999996</v>
      </c>
      <c r="AC8">
        <v>5376</v>
      </c>
      <c r="AD8">
        <v>0.99</v>
      </c>
      <c r="AE8">
        <v>0.99</v>
      </c>
      <c r="AF8">
        <v>19.86</v>
      </c>
      <c r="AG8">
        <v>0.88300000000000001</v>
      </c>
      <c r="AH8">
        <v>0.83799999999999997</v>
      </c>
      <c r="AI8">
        <v>0.81399999999999995</v>
      </c>
      <c r="AJ8">
        <v>0.80900000000000005</v>
      </c>
      <c r="AM8">
        <v>6109</v>
      </c>
      <c r="AN8">
        <v>0.99</v>
      </c>
      <c r="AO8">
        <v>0.99</v>
      </c>
      <c r="AP8">
        <v>998</v>
      </c>
      <c r="AQ8">
        <v>0.88</v>
      </c>
      <c r="AR8">
        <v>0.84599999999999997</v>
      </c>
      <c r="AS8">
        <v>0.80600000000000005</v>
      </c>
      <c r="AT8">
        <v>0.80900000000000005</v>
      </c>
      <c r="AX8">
        <v>4047</v>
      </c>
      <c r="AY8">
        <v>0.99</v>
      </c>
      <c r="AZ8">
        <v>0.99</v>
      </c>
      <c r="BA8">
        <v>523</v>
      </c>
      <c r="BB8">
        <v>0.871</v>
      </c>
      <c r="BC8">
        <v>0.878</v>
      </c>
      <c r="BD8">
        <v>0.77200000000000002</v>
      </c>
      <c r="BE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v>0.86499999999999999</v>
      </c>
      <c r="AC9">
        <v>9134</v>
      </c>
      <c r="AD9">
        <v>0.99</v>
      </c>
      <c r="AE9">
        <v>0.99</v>
      </c>
      <c r="AF9">
        <v>89.44</v>
      </c>
      <c r="AG9" s="19">
        <v>0.90200000000000002</v>
      </c>
      <c r="AH9">
        <v>0.86099999999999999</v>
      </c>
      <c r="AI9">
        <v>0.82799999999999996</v>
      </c>
      <c r="AJ9">
        <v>0.82799999999999996</v>
      </c>
      <c r="AM9">
        <v>14543</v>
      </c>
      <c r="AN9">
        <v>0.99</v>
      </c>
      <c r="AO9">
        <v>0.99</v>
      </c>
      <c r="AP9">
        <v>1034</v>
      </c>
      <c r="AQ9" s="19">
        <v>0.91600000000000004</v>
      </c>
      <c r="AR9">
        <v>0.88</v>
      </c>
      <c r="AS9">
        <v>0.84799999999999998</v>
      </c>
      <c r="AT9">
        <v>0.85</v>
      </c>
      <c r="AX9">
        <v>8477</v>
      </c>
      <c r="AY9">
        <v>0.99</v>
      </c>
      <c r="AZ9">
        <v>0.99</v>
      </c>
      <c r="BA9">
        <v>586</v>
      </c>
      <c r="BB9">
        <v>0.90300000000000002</v>
      </c>
      <c r="BC9">
        <v>0.90200000000000002</v>
      </c>
      <c r="BD9">
        <v>0.81899999999999995</v>
      </c>
      <c r="BE9">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v>0.874</v>
      </c>
      <c r="W10">
        <v>0.89400000000000002</v>
      </c>
      <c r="X10">
        <v>0.79200000000000004</v>
      </c>
      <c r="Y10">
        <v>0.82399999999999995</v>
      </c>
      <c r="AC10">
        <v>1478</v>
      </c>
      <c r="AD10">
        <v>0.99</v>
      </c>
      <c r="AE10">
        <v>0.99</v>
      </c>
      <c r="AF10">
        <v>9.52</v>
      </c>
      <c r="AG10">
        <v>0.88100000000000001</v>
      </c>
      <c r="AH10">
        <v>0.84</v>
      </c>
      <c r="AI10">
        <v>0.80400000000000005</v>
      </c>
      <c r="AJ10">
        <v>0.80500000000000005</v>
      </c>
      <c r="AM10">
        <v>5947</v>
      </c>
      <c r="AN10">
        <v>0.99</v>
      </c>
      <c r="AO10">
        <v>0.99</v>
      </c>
      <c r="AP10">
        <v>1279</v>
      </c>
      <c r="AQ10">
        <v>0.88400000000000001</v>
      </c>
      <c r="AR10">
        <v>0.85</v>
      </c>
      <c r="AS10">
        <v>0.80800000000000005</v>
      </c>
      <c r="AT10">
        <v>0.81299999999999994</v>
      </c>
      <c r="AX10">
        <v>4025</v>
      </c>
      <c r="AY10">
        <v>0.99</v>
      </c>
      <c r="AZ10">
        <v>0.99</v>
      </c>
      <c r="BA10">
        <v>511</v>
      </c>
      <c r="BB10">
        <v>0.86899999999999999</v>
      </c>
      <c r="BC10">
        <v>0.879</v>
      </c>
      <c r="BD10">
        <v>0.77200000000000002</v>
      </c>
      <c r="BE10">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v>0.86399999999999999</v>
      </c>
      <c r="AC11">
        <v>10276</v>
      </c>
      <c r="AD11">
        <v>0.99</v>
      </c>
      <c r="AE11">
        <v>0.99</v>
      </c>
      <c r="AF11">
        <v>62</v>
      </c>
      <c r="AG11">
        <v>0.88800000000000001</v>
      </c>
      <c r="AH11">
        <v>0.84</v>
      </c>
      <c r="AI11">
        <v>0.81</v>
      </c>
      <c r="AJ11">
        <v>0.80800000000000005</v>
      </c>
      <c r="AM11">
        <v>14646</v>
      </c>
      <c r="AN11">
        <v>0.99</v>
      </c>
      <c r="AO11">
        <v>0.99</v>
      </c>
      <c r="AP11">
        <v>947</v>
      </c>
      <c r="AQ11" s="19">
        <v>0.91500000000000004</v>
      </c>
      <c r="AR11">
        <v>0.87</v>
      </c>
      <c r="AS11">
        <v>0.84399999999999997</v>
      </c>
      <c r="AT11">
        <v>0.84299999999999997</v>
      </c>
      <c r="AV11">
        <v>378</v>
      </c>
      <c r="AX11">
        <v>7908</v>
      </c>
      <c r="AY11">
        <v>0.99</v>
      </c>
      <c r="AZ11">
        <v>0.99</v>
      </c>
      <c r="BA11">
        <v>569</v>
      </c>
      <c r="BB11">
        <v>0.90200000000000002</v>
      </c>
      <c r="BC11">
        <v>0.90100000000000002</v>
      </c>
      <c r="BD11">
        <v>0.81899999999999995</v>
      </c>
      <c r="BE11">
        <v>0.84499999999999997</v>
      </c>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v>0.86199999999999999</v>
      </c>
      <c r="W13">
        <v>0.88900000000000001</v>
      </c>
      <c r="X13">
        <v>0.78600000000000003</v>
      </c>
      <c r="Y13">
        <v>0.81799999999999995</v>
      </c>
      <c r="AC13">
        <v>843.78</v>
      </c>
      <c r="AD13">
        <v>0.99</v>
      </c>
      <c r="AE13">
        <v>0.99</v>
      </c>
      <c r="AF13">
        <v>6.81</v>
      </c>
      <c r="AG13">
        <v>0.89800000000000002</v>
      </c>
      <c r="AH13">
        <v>0.85799999999999998</v>
      </c>
      <c r="AI13">
        <v>0.82699999999999996</v>
      </c>
      <c r="AJ13">
        <v>0.82599999999999996</v>
      </c>
      <c r="AM13">
        <v>5118</v>
      </c>
      <c r="AN13">
        <v>0.99</v>
      </c>
      <c r="AO13">
        <v>0.99</v>
      </c>
      <c r="AP13">
        <v>982</v>
      </c>
      <c r="AQ13" s="19">
        <v>0.90600000000000003</v>
      </c>
      <c r="AR13">
        <v>0.872</v>
      </c>
      <c r="AS13">
        <v>0.83899999999999997</v>
      </c>
      <c r="AT13">
        <v>0.84099999999999997</v>
      </c>
      <c r="AX13">
        <v>2936</v>
      </c>
      <c r="AY13">
        <v>0.99</v>
      </c>
      <c r="AZ13">
        <v>0.99</v>
      </c>
      <c r="BA13">
        <v>516</v>
      </c>
      <c r="BB13">
        <v>0.84499999999999997</v>
      </c>
      <c r="BC13">
        <v>0.86899999999999999</v>
      </c>
      <c r="BD13">
        <v>0.754</v>
      </c>
      <c r="BE13">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v>0.87</v>
      </c>
      <c r="W14">
        <v>0.89200000000000002</v>
      </c>
      <c r="X14">
        <v>0.79900000000000004</v>
      </c>
      <c r="Y14">
        <v>0.82599999999999996</v>
      </c>
      <c r="AC14">
        <v>2927</v>
      </c>
      <c r="AD14">
        <v>0.99</v>
      </c>
      <c r="AE14">
        <v>0.99</v>
      </c>
      <c r="AF14">
        <v>47</v>
      </c>
      <c r="AG14" s="19">
        <v>0.92600000000000005</v>
      </c>
      <c r="AH14">
        <v>0.89400000000000002</v>
      </c>
      <c r="AI14">
        <v>0.86899999999999999</v>
      </c>
      <c r="AJ14">
        <v>0.86899999999999999</v>
      </c>
      <c r="AM14">
        <v>12571</v>
      </c>
      <c r="AN14">
        <v>0.99</v>
      </c>
      <c r="AO14">
        <v>0.99</v>
      </c>
      <c r="AP14">
        <v>978</v>
      </c>
      <c r="AQ14" s="19">
        <v>0.92600000000000005</v>
      </c>
      <c r="AR14">
        <v>0.92</v>
      </c>
      <c r="AS14">
        <v>0.86899999999999999</v>
      </c>
      <c r="AT14">
        <v>0.88200000000000001</v>
      </c>
      <c r="AX14">
        <v>678</v>
      </c>
      <c r="AY14">
        <v>0.99</v>
      </c>
      <c r="AZ14">
        <v>0.99</v>
      </c>
      <c r="BA14">
        <v>176</v>
      </c>
      <c r="BB14">
        <v>0.84899999999999998</v>
      </c>
      <c r="BC14">
        <v>0.872</v>
      </c>
      <c r="BD14">
        <v>0.76200000000000001</v>
      </c>
      <c r="BE14">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v>0.86199999999999999</v>
      </c>
      <c r="W15">
        <v>0.89300000000000002</v>
      </c>
      <c r="X15">
        <v>0.78700000000000003</v>
      </c>
      <c r="Y15">
        <v>0.81899999999999995</v>
      </c>
      <c r="AB15" t="s">
        <v>511</v>
      </c>
      <c r="AC15">
        <v>1239</v>
      </c>
      <c r="AD15">
        <v>0.99</v>
      </c>
      <c r="AE15">
        <v>0.99</v>
      </c>
      <c r="AF15">
        <v>7.2</v>
      </c>
      <c r="AG15">
        <v>0.89400000000000002</v>
      </c>
      <c r="AH15">
        <v>0.86199999999999999</v>
      </c>
      <c r="AI15">
        <v>0.83299999999999996</v>
      </c>
      <c r="AJ15">
        <v>0.83199999999999996</v>
      </c>
      <c r="AL15" t="s">
        <v>513</v>
      </c>
      <c r="AM15">
        <v>5071</v>
      </c>
      <c r="AN15">
        <v>0.99</v>
      </c>
      <c r="AO15">
        <v>0.99</v>
      </c>
      <c r="AP15">
        <v>862</v>
      </c>
      <c r="AQ15">
        <v>0.89900000000000002</v>
      </c>
      <c r="AR15">
        <v>0.871</v>
      </c>
      <c r="AS15">
        <v>0.83699999999999997</v>
      </c>
      <c r="AT15">
        <v>0.84</v>
      </c>
      <c r="AX15">
        <v>2934</v>
      </c>
      <c r="AY15">
        <v>0.99</v>
      </c>
      <c r="AZ15">
        <v>0.99</v>
      </c>
      <c r="BA15">
        <v>519</v>
      </c>
      <c r="BB15">
        <v>0.84399999999999997</v>
      </c>
      <c r="BC15">
        <v>0.871</v>
      </c>
      <c r="BD15">
        <v>0.75600000000000001</v>
      </c>
      <c r="BE15">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v>0.86699999999999999</v>
      </c>
      <c r="W16">
        <v>0.88900000000000001</v>
      </c>
      <c r="X16">
        <v>0.79500000000000004</v>
      </c>
      <c r="Y16">
        <v>0.82199999999999995</v>
      </c>
      <c r="AC16">
        <v>4155</v>
      </c>
      <c r="AD16">
        <v>0.99</v>
      </c>
      <c r="AE16">
        <v>0.99</v>
      </c>
      <c r="AF16">
        <v>42.97</v>
      </c>
      <c r="AG16" s="19">
        <v>0.91600000000000004</v>
      </c>
      <c r="AH16">
        <v>0.89500000000000002</v>
      </c>
      <c r="AI16">
        <v>0.86599999999999999</v>
      </c>
      <c r="AJ16">
        <v>0.86499999999999999</v>
      </c>
      <c r="AM16">
        <v>13028</v>
      </c>
      <c r="AN16">
        <v>0.99</v>
      </c>
      <c r="AO16">
        <v>0.99</v>
      </c>
      <c r="AP16">
        <v>870</v>
      </c>
      <c r="AQ16" s="19">
        <v>0.92300000000000004</v>
      </c>
      <c r="AR16">
        <v>0.90900000000000003</v>
      </c>
      <c r="AS16">
        <v>0.86599999999999999</v>
      </c>
      <c r="AT16">
        <v>0.875</v>
      </c>
      <c r="AX16">
        <v>679</v>
      </c>
      <c r="AY16">
        <v>0.99</v>
      </c>
      <c r="AZ16">
        <v>0.99</v>
      </c>
      <c r="BA16">
        <v>171</v>
      </c>
      <c r="BB16">
        <v>0.84599999999999997</v>
      </c>
      <c r="BC16">
        <v>0.86599999999999999</v>
      </c>
      <c r="BD16">
        <v>0.75700000000000001</v>
      </c>
      <c r="BE16">
        <v>0.78800000000000003</v>
      </c>
    </row>
    <row r="17" spans="1:57">
      <c r="AG17" s="19"/>
    </row>
    <row r="18" spans="1:57">
      <c r="A18">
        <v>1</v>
      </c>
      <c r="B18">
        <v>50</v>
      </c>
      <c r="D18">
        <v>1</v>
      </c>
      <c r="E18">
        <v>8</v>
      </c>
      <c r="F18">
        <v>2636</v>
      </c>
      <c r="G18" t="s">
        <v>344</v>
      </c>
      <c r="H18">
        <v>48762</v>
      </c>
      <c r="I18">
        <v>22530</v>
      </c>
      <c r="J18">
        <v>87368</v>
      </c>
      <c r="K18">
        <v>1797</v>
      </c>
      <c r="L18" t="s">
        <v>516</v>
      </c>
      <c r="N18">
        <v>89</v>
      </c>
      <c r="R18">
        <v>31283</v>
      </c>
      <c r="S18">
        <v>0.99</v>
      </c>
      <c r="T18">
        <v>0.99</v>
      </c>
      <c r="U18">
        <v>927</v>
      </c>
      <c r="V18">
        <v>0.89500000000000002</v>
      </c>
      <c r="W18">
        <v>0.89300000000000002</v>
      </c>
      <c r="X18">
        <v>0.81699999999999995</v>
      </c>
      <c r="Y18">
        <v>0.83899999999999997</v>
      </c>
      <c r="AC18">
        <v>21174</v>
      </c>
      <c r="AD18">
        <v>0.99</v>
      </c>
      <c r="AE18">
        <v>0.99</v>
      </c>
      <c r="AF18">
        <v>240</v>
      </c>
      <c r="AG18" s="19">
        <v>0.90800000000000003</v>
      </c>
      <c r="AH18">
        <v>0.875</v>
      </c>
      <c r="AI18">
        <v>0.84299999999999997</v>
      </c>
      <c r="AJ18">
        <v>0.84299999999999997</v>
      </c>
      <c r="AM18">
        <v>60508</v>
      </c>
      <c r="AN18">
        <v>0.99</v>
      </c>
      <c r="AO18">
        <v>0.99</v>
      </c>
      <c r="AP18">
        <v>3878</v>
      </c>
      <c r="AQ18">
        <v>0.875</v>
      </c>
      <c r="AR18">
        <v>0.85299999999999998</v>
      </c>
      <c r="AS18">
        <v>0.79200000000000004</v>
      </c>
      <c r="AT18">
        <v>0.79800000000000004</v>
      </c>
      <c r="AW18" t="s">
        <v>521</v>
      </c>
      <c r="AX18">
        <v>800</v>
      </c>
      <c r="AY18">
        <v>0.99</v>
      </c>
      <c r="AZ18">
        <v>0.99</v>
      </c>
      <c r="BA18">
        <v>416</v>
      </c>
      <c r="BB18">
        <v>0.89900000000000002</v>
      </c>
      <c r="BC18">
        <v>0.89100000000000001</v>
      </c>
      <c r="BD18">
        <v>0.81499999999999995</v>
      </c>
      <c r="BE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v>0.89800000000000002</v>
      </c>
      <c r="W19">
        <v>0.90500000000000003</v>
      </c>
      <c r="X19">
        <v>0.82799999999999996</v>
      </c>
      <c r="Y19">
        <v>0.85099999999999998</v>
      </c>
      <c r="AB19" t="s">
        <v>518</v>
      </c>
      <c r="AC19">
        <v>5415</v>
      </c>
      <c r="AD19">
        <v>0.99</v>
      </c>
      <c r="AE19">
        <v>0.99</v>
      </c>
      <c r="AF19">
        <v>107</v>
      </c>
      <c r="AG19" s="19">
        <v>0.89900000000000002</v>
      </c>
      <c r="AH19">
        <v>0.86499999999999999</v>
      </c>
      <c r="AI19">
        <v>0.82899999999999996</v>
      </c>
      <c r="AJ19">
        <v>0.82899999999999996</v>
      </c>
      <c r="AM19">
        <v>23862</v>
      </c>
      <c r="AN19">
        <v>0.99</v>
      </c>
      <c r="AO19">
        <v>0.99</v>
      </c>
      <c r="AP19">
        <v>1140</v>
      </c>
      <c r="AQ19">
        <v>0.91300000000000003</v>
      </c>
      <c r="AR19">
        <v>0.878</v>
      </c>
      <c r="AS19">
        <v>0.85</v>
      </c>
      <c r="AT19">
        <v>0.84799999999999998</v>
      </c>
      <c r="AW19" t="s">
        <v>521</v>
      </c>
      <c r="AX19">
        <v>497</v>
      </c>
      <c r="AY19">
        <v>0.99</v>
      </c>
      <c r="AZ19">
        <v>0.99</v>
      </c>
      <c r="BA19">
        <v>262</v>
      </c>
      <c r="BB19">
        <v>0.89800000000000002</v>
      </c>
      <c r="BC19">
        <v>0.89500000000000002</v>
      </c>
      <c r="BD19">
        <v>0.81399999999999995</v>
      </c>
      <c r="BE19">
        <v>0.83899999999999997</v>
      </c>
    </row>
    <row r="20" spans="1:57">
      <c r="AG20" s="19"/>
    </row>
    <row r="21" spans="1:57">
      <c r="A21">
        <v>1</v>
      </c>
      <c r="B21">
        <v>50</v>
      </c>
      <c r="D21">
        <v>1</v>
      </c>
      <c r="E21">
        <v>10</v>
      </c>
      <c r="F21">
        <v>2636</v>
      </c>
      <c r="G21" t="s">
        <v>344</v>
      </c>
      <c r="H21">
        <v>48762</v>
      </c>
      <c r="I21">
        <v>22530</v>
      </c>
      <c r="J21">
        <v>708862</v>
      </c>
      <c r="K21">
        <v>14112</v>
      </c>
      <c r="L21" t="s">
        <v>186</v>
      </c>
      <c r="N21">
        <v>185</v>
      </c>
      <c r="AB21" t="s">
        <v>517</v>
      </c>
      <c r="AC21">
        <v>781517</v>
      </c>
      <c r="AD21">
        <v>0.99</v>
      </c>
      <c r="AE21">
        <v>0.99</v>
      </c>
      <c r="AF21">
        <v>2303</v>
      </c>
      <c r="AG21">
        <v>0.88600000000000001</v>
      </c>
      <c r="AH21">
        <v>0.86099999999999999</v>
      </c>
      <c r="AI21">
        <v>0.81799999999999995</v>
      </c>
      <c r="AJ21">
        <v>0.82199999999999995</v>
      </c>
    </row>
    <row r="22" spans="1:57">
      <c r="A22">
        <v>2</v>
      </c>
      <c r="B22">
        <v>50</v>
      </c>
      <c r="D22">
        <v>1</v>
      </c>
      <c r="E22">
        <v>10</v>
      </c>
      <c r="F22">
        <v>2636</v>
      </c>
      <c r="G22" t="s">
        <v>344</v>
      </c>
      <c r="H22">
        <v>48762</v>
      </c>
      <c r="I22">
        <v>22530</v>
      </c>
      <c r="J22">
        <v>47309</v>
      </c>
      <c r="K22">
        <v>1006</v>
      </c>
      <c r="L22" t="s">
        <v>514</v>
      </c>
      <c r="N22">
        <v>108</v>
      </c>
      <c r="R22">
        <v>17755</v>
      </c>
      <c r="S22">
        <v>0.99</v>
      </c>
      <c r="T22">
        <v>0.99</v>
      </c>
      <c r="U22">
        <v>737</v>
      </c>
      <c r="V22">
        <v>0.89700000000000002</v>
      </c>
      <c r="W22">
        <v>0.89900000000000002</v>
      </c>
      <c r="X22">
        <v>0.82399999999999995</v>
      </c>
      <c r="Y22">
        <v>0.84599999999999997</v>
      </c>
      <c r="AC22">
        <v>11409</v>
      </c>
      <c r="AD22">
        <v>0.99</v>
      </c>
      <c r="AE22">
        <v>0.99</v>
      </c>
      <c r="AF22">
        <v>129</v>
      </c>
      <c r="AG22" s="19">
        <v>0.91</v>
      </c>
      <c r="AH22">
        <v>0.877</v>
      </c>
      <c r="AI22">
        <v>0.84399999999999997</v>
      </c>
      <c r="AJ22">
        <v>0.84499999999999997</v>
      </c>
      <c r="AM22">
        <v>30351</v>
      </c>
      <c r="AN22">
        <v>0.99</v>
      </c>
      <c r="AO22">
        <v>0.99</v>
      </c>
      <c r="AP22">
        <v>1019</v>
      </c>
      <c r="AQ22" s="19">
        <v>0.91500000000000004</v>
      </c>
      <c r="AR22" s="18">
        <v>0.88</v>
      </c>
      <c r="AS22" s="18">
        <v>0.85099999999999998</v>
      </c>
      <c r="AT22" s="18">
        <v>0.85099999999999998</v>
      </c>
    </row>
    <row r="25" spans="1:57" ht="18.75">
      <c r="Q25" s="195" t="s">
        <v>565</v>
      </c>
    </row>
    <row r="26" spans="1:57">
      <c r="AQ26" s="18"/>
      <c r="AR26" s="18"/>
      <c r="AS26" s="18"/>
      <c r="AT26" s="18"/>
    </row>
    <row r="30" spans="1:57">
      <c r="P30" t="s">
        <v>740</v>
      </c>
    </row>
    <row r="31" spans="1:57">
      <c r="P31" t="s">
        <v>741</v>
      </c>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569</v>
      </c>
      <c r="Q46" t="s">
        <v>566</v>
      </c>
    </row>
    <row r="47" spans="1:17">
      <c r="G47" t="s">
        <v>356</v>
      </c>
      <c r="H47" t="s">
        <v>357</v>
      </c>
      <c r="I47" t="s">
        <v>358</v>
      </c>
      <c r="J47" t="s">
        <v>359</v>
      </c>
      <c r="K47" t="s">
        <v>360</v>
      </c>
      <c r="L47" t="s">
        <v>361</v>
      </c>
      <c r="O47" t="s">
        <v>570</v>
      </c>
      <c r="Q47" t="s">
        <v>567</v>
      </c>
    </row>
    <row r="48" spans="1:17">
      <c r="A48">
        <v>2</v>
      </c>
      <c r="B48">
        <v>40</v>
      </c>
      <c r="D48" t="s">
        <v>363</v>
      </c>
      <c r="G48">
        <v>0.90700000000000003</v>
      </c>
      <c r="H48">
        <v>0.86099999999999999</v>
      </c>
      <c r="O48" t="s">
        <v>571</v>
      </c>
      <c r="Q48" t="s">
        <v>568</v>
      </c>
    </row>
    <row r="49" spans="1:15">
      <c r="A49">
        <v>1</v>
      </c>
      <c r="B49">
        <v>40</v>
      </c>
      <c r="D49" t="s">
        <v>363</v>
      </c>
      <c r="G49">
        <v>0.90600000000000003</v>
      </c>
      <c r="H49">
        <v>0.86399999999999999</v>
      </c>
      <c r="O49" t="s">
        <v>572</v>
      </c>
    </row>
    <row r="50" spans="1:15">
      <c r="A50">
        <v>2</v>
      </c>
      <c r="B50">
        <v>40</v>
      </c>
      <c r="D50" t="s">
        <v>364</v>
      </c>
      <c r="I50">
        <v>0.92200000000000004</v>
      </c>
      <c r="J50">
        <v>0.86499999999999999</v>
      </c>
      <c r="K50" s="18">
        <v>0.92400000000000004</v>
      </c>
      <c r="L50" s="18">
        <v>0.878</v>
      </c>
      <c r="O50" t="s">
        <v>573</v>
      </c>
    </row>
    <row r="51" spans="1:15">
      <c r="A51">
        <v>1</v>
      </c>
      <c r="B51">
        <v>40</v>
      </c>
      <c r="D51" t="s">
        <v>364</v>
      </c>
      <c r="I51">
        <v>0.92400000000000004</v>
      </c>
      <c r="J51">
        <v>0.86699999999999999</v>
      </c>
      <c r="K51" s="18">
        <v>0.92500000000000004</v>
      </c>
      <c r="L51" s="18">
        <v>0.88</v>
      </c>
      <c r="O51" t="s">
        <v>574</v>
      </c>
    </row>
    <row r="52" spans="1:15">
      <c r="O52" t="s">
        <v>575</v>
      </c>
    </row>
    <row r="53" spans="1:15">
      <c r="O53" t="s">
        <v>576</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topLeftCell="A6"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6"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2022-11-15T20:02:26Z</dcterms:modified>
</cp:coreProperties>
</file>