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1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2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3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4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5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18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ra\Documents\GitHub\LSC-ncRNA\supplementary\"/>
    </mc:Choice>
  </mc:AlternateContent>
  <xr:revisionPtr revIDLastSave="0" documentId="13_ncr:1_{98A0B0E8-8DE8-446F-8D41-255FA1A0DE29}" xr6:coauthVersionLast="47" xr6:coauthVersionMax="47" xr10:uidLastSave="{00000000-0000-0000-0000-000000000000}"/>
  <bookViews>
    <workbookView xWindow="-120" yWindow="-120" windowWidth="25440" windowHeight="15390" firstSheet="1" activeTab="3" xr2:uid="{00000000-000D-0000-FFFF-FFFF00000000}"/>
  </bookViews>
  <sheets>
    <sheet name="SaveCSVTimeTest" sheetId="35" r:id="rId1"/>
    <sheet name="Delete_subMotifs" sheetId="14" r:id="rId2"/>
    <sheet name="Len Motifs Fixed" sheetId="16" r:id="rId3"/>
    <sheet name="Len Motifs MinMax" sheetId="17" r:id="rId4"/>
    <sheet name="Alpha Test 500F" sheetId="15" r:id="rId5"/>
    <sheet name="Compar_VS_Infernal" sheetId="22" r:id="rId6"/>
    <sheet name="Cobius_VS_infernal_2_Blastn" sheetId="30" r:id="rId7"/>
    <sheet name="Beta 500F" sheetId="18" r:id="rId8"/>
    <sheet name="nbOccrs 500F" sheetId="19" r:id="rId9"/>
    <sheet name="Algs choice 500F 100F" sheetId="20" r:id="rId10"/>
    <sheet name="All Rfam 2" sheetId="2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9" i="29" l="1"/>
  <c r="F188" i="29"/>
  <c r="F187" i="29"/>
  <c r="F186" i="29"/>
  <c r="F185" i="29"/>
  <c r="F184" i="29"/>
  <c r="F183" i="29"/>
  <c r="F182" i="29"/>
  <c r="F181" i="29"/>
  <c r="F180" i="29"/>
  <c r="E189" i="29"/>
  <c r="E188" i="29"/>
  <c r="E187" i="29"/>
  <c r="E186" i="29"/>
  <c r="E185" i="29"/>
  <c r="E184" i="29"/>
  <c r="E183" i="29"/>
  <c r="E182" i="29"/>
  <c r="E181" i="29"/>
  <c r="E180" i="29"/>
  <c r="D189" i="29"/>
  <c r="D188" i="29"/>
  <c r="D187" i="29"/>
  <c r="D186" i="29"/>
  <c r="D185" i="29"/>
  <c r="D184" i="29"/>
  <c r="D183" i="29"/>
  <c r="D182" i="29"/>
  <c r="D181" i="29"/>
  <c r="D180" i="29"/>
  <c r="D152" i="29"/>
  <c r="D151" i="29"/>
  <c r="D150" i="29"/>
  <c r="D149" i="29"/>
  <c r="D148" i="29"/>
  <c r="D147" i="29"/>
  <c r="D146" i="29"/>
  <c r="D145" i="29"/>
  <c r="D144" i="29"/>
  <c r="D143" i="29"/>
  <c r="D119" i="29"/>
  <c r="C189" i="29"/>
  <c r="C188" i="29"/>
  <c r="C187" i="29"/>
  <c r="C186" i="29"/>
  <c r="C185" i="29"/>
  <c r="C184" i="29"/>
  <c r="C183" i="29"/>
  <c r="C182" i="29"/>
  <c r="C181" i="29"/>
  <c r="C180" i="29"/>
  <c r="F152" i="29"/>
  <c r="E152" i="29"/>
  <c r="C152" i="29"/>
  <c r="F151" i="29"/>
  <c r="E151" i="29"/>
  <c r="C151" i="29"/>
  <c r="F150" i="29"/>
  <c r="E150" i="29"/>
  <c r="C150" i="29"/>
  <c r="F149" i="29"/>
  <c r="E149" i="29"/>
  <c r="C149" i="29"/>
  <c r="F148" i="29"/>
  <c r="E148" i="29"/>
  <c r="C148" i="29"/>
  <c r="F147" i="29"/>
  <c r="E147" i="29"/>
  <c r="C147" i="29"/>
  <c r="F146" i="29"/>
  <c r="E146" i="29"/>
  <c r="C146" i="29"/>
  <c r="F145" i="29"/>
  <c r="E145" i="29"/>
  <c r="C145" i="29"/>
  <c r="F144" i="29"/>
  <c r="E144" i="29"/>
  <c r="C144" i="29"/>
  <c r="F143" i="29"/>
  <c r="E143" i="29"/>
  <c r="C143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C119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F83" i="29"/>
  <c r="E83" i="29"/>
  <c r="D83" i="29"/>
  <c r="C83" i="29"/>
  <c r="F82" i="29"/>
  <c r="E82" i="29"/>
  <c r="D82" i="29"/>
  <c r="C82" i="29"/>
  <c r="F104" i="15"/>
  <c r="F105" i="15"/>
  <c r="F106" i="15"/>
  <c r="F107" i="15"/>
  <c r="F108" i="15"/>
  <c r="F109" i="15"/>
  <c r="F110" i="15"/>
  <c r="F111" i="15"/>
  <c r="F112" i="15"/>
  <c r="F113" i="15"/>
  <c r="F103" i="15"/>
  <c r="E104" i="15"/>
  <c r="E105" i="15"/>
  <c r="E106" i="15"/>
  <c r="E107" i="15"/>
  <c r="E108" i="15"/>
  <c r="E109" i="15"/>
  <c r="E110" i="15"/>
  <c r="E111" i="15"/>
  <c r="E112" i="15"/>
  <c r="E113" i="15"/>
  <c r="E103" i="15"/>
  <c r="D104" i="15"/>
  <c r="D105" i="15"/>
  <c r="D106" i="15"/>
  <c r="D107" i="15"/>
  <c r="D108" i="15"/>
  <c r="D109" i="15"/>
  <c r="D110" i="15"/>
  <c r="D111" i="15"/>
  <c r="D112" i="15"/>
  <c r="D113" i="15"/>
  <c r="D103" i="15"/>
  <c r="C104" i="15"/>
  <c r="C105" i="15"/>
  <c r="C106" i="15"/>
  <c r="C107" i="15"/>
  <c r="C108" i="15"/>
  <c r="C109" i="15"/>
  <c r="C110" i="15"/>
  <c r="C111" i="15"/>
  <c r="C112" i="15"/>
  <c r="C113" i="15"/>
  <c r="C103" i="15"/>
  <c r="D84" i="15"/>
  <c r="D85" i="15"/>
  <c r="D86" i="15"/>
  <c r="D87" i="15"/>
  <c r="D88" i="15"/>
  <c r="D89" i="15"/>
  <c r="D90" i="15"/>
  <c r="D91" i="15"/>
  <c r="D92" i="15"/>
  <c r="D93" i="15"/>
  <c r="D83" i="15"/>
  <c r="C84" i="15"/>
  <c r="C85" i="15"/>
  <c r="C86" i="15"/>
  <c r="C87" i="15"/>
  <c r="C88" i="15"/>
  <c r="C89" i="15"/>
  <c r="C90" i="15"/>
  <c r="C91" i="15"/>
  <c r="C92" i="15"/>
  <c r="C93" i="15"/>
  <c r="C83" i="15"/>
  <c r="G61" i="30"/>
  <c r="G62" i="30"/>
  <c r="G63" i="30"/>
  <c r="G60" i="30"/>
  <c r="AC56" i="30"/>
  <c r="AC57" i="30"/>
  <c r="AC58" i="30"/>
  <c r="AC55" i="30"/>
  <c r="AB56" i="30"/>
  <c r="AB57" i="30"/>
  <c r="AB58" i="30"/>
  <c r="AB55" i="30"/>
  <c r="Z56" i="30"/>
  <c r="Z57" i="30"/>
  <c r="Z58" i="30"/>
  <c r="Z55" i="30"/>
  <c r="U68" i="30"/>
  <c r="U69" i="30"/>
  <c r="U70" i="30"/>
  <c r="U67" i="30"/>
  <c r="AA68" i="30"/>
  <c r="AA69" i="30"/>
  <c r="AA70" i="30"/>
  <c r="AA67" i="30"/>
  <c r="K59" i="29"/>
  <c r="J59" i="29"/>
  <c r="I59" i="29"/>
  <c r="K58" i="29"/>
  <c r="J58" i="29"/>
  <c r="I58" i="29"/>
  <c r="K57" i="29"/>
  <c r="J57" i="29"/>
  <c r="I57" i="29"/>
  <c r="K56" i="29"/>
  <c r="K62" i="29" s="1"/>
  <c r="J56" i="29"/>
  <c r="I56" i="29"/>
  <c r="I62" i="29" s="1"/>
  <c r="H56" i="29"/>
  <c r="G56" i="29"/>
  <c r="L43" i="29"/>
  <c r="K43" i="29"/>
  <c r="J43" i="29"/>
  <c r="I43" i="29"/>
  <c r="H43" i="29"/>
  <c r="G43" i="29"/>
  <c r="L42" i="29"/>
  <c r="K42" i="29"/>
  <c r="J42" i="29"/>
  <c r="I42" i="29"/>
  <c r="H42" i="29"/>
  <c r="G42" i="29"/>
  <c r="L41" i="29"/>
  <c r="K41" i="29"/>
  <c r="J41" i="29"/>
  <c r="I41" i="29"/>
  <c r="H41" i="29"/>
  <c r="G41" i="29"/>
  <c r="L40" i="29"/>
  <c r="K40" i="29"/>
  <c r="J40" i="29"/>
  <c r="I40" i="29"/>
  <c r="H40" i="29"/>
  <c r="G40" i="29"/>
  <c r="L39" i="29"/>
  <c r="K39" i="29"/>
  <c r="J39" i="29"/>
  <c r="I39" i="29"/>
  <c r="H39" i="29"/>
  <c r="G39" i="29"/>
  <c r="J108" i="22"/>
  <c r="K108" i="22"/>
  <c r="L108" i="22"/>
  <c r="J109" i="22"/>
  <c r="K109" i="22"/>
  <c r="L109" i="22"/>
  <c r="J110" i="22"/>
  <c r="K110" i="22"/>
  <c r="L110" i="22"/>
  <c r="L107" i="22"/>
  <c r="K107" i="22"/>
  <c r="J107" i="22"/>
  <c r="F108" i="22"/>
  <c r="F109" i="22"/>
  <c r="F110" i="22"/>
  <c r="F107" i="22"/>
  <c r="E108" i="22"/>
  <c r="E109" i="22"/>
  <c r="E110" i="22"/>
  <c r="E107" i="22"/>
  <c r="D107" i="22"/>
  <c r="D108" i="22"/>
  <c r="D109" i="22"/>
  <c r="D110" i="22"/>
  <c r="J62" i="29" l="1"/>
  <c r="I108" i="22"/>
  <c r="I109" i="22"/>
  <c r="I110" i="22"/>
  <c r="I107" i="22"/>
  <c r="M93" i="22"/>
  <c r="H108" i="22"/>
  <c r="H109" i="22"/>
  <c r="H110" i="22"/>
  <c r="H107" i="22"/>
  <c r="L93" i="22"/>
  <c r="G108" i="22"/>
  <c r="G109" i="22"/>
  <c r="G110" i="22"/>
  <c r="G107" i="22"/>
  <c r="K93" i="22"/>
  <c r="L94" i="22"/>
  <c r="L95" i="22"/>
  <c r="L96" i="22"/>
  <c r="M94" i="22"/>
  <c r="M95" i="22"/>
  <c r="M96" i="22"/>
  <c r="K94" i="22"/>
  <c r="K95" i="22"/>
  <c r="K96" i="22"/>
  <c r="K22" i="18" l="1"/>
  <c r="K21" i="18"/>
  <c r="K20" i="18"/>
  <c r="AB7" i="17" l="1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E21" i="17" s="1"/>
  <c r="AB22" i="17"/>
  <c r="AB23" i="17"/>
  <c r="AB24" i="17"/>
  <c r="AB6" i="17"/>
  <c r="AA7" i="17"/>
  <c r="AA8" i="17"/>
  <c r="AA9" i="17"/>
  <c r="AA10" i="17"/>
  <c r="AD10" i="17" s="1"/>
  <c r="AA11" i="17"/>
  <c r="AA12" i="17"/>
  <c r="AA13" i="17"/>
  <c r="AA14" i="17"/>
  <c r="AA15" i="17"/>
  <c r="AA16" i="17"/>
  <c r="AA17" i="17"/>
  <c r="AA18" i="17"/>
  <c r="AD18" i="17" s="1"/>
  <c r="AA19" i="17"/>
  <c r="AA20" i="17"/>
  <c r="AA21" i="17"/>
  <c r="AA22" i="17"/>
  <c r="AA23" i="17"/>
  <c r="AA24" i="17"/>
  <c r="AA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AD22" i="17" s="1"/>
  <c r="Z23" i="17"/>
  <c r="AD23" i="17" s="1"/>
  <c r="Z24" i="17"/>
  <c r="AD24" i="17" s="1"/>
  <c r="Z6" i="17"/>
  <c r="AD6" i="17" s="1"/>
  <c r="AD17" i="17" l="1"/>
  <c r="AD9" i="17"/>
  <c r="AE20" i="17"/>
  <c r="AE12" i="17"/>
  <c r="AE19" i="17"/>
  <c r="AE18" i="17"/>
  <c r="AE13" i="17"/>
  <c r="AE11" i="17"/>
  <c r="AD16" i="17"/>
  <c r="AD8" i="17"/>
  <c r="AE10" i="17"/>
  <c r="AE9" i="17"/>
  <c r="AD15" i="17"/>
  <c r="AD7" i="17"/>
  <c r="AD14" i="17"/>
  <c r="AE6" i="17"/>
  <c r="AE17" i="17"/>
  <c r="AD21" i="17"/>
  <c r="AD13" i="17"/>
  <c r="AE24" i="17"/>
  <c r="AE16" i="17"/>
  <c r="AE8" i="17"/>
  <c r="AE7" i="17"/>
  <c r="AD20" i="17"/>
  <c r="AD12" i="17"/>
  <c r="AE23" i="17"/>
  <c r="AE15" i="17"/>
  <c r="AD19" i="17"/>
  <c r="AD11" i="17"/>
  <c r="AE22" i="17"/>
  <c r="AE14" i="17"/>
  <c r="Q42" i="14"/>
  <c r="Q43" i="14"/>
  <c r="Q44" i="14"/>
  <c r="Q45" i="14"/>
  <c r="Q46" i="14"/>
  <c r="Q41" i="14"/>
  <c r="P42" i="14"/>
  <c r="P43" i="14"/>
  <c r="P44" i="14"/>
  <c r="P45" i="14"/>
  <c r="P46" i="14"/>
  <c r="P41" i="14"/>
  <c r="S45" i="14" l="1"/>
  <c r="S44" i="14"/>
  <c r="S41" i="14"/>
  <c r="S46" i="14"/>
  <c r="S43" i="14"/>
  <c r="S4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B4E06-70FD-40C7-B1B4-5F1850561CC8}" keepAlive="1" name="Query - temporarie_csv_result" description="Connection to the 'temporarie_csv_result' query in the workbook." type="5" refreshedVersion="6" background="1">
    <dbPr connection="Provider=Microsoft.Mashup.OleDb.1;Data Source=$Workbook$;Location=temporarie_csv_result;Extended Properties=&quot;&quot;" command="SELECT * FROM [temporarie_csv_result]"/>
  </connection>
</connections>
</file>

<file path=xl/sharedStrings.xml><?xml version="1.0" encoding="utf-8"?>
<sst xmlns="http://schemas.openxmlformats.org/spreadsheetml/2006/main" count="1411" uniqueCount="284">
  <si>
    <t>nb F</t>
  </si>
  <si>
    <t>NbSeqs</t>
  </si>
  <si>
    <t>Test-nbSeqs</t>
  </si>
  <si>
    <t>Train-nbSeqs</t>
  </si>
  <si>
    <t>T train</t>
  </si>
  <si>
    <t>T test</t>
  </si>
  <si>
    <t>score Train</t>
  </si>
  <si>
    <t>pred Train</t>
  </si>
  <si>
    <t>pred Test</t>
  </si>
  <si>
    <t>[20-40]</t>
  </si>
  <si>
    <t>Acc</t>
  </si>
  <si>
    <t>Beta</t>
  </si>
  <si>
    <t>nb Motifs</t>
  </si>
  <si>
    <t>nohmm</t>
  </si>
  <si>
    <t>hmmonly</t>
  </si>
  <si>
    <t>Infernal</t>
  </si>
  <si>
    <t>65Go</t>
  </si>
  <si>
    <t>min</t>
  </si>
  <si>
    <t>max</t>
  </si>
  <si>
    <t xml:space="preserve">size </t>
  </si>
  <si>
    <t>T Trian</t>
  </si>
  <si>
    <t>Acc test</t>
  </si>
  <si>
    <t>nb motifs</t>
  </si>
  <si>
    <t>Score Test</t>
  </si>
  <si>
    <t>Beta = 0</t>
  </si>
  <si>
    <t>[20-60]</t>
  </si>
  <si>
    <t>Mlearning Alg = Ext</t>
  </si>
  <si>
    <t xml:space="preserve"> </t>
  </si>
  <si>
    <t xml:space="preserve">No Deletion </t>
  </si>
  <si>
    <t>nb seqs</t>
  </si>
  <si>
    <t>T Mat genration en sec</t>
  </si>
  <si>
    <t xml:space="preserve">Deletion </t>
  </si>
  <si>
    <t xml:space="preserve">Min = </t>
  </si>
  <si>
    <t>Max</t>
  </si>
  <si>
    <t>incluse</t>
  </si>
  <si>
    <t>S Mat Go</t>
  </si>
  <si>
    <t>T ND min</t>
  </si>
  <si>
    <t>T D min</t>
  </si>
  <si>
    <t>T D / ND</t>
  </si>
  <si>
    <t>Test nb seqs (30%) : 4884 seqs</t>
  </si>
  <si>
    <t>EXT</t>
  </si>
  <si>
    <t>NLP</t>
  </si>
  <si>
    <t>NB F = 050</t>
  </si>
  <si>
    <t>NB F = 150</t>
  </si>
  <si>
    <t>NB F = 250</t>
  </si>
  <si>
    <t>NB F = 350</t>
  </si>
  <si>
    <r>
      <t xml:space="preserve">Mlearning Alg = </t>
    </r>
    <r>
      <rPr>
        <b/>
        <sz val="11"/>
        <color theme="1"/>
        <rFont val="Calibri"/>
        <family val="2"/>
        <scheme val="minor"/>
      </rPr>
      <t>NLP</t>
    </r>
  </si>
  <si>
    <t>No deletion</t>
  </si>
  <si>
    <t>S Mat Mo</t>
  </si>
  <si>
    <t>Gene Data min</t>
  </si>
  <si>
    <t>EXT Tr m</t>
  </si>
  <si>
    <t>NLP Tr m</t>
  </si>
  <si>
    <t>EXT+Gen</t>
  </si>
  <si>
    <t>NLP+Gen</t>
  </si>
  <si>
    <t>Alpha</t>
  </si>
  <si>
    <t>Time Before to_csv</t>
  </si>
  <si>
    <t>nb_Occs_avr_alpha</t>
  </si>
  <si>
    <t>Difirence</t>
  </si>
  <si>
    <t>350 Family</t>
  </si>
  <si>
    <t>nbOccrs</t>
  </si>
  <si>
    <t>&gt;=3</t>
  </si>
  <si>
    <t>Accuracy</t>
  </si>
  <si>
    <t>Precision</t>
  </si>
  <si>
    <t>Recall</t>
  </si>
  <si>
    <t>fbeta_score</t>
  </si>
  <si>
    <t>Voting (EXT+NLP+RDF [1,1,1])</t>
  </si>
  <si>
    <t>T multi</t>
  </si>
  <si>
    <t>fixed</t>
  </si>
  <si>
    <t>min=2, max [6,78]</t>
  </si>
  <si>
    <t>EXT_Ac</t>
  </si>
  <si>
    <t>EXT_Fbs</t>
  </si>
  <si>
    <t>NLP_Ac</t>
  </si>
  <si>
    <t>NLP_Fbs</t>
  </si>
  <si>
    <t>VT_Ac</t>
  </si>
  <si>
    <t>VT_Fbs</t>
  </si>
  <si>
    <t>Best Results</t>
  </si>
  <si>
    <t>min=2, max=7</t>
  </si>
  <si>
    <t>fixed = 7</t>
  </si>
  <si>
    <t>Average processing time</t>
  </si>
  <si>
    <t>Genra+Saving</t>
  </si>
  <si>
    <t>EXT hr</t>
  </si>
  <si>
    <t>NLP min</t>
  </si>
  <si>
    <t>Only GenMatr sec</t>
  </si>
  <si>
    <t>VT hr</t>
  </si>
  <si>
    <t>NLP Avg</t>
  </si>
  <si>
    <t>500 Go</t>
  </si>
  <si>
    <r>
      <rPr>
        <b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>,  we already the test for infernal , Resume is at the sheet : "</t>
    </r>
    <r>
      <rPr>
        <b/>
        <sz val="11"/>
        <color theme="1"/>
        <rFont val="Calibri"/>
        <family val="2"/>
        <scheme val="minor"/>
      </rPr>
      <t>Resumee &amp; Graphs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</si>
  <si>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>, I will redo the test for our method parts, because, A) we have an error in time countig,  B) more imprtnat, we have better paramaters Now</t>
    </r>
  </si>
  <si>
    <t xml:space="preserve">We test with, no deletion, fixed beta=40, </t>
  </si>
  <si>
    <t>The conclusion of all graphs is :</t>
  </si>
  <si>
    <t>Hence, we take these results to comapr it with Infernal</t>
  </si>
  <si>
    <t>The best results is given By NLP  for fixed motifs of 7, with number of occurences &gt;= 1 ;  others (EXT and Voting) approximatly achieve good results with lilte diffirence,  but with huge processing time, for that we choose NLP.</t>
  </si>
  <si>
    <t>T Cl min</t>
  </si>
  <si>
    <t>T Gen Hrs</t>
  </si>
  <si>
    <t>T Cl sec</t>
  </si>
  <si>
    <t>T Gen min</t>
  </si>
  <si>
    <t>nb Fam</t>
  </si>
  <si>
    <t>Default (CMs+hmm)</t>
  </si>
  <si>
    <t>CoBIUS  Method</t>
  </si>
  <si>
    <t>Voting</t>
  </si>
  <si>
    <t>EXT:</t>
  </si>
  <si>
    <t>VOT:</t>
  </si>
  <si>
    <t>Best</t>
  </si>
  <si>
    <t>Fixed L = 7 ; nbOccrs &gt;= 1</t>
  </si>
  <si>
    <t>Min=2, Max=7 ;  nbOccrs &gt;=2</t>
  </si>
  <si>
    <t>Min=2, Max=7 ;  nbOccrs &gt;=1</t>
  </si>
  <si>
    <t>Average Accuracy &amp;&amp; F beta Score:</t>
  </si>
  <si>
    <t>VT</t>
  </si>
  <si>
    <t>All parameters Average:</t>
  </si>
  <si>
    <t xml:space="preserve">Average Space needed at exscution </t>
  </si>
  <si>
    <t>&gt;500</t>
  </si>
  <si>
    <t>EXT Avr</t>
  </si>
  <si>
    <t>T Gen sec</t>
  </si>
  <si>
    <t>Time Sec</t>
  </si>
  <si>
    <t>Ti Class</t>
  </si>
  <si>
    <t>word size = 7</t>
  </si>
  <si>
    <t>NCM + Avg(Score)</t>
  </si>
  <si>
    <t>NB families</t>
  </si>
  <si>
    <t>minl</t>
  </si>
  <si>
    <t>maxl</t>
  </si>
  <si>
    <t>gamma(nbOccrs)</t>
  </si>
  <si>
    <t>Model</t>
  </si>
  <si>
    <t xml:space="preserve"> cv_mean</t>
  </si>
  <si>
    <t xml:space="preserve">  cv_std</t>
  </si>
  <si>
    <t>exe_time</t>
  </si>
  <si>
    <r>
      <t>n_jobs</t>
    </r>
    <r>
      <rPr>
        <sz val="13.5"/>
        <color rgb="FFA9B7C6"/>
        <rFont val="JetBrains Mono"/>
        <family val="3"/>
      </rPr>
      <t>=-</t>
    </r>
    <r>
      <rPr>
        <sz val="13.5"/>
        <color rgb="FF6897BB"/>
        <rFont val="JetBrains Mono"/>
        <family val="3"/>
      </rPr>
      <t>1</t>
    </r>
  </si>
  <si>
    <r>
      <t>crossval_n_folds=</t>
    </r>
    <r>
      <rPr>
        <sz val="13.5"/>
        <color rgb="FF6897BB"/>
        <rFont val="JetBrains Mono"/>
        <family val="3"/>
      </rPr>
      <t>10</t>
    </r>
  </si>
  <si>
    <t>cv_mean :  cross_val_score mean</t>
  </si>
  <si>
    <t>cv_std :  cross_val_score standard deviation</t>
  </si>
  <si>
    <t>127 Mo</t>
  </si>
  <si>
    <t>2.0 Go</t>
  </si>
  <si>
    <t>1.9 Go</t>
  </si>
  <si>
    <t>96 Mo</t>
  </si>
  <si>
    <t>1.5 Go</t>
  </si>
  <si>
    <t>1.4 Go</t>
  </si>
  <si>
    <t>Size</t>
  </si>
  <si>
    <t>13.5 Go</t>
  </si>
  <si>
    <t>T train s</t>
  </si>
  <si>
    <t>650 Go</t>
  </si>
  <si>
    <t>4.3 Go</t>
  </si>
  <si>
    <t>3.6 Go</t>
  </si>
  <si>
    <t>8 Go</t>
  </si>
  <si>
    <t>400 Go</t>
  </si>
  <si>
    <t>15 Go</t>
  </si>
  <si>
    <t>RDF</t>
  </si>
  <si>
    <t>si_n_es700</t>
  </si>
  <si>
    <t>parral</t>
  </si>
  <si>
    <t>MLP</t>
  </si>
  <si>
    <t>MLP:</t>
  </si>
  <si>
    <t>CoBiUS(MLP)</t>
  </si>
  <si>
    <t>alpha</t>
  </si>
  <si>
    <t>beta</t>
  </si>
  <si>
    <t>Voting Model (EXT, RDF, MLP) = score(1,1,1)</t>
  </si>
  <si>
    <t>nbF = 500</t>
  </si>
  <si>
    <t>nbF=500</t>
  </si>
  <si>
    <t>Growth NB Motifs for 350F</t>
  </si>
  <si>
    <r>
      <t xml:space="preserve">No Deletion == </t>
    </r>
    <r>
      <rPr>
        <sz val="11"/>
        <color theme="1"/>
        <rFont val="Calibri"/>
        <family val="2"/>
        <scheme val="minor"/>
      </rPr>
      <t>No Filtering == NF</t>
    </r>
  </si>
  <si>
    <r>
      <t xml:space="preserve">Yes Deletion == </t>
    </r>
    <r>
      <rPr>
        <sz val="11"/>
        <color theme="1"/>
        <rFont val="Calibri"/>
        <family val="2"/>
        <scheme val="minor"/>
      </rPr>
      <t>Filtering = F</t>
    </r>
  </si>
  <si>
    <t>Filtering according to motif conservation in their family (parameter $\alpha$)</t>
  </si>
  <si>
    <t>the ratio of occurrences of a common motif in the family (called $\alpha$).</t>
  </si>
  <si>
    <t>Test for Max = 20</t>
  </si>
  <si>
    <t>Test for Max = 10</t>
  </si>
  <si>
    <t>Total motifs accpted Alpha = 0</t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</si>
  <si>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</si>
  <si>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</si>
  <si>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</si>
  <si>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</si>
  <si>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</si>
  <si>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</si>
  <si>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 xml:space="preserve">, </t>
    </r>
    <r>
      <rPr>
        <sz val="14"/>
        <color theme="1"/>
        <rFont val="Calibri"/>
        <family val="2"/>
      </rPr>
      <t>γ=2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</si>
  <si>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</t>
    </r>
    <r>
      <rPr>
        <sz val="14"/>
        <color theme="1"/>
        <rFont val="Calibri"/>
        <family val="2"/>
      </rPr>
      <t xml:space="preserve"> γ=2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</si>
  <si>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</si>
  <si>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=+∞, γ=2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</si>
  <si>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</si>
  <si>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>, γ=2</t>
    </r>
  </si>
  <si>
    <t>Alpha = 50</t>
  </si>
  <si>
    <t>minl=maxl=F  (for fixed motif length)</t>
  </si>
  <si>
    <r>
      <t xml:space="preserve">F=5, </t>
    </r>
    <r>
      <rPr>
        <sz val="11"/>
        <color theme="1"/>
        <rFont val="Calibri"/>
        <family val="2"/>
      </rPr>
      <t>γ=1</t>
    </r>
  </si>
  <si>
    <r>
      <t xml:space="preserve">F=5, </t>
    </r>
    <r>
      <rPr>
        <sz val="11"/>
        <color theme="1"/>
        <rFont val="Calibri"/>
        <family val="2"/>
      </rPr>
      <t>γ=2</t>
    </r>
  </si>
  <si>
    <r>
      <t xml:space="preserve">F=7, </t>
    </r>
    <r>
      <rPr>
        <sz val="11"/>
        <color theme="1"/>
        <rFont val="Calibri"/>
        <family val="2"/>
      </rPr>
      <t>γ=1</t>
    </r>
  </si>
  <si>
    <r>
      <t xml:space="preserve">F=7, </t>
    </r>
    <r>
      <rPr>
        <sz val="11"/>
        <color theme="1"/>
        <rFont val="Calibri"/>
        <family val="2"/>
      </rPr>
      <t>γ=2</t>
    </r>
  </si>
  <si>
    <t>VOT == ExRdML == EXT RDF MLP</t>
  </si>
  <si>
    <t>Vot</t>
  </si>
  <si>
    <t>execution_time  ==  classification test only   ( not counting the generation motifs times)</t>
  </si>
  <si>
    <t>C[minl,maxl] (for Combined motif length)</t>
  </si>
  <si>
    <r>
      <t xml:space="preserve">C[2,5], </t>
    </r>
    <r>
      <rPr>
        <sz val="11"/>
        <color theme="1"/>
        <rFont val="Calibri"/>
        <family val="2"/>
      </rPr>
      <t>γ=1</t>
    </r>
  </si>
  <si>
    <r>
      <t xml:space="preserve">C[2,5], </t>
    </r>
    <r>
      <rPr>
        <sz val="11"/>
        <color theme="1"/>
        <rFont val="Calibri"/>
        <family val="2"/>
      </rPr>
      <t>γ=2</t>
    </r>
  </si>
  <si>
    <t>C[minl, maxl] = for combiend minl and maxl</t>
  </si>
  <si>
    <t>α =50</t>
  </si>
  <si>
    <r>
      <t xml:space="preserve">C[2,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</si>
  <si>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</si>
  <si>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]</t>
    </r>
  </si>
  <si>
    <r>
      <t xml:space="preserve">EXT </t>
    </r>
    <r>
      <rPr>
        <sz val="11"/>
        <color theme="1"/>
        <rFont val="Calibri"/>
        <family val="2"/>
      </rPr>
      <t>γ=1</t>
    </r>
  </si>
  <si>
    <r>
      <t xml:space="preserve">EXT </t>
    </r>
    <r>
      <rPr>
        <sz val="11"/>
        <color theme="1"/>
        <rFont val="Calibri"/>
        <family val="2"/>
      </rPr>
      <t>γ=2</t>
    </r>
  </si>
  <si>
    <r>
      <t xml:space="preserve">MLP </t>
    </r>
    <r>
      <rPr>
        <sz val="11"/>
        <color theme="1"/>
        <rFont val="Calibri"/>
        <family val="2"/>
      </rPr>
      <t>γ=1</t>
    </r>
  </si>
  <si>
    <r>
      <t xml:space="preserve">MLP </t>
    </r>
    <r>
      <rPr>
        <sz val="11"/>
        <color theme="1"/>
        <rFont val="Calibri"/>
        <family val="2"/>
      </rPr>
      <t>γ=2</t>
    </r>
  </si>
  <si>
    <r>
      <t xml:space="preserve">RDF </t>
    </r>
    <r>
      <rPr>
        <sz val="11"/>
        <color theme="1"/>
        <rFont val="Calibri"/>
        <family val="2"/>
      </rPr>
      <t>γ=1</t>
    </r>
  </si>
  <si>
    <r>
      <t xml:space="preserve">RDF </t>
    </r>
    <r>
      <rPr>
        <sz val="11"/>
        <color theme="1"/>
        <rFont val="Calibri"/>
        <family val="2"/>
      </rPr>
      <t>γ=2</t>
    </r>
  </si>
  <si>
    <r>
      <t xml:space="preserve">VOT </t>
    </r>
    <r>
      <rPr>
        <sz val="11"/>
        <color theme="1"/>
        <rFont val="Calibri"/>
        <family val="2"/>
      </rPr>
      <t>γ=1</t>
    </r>
  </si>
  <si>
    <r>
      <t xml:space="preserve">VOT </t>
    </r>
    <r>
      <rPr>
        <sz val="11"/>
        <color theme="1"/>
        <rFont val="Calibri"/>
        <family val="2"/>
      </rPr>
      <t>γ=2</t>
    </r>
  </si>
  <si>
    <t>Infernal T Gen Minutes</t>
  </si>
  <si>
    <t>CMs+hmm sec</t>
  </si>
  <si>
    <t>nohmm sec</t>
  </si>
  <si>
    <r>
      <rPr>
        <sz val="14"/>
        <color theme="1"/>
        <rFont val="Calibri"/>
        <family val="2"/>
      </rPr>
      <t>EXT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</si>
  <si>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RDF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</si>
  <si>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 F=7</t>
    </r>
    <r>
      <rPr>
        <sz val="11"/>
        <color theme="1"/>
        <rFont val="Calibri"/>
        <family val="2"/>
      </rPr>
      <t>, γ=1</t>
    </r>
  </si>
  <si>
    <r>
      <rPr>
        <sz val="14"/>
        <color theme="1"/>
        <rFont val="Calibri"/>
        <family val="2"/>
      </rPr>
      <t>VOT C[2, 7]</t>
    </r>
    <r>
      <rPr>
        <sz val="11"/>
        <color theme="1"/>
        <rFont val="Calibri"/>
        <family val="2"/>
      </rPr>
      <t>, γ=1</t>
    </r>
  </si>
  <si>
    <t>Blastn</t>
  </si>
  <si>
    <t>Search Bwz7S</t>
  </si>
  <si>
    <t>Sear+Class in sec</t>
  </si>
  <si>
    <t>VOT</t>
  </si>
  <si>
    <t>Data generation time in minutes</t>
  </si>
  <si>
    <t>F</t>
  </si>
  <si>
    <t>NF</t>
  </si>
  <si>
    <t>Training time in minutes</t>
  </si>
  <si>
    <t>F_EXT</t>
  </si>
  <si>
    <t>NF_EXT</t>
  </si>
  <si>
    <t>F_MLP</t>
  </si>
  <si>
    <t>NF_MLP</t>
  </si>
  <si>
    <t>KNN</t>
  </si>
  <si>
    <t>GNB</t>
  </si>
  <si>
    <t>DT</t>
  </si>
  <si>
    <t>SVC</t>
  </si>
  <si>
    <t>γ=2</t>
  </si>
  <si>
    <t>γ=1</t>
  </si>
  <si>
    <t>EXT  γ=1</t>
  </si>
  <si>
    <t>EXT γ=2</t>
  </si>
  <si>
    <t>MLP  γ=1</t>
  </si>
  <si>
    <t>MLP γ=2</t>
  </si>
  <si>
    <t>F=5</t>
  </si>
  <si>
    <t>F=7</t>
  </si>
  <si>
    <t>it was lik c[2-10] , and modified to c[2,8]</t>
  </si>
  <si>
    <r>
      <t xml:space="preserve">C[2,8], </t>
    </r>
    <r>
      <rPr>
        <sz val="11"/>
        <color theme="1"/>
        <rFont val="Calibri"/>
        <family val="2"/>
      </rPr>
      <t>γ=1</t>
    </r>
  </si>
  <si>
    <r>
      <t xml:space="preserve">C[2,8], </t>
    </r>
    <r>
      <rPr>
        <sz val="11"/>
        <color theme="1"/>
        <rFont val="Calibri"/>
        <family val="2"/>
      </rPr>
      <t>γ=2</t>
    </r>
  </si>
  <si>
    <t xml:space="preserve">Accuracy </t>
  </si>
  <si>
    <t>γ=1, F=5</t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</si>
  <si>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</si>
  <si>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</si>
  <si>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</si>
  <si>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C[2,8]</t>
    </r>
  </si>
  <si>
    <r>
      <t xml:space="preserve"> </t>
    </r>
    <r>
      <rPr>
        <sz val="11"/>
        <color theme="1"/>
        <rFont val="Calibri"/>
        <family val="2"/>
      </rPr>
      <t>γ=2, F=5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</si>
  <si>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</si>
  <si>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</si>
  <si>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</si>
  <si>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C[2,8]</t>
    </r>
  </si>
  <si>
    <t>Fb-Score</t>
  </si>
  <si>
    <t>Change in order only</t>
  </si>
  <si>
    <t>F=5, γ=1</t>
  </si>
  <si>
    <t>F=7, γ=1</t>
  </si>
  <si>
    <t>C[2,5], γ=1</t>
  </si>
  <si>
    <t>C[2,7], γ=1</t>
  </si>
  <si>
    <t>C[2,8], γ=1</t>
  </si>
  <si>
    <t>F=5, γ=2</t>
  </si>
  <si>
    <t>F=7, γ=2</t>
  </si>
  <si>
    <t>C[2,5], γ=2</t>
  </si>
  <si>
    <t>C[2,7], γ=2</t>
  </si>
  <si>
    <t>C[2,8], γ=2</t>
  </si>
  <si>
    <t>dist</t>
  </si>
  <si>
    <t>Each group conatin difirents families from difirents size (nb seqs), with a distrubustion that kepp the initial frequency of original dataset</t>
  </si>
  <si>
    <t>T matri generation</t>
  </si>
  <si>
    <t>Buf+oper&lt;&lt;</t>
  </si>
  <si>
    <t>Buf+oper&lt;&lt; stdstring</t>
  </si>
  <si>
    <t>Buf+oper&lt;&lt; stdstring+spaceestima</t>
  </si>
  <si>
    <t>Buf+write</t>
  </si>
  <si>
    <t>rowbyrow</t>
  </si>
  <si>
    <t>bychunks</t>
  </si>
  <si>
    <t>my own to_string osstringstrem to convert to_string</t>
  </si>
  <si>
    <t>at end change &lt;&lt; by write</t>
  </si>
  <si>
    <t>to file dirctly</t>
  </si>
  <si>
    <t>use buffer string to store all information. Then use operator&lt;&lt;  to put buffer to file. I use my own to_string, that use osstringstrem to convert to_string</t>
  </si>
  <si>
    <t>the same as "Buf+oper&lt;&lt;"  but use std::to_string instaed of my own function</t>
  </si>
  <si>
    <t>the same as "Buf+oper&lt;&lt; stdstring", but don't copute the size for buffer, we just estimate it.</t>
  </si>
  <si>
    <t>same as "Buf+oper&lt;&lt;" , but use the write function instead of operator&lt;&lt;</t>
  </si>
  <si>
    <t>write dirctly to file</t>
  </si>
  <si>
    <t>use buffer to store one line of the matrix, then writ it to the file</t>
  </si>
  <si>
    <t>use buffer to store the a chunk of the matrix, then store it to the fie</t>
  </si>
  <si>
    <t xml:space="preserve">we change: consider only matrix generation, not matrice generation + csv file sav. </t>
  </si>
  <si>
    <t>because we compar time of producing matrix (with or without deleting), and not the saving</t>
  </si>
  <si>
    <t>saving small matrix is fast compred to large matrix. But since the deletion take lotof time, hence generating+ csv save is very hight</t>
  </si>
  <si>
    <t>hence we can dirctly use generating + csv save, because at the end this is the true total time</t>
  </si>
  <si>
    <t>T Mat genration + csv save</t>
  </si>
  <si>
    <t>T matri generation only</t>
  </si>
  <si>
    <t>T Mat genration + csv save en sec</t>
  </si>
  <si>
    <t>nb seqs by family = take a distrubution of families that conatins diffrenets nb seqs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</si>
</sst>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92929"/>
      <name val="Georgia"/>
      <family val="1"/>
    </font>
    <font>
      <sz val="13.5"/>
      <color rgb="FFA9B7C6"/>
      <name val="JetBrains Mono"/>
      <family val="3"/>
    </font>
    <font>
      <sz val="13.5"/>
      <color rgb="FFAA4926"/>
      <name val="JetBrains Mono"/>
      <family val="3"/>
    </font>
    <font>
      <sz val="13.5"/>
      <color rgb="FF6897BB"/>
      <name val="JetBrains Mono"/>
      <family val="3"/>
    </font>
    <font>
      <sz val="13.5"/>
      <color rgb="FF6A8759"/>
      <name val="JetBrains Mono"/>
      <family val="3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theme="1"/>
      <name val="Calibri"/>
      <family val="2"/>
    </font>
    <font>
      <sz val="15.4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595959"/>
      <name val="Calibri"/>
      <family val="2"/>
      <scheme val="minor"/>
    </font>
    <font>
      <b/>
      <sz val="11"/>
      <color rgb="FF292929"/>
      <name val="Georgia"/>
      <family val="1"/>
    </font>
    <font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0" xfId="0" applyFill="1" applyBorder="1"/>
    <xf numFmtId="0" fontId="0" fillId="0" borderId="12" xfId="0" applyBorder="1"/>
    <xf numFmtId="0" fontId="0" fillId="0" borderId="14" xfId="0" applyBorder="1"/>
    <xf numFmtId="0" fontId="0" fillId="2" borderId="0" xfId="0" applyFill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8" xfId="0" applyFill="1" applyBorder="1"/>
    <xf numFmtId="0" fontId="0" fillId="0" borderId="17" xfId="0" applyFill="1" applyBorder="1"/>
    <xf numFmtId="0" fontId="0" fillId="0" borderId="29" xfId="0" applyFill="1" applyBorder="1"/>
    <xf numFmtId="0" fontId="0" fillId="3" borderId="5" xfId="0" applyFill="1" applyBorder="1"/>
    <xf numFmtId="0" fontId="0" fillId="4" borderId="18" xfId="0" applyFill="1" applyBorder="1"/>
    <xf numFmtId="0" fontId="0" fillId="4" borderId="1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1" xfId="0" applyFill="1" applyBorder="1"/>
    <xf numFmtId="0" fontId="0" fillId="5" borderId="1" xfId="0" applyFill="1" applyBorder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3" fillId="0" borderId="0" xfId="0" applyFont="1"/>
    <xf numFmtId="0" fontId="5" fillId="0" borderId="0" xfId="0" applyFont="1"/>
    <xf numFmtId="0" fontId="0" fillId="6" borderId="0" xfId="0" applyFill="1"/>
    <xf numFmtId="2" fontId="0" fillId="4" borderId="12" xfId="0" applyNumberFormat="1" applyFill="1" applyBorder="1"/>
    <xf numFmtId="2" fontId="0" fillId="4" borderId="26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164" fontId="0" fillId="3" borderId="22" xfId="0" applyNumberFormat="1" applyFill="1" applyBorder="1"/>
    <xf numFmtId="164" fontId="0" fillId="3" borderId="23" xfId="0" applyNumberFormat="1" applyFill="1" applyBorder="1"/>
    <xf numFmtId="2" fontId="0" fillId="4" borderId="4" xfId="0" applyNumberFormat="1" applyFill="1" applyBorder="1"/>
    <xf numFmtId="2" fontId="0" fillId="5" borderId="13" xfId="0" applyNumberFormat="1" applyFill="1" applyBorder="1"/>
    <xf numFmtId="2" fontId="0" fillId="5" borderId="30" xfId="0" applyNumberFormat="1" applyFill="1" applyBorder="1"/>
    <xf numFmtId="0" fontId="0" fillId="5" borderId="16" xfId="0" applyFill="1" applyBorder="1"/>
    <xf numFmtId="0" fontId="0" fillId="4" borderId="16" xfId="0" applyFill="1" applyBorder="1"/>
    <xf numFmtId="2" fontId="0" fillId="4" borderId="11" xfId="0" applyNumberFormat="1" applyFill="1" applyBorder="1"/>
    <xf numFmtId="164" fontId="0" fillId="0" borderId="11" xfId="0" applyNumberFormat="1" applyBorder="1"/>
    <xf numFmtId="2" fontId="0" fillId="5" borderId="11" xfId="0" applyNumberFormat="1" applyFill="1" applyBorder="1"/>
    <xf numFmtId="0" fontId="1" fillId="0" borderId="20" xfId="0" applyFont="1" applyBorder="1"/>
    <xf numFmtId="0" fontId="1" fillId="0" borderId="11" xfId="0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/>
    <xf numFmtId="0" fontId="4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Fill="1" applyBorder="1"/>
    <xf numFmtId="164" fontId="0" fillId="0" borderId="11" xfId="0" applyNumberFormat="1" applyFont="1" applyBorder="1"/>
    <xf numFmtId="0" fontId="1" fillId="4" borderId="16" xfId="0" applyFont="1" applyFill="1" applyBorder="1"/>
    <xf numFmtId="0" fontId="1" fillId="5" borderId="16" xfId="0" applyFont="1" applyFill="1" applyBorder="1"/>
    <xf numFmtId="0" fontId="1" fillId="0" borderId="17" xfId="0" applyFont="1" applyFill="1" applyBorder="1"/>
    <xf numFmtId="2" fontId="1" fillId="4" borderId="11" xfId="0" applyNumberFormat="1" applyFont="1" applyFill="1" applyBorder="1"/>
    <xf numFmtId="0" fontId="1" fillId="5" borderId="11" xfId="0" applyFont="1" applyFill="1" applyBorder="1"/>
    <xf numFmtId="0" fontId="1" fillId="0" borderId="32" xfId="0" applyFont="1" applyBorder="1"/>
    <xf numFmtId="0" fontId="1" fillId="0" borderId="31" xfId="0" applyFont="1" applyBorder="1"/>
    <xf numFmtId="0" fontId="1" fillId="0" borderId="0" xfId="0" applyFont="1" applyBorder="1"/>
    <xf numFmtId="0" fontId="16" fillId="0" borderId="0" xfId="0" applyFont="1" applyAlignment="1">
      <alignment horizontal="center" vertical="center" readingOrder="1"/>
    </xf>
    <xf numFmtId="0" fontId="17" fillId="0" borderId="0" xfId="0" applyFont="1"/>
    <xf numFmtId="0" fontId="21" fillId="0" borderId="0" xfId="0" applyFont="1" applyAlignment="1">
      <alignment horizontal="center" vertical="center" readingOrder="1"/>
    </xf>
    <xf numFmtId="0" fontId="20" fillId="0" borderId="0" xfId="0" applyFont="1"/>
    <xf numFmtId="0" fontId="1" fillId="0" borderId="3" xfId="0" applyFont="1" applyBorder="1"/>
    <xf numFmtId="0" fontId="22" fillId="0" borderId="0" xfId="0" applyFont="1"/>
    <xf numFmtId="0" fontId="2" fillId="2" borderId="0" xfId="0" applyFont="1" applyFill="1"/>
    <xf numFmtId="0" fontId="3" fillId="2" borderId="0" xfId="0" applyFont="1" applyFill="1"/>
    <xf numFmtId="0" fontId="2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Delete_subMotifs!$G$10:$G$15</c:f>
              <c:numCache>
                <c:formatCode>General</c:formatCode>
                <c:ptCount val="6"/>
                <c:pt idx="0">
                  <c:v>3.1</c:v>
                </c:pt>
                <c:pt idx="1">
                  <c:v>9</c:v>
                </c:pt>
                <c:pt idx="2">
                  <c:v>17</c:v>
                </c:pt>
                <c:pt idx="3">
                  <c:v>27</c:v>
                </c:pt>
                <c:pt idx="4">
                  <c:v>41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1-4D34-8C5D-2EE063AF7127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Delete_subMotifs!$U$10:$U$15</c:f>
              <c:numCache>
                <c:formatCode>General</c:formatCode>
                <c:ptCount val="6"/>
                <c:pt idx="0">
                  <c:v>0.67100000000000004</c:v>
                </c:pt>
                <c:pt idx="1">
                  <c:v>2.2000000000000002</c:v>
                </c:pt>
                <c:pt idx="2">
                  <c:v>3.9</c:v>
                </c:pt>
                <c:pt idx="3">
                  <c:v>6.8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1-4D34-8C5D-2EE063AF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size in Go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MinMax'!$AD$6:$AD$24</c15:sqref>
                  </c15:fullRef>
                </c:ext>
              </c:extLst>
              <c:f>'Len Motifs MinMax'!$AD$6:$AD$14</c:f>
              <c:numCache>
                <c:formatCode>General</c:formatCode>
                <c:ptCount val="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4658-BF4A-943F9E0A7098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MinMax'!$AE$6:$AE$24</c15:sqref>
                  </c15:fullRef>
                </c:ext>
              </c:extLst>
              <c:f>'Len Motifs MinMax'!$AE$6:$AE$14</c:f>
              <c:numCache>
                <c:formatCode>General</c:formatCode>
                <c:ptCount val="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4658-BF4A-943F9E0A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</a:t>
                </a:r>
                <a:r>
                  <a:rPr lang="en-CA"/>
                  <a:t>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MinMax'!$J$6:$J$24</c:f>
              <c:numCache>
                <c:formatCode>General</c:formatCode>
                <c:ptCount val="19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  <c:pt idx="7">
                  <c:v>3186</c:v>
                </c:pt>
                <c:pt idx="8">
                  <c:v>5184</c:v>
                </c:pt>
                <c:pt idx="9">
                  <c:v>7010</c:v>
                </c:pt>
                <c:pt idx="10">
                  <c:v>8726</c:v>
                </c:pt>
                <c:pt idx="11">
                  <c:v>10387</c:v>
                </c:pt>
                <c:pt idx="12">
                  <c:v>12014</c:v>
                </c:pt>
                <c:pt idx="13">
                  <c:v>13614</c:v>
                </c:pt>
                <c:pt idx="14">
                  <c:v>15186</c:v>
                </c:pt>
                <c:pt idx="15">
                  <c:v>16730</c:v>
                </c:pt>
                <c:pt idx="16">
                  <c:v>18245</c:v>
                </c:pt>
                <c:pt idx="17">
                  <c:v>19731</c:v>
                </c:pt>
                <c:pt idx="18">
                  <c:v>21187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E62-8930-718655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MinMax'!$B$6:$C$12</c:f>
              <c:multiLvlStrCache>
                <c:ptCount val="7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MinMax'!$J$6:$J$24</c15:sqref>
                  </c15:fullRef>
                </c:ext>
              </c:extLst>
              <c:f>'Len Motifs MinMax'!$J$6:$J$12</c:f>
              <c:numCache>
                <c:formatCode>General</c:formatCode>
                <c:ptCount val="7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4-4E1E-8171-69DCC0DD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NB Motifs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MinMax'!$H$6:$H$24</c:f>
              <c:numCache>
                <c:formatCode>General</c:formatCode>
                <c:ptCount val="19"/>
                <c:pt idx="0">
                  <c:v>16</c:v>
                </c:pt>
                <c:pt idx="1">
                  <c:v>80</c:v>
                </c:pt>
                <c:pt idx="2">
                  <c:v>336</c:v>
                </c:pt>
                <c:pt idx="3">
                  <c:v>1360</c:v>
                </c:pt>
                <c:pt idx="4">
                  <c:v>5456</c:v>
                </c:pt>
                <c:pt idx="5">
                  <c:v>21840</c:v>
                </c:pt>
                <c:pt idx="6">
                  <c:v>82743</c:v>
                </c:pt>
                <c:pt idx="7">
                  <c:v>204310</c:v>
                </c:pt>
                <c:pt idx="8">
                  <c:v>332416</c:v>
                </c:pt>
                <c:pt idx="9">
                  <c:v>449516</c:v>
                </c:pt>
                <c:pt idx="10">
                  <c:v>559568</c:v>
                </c:pt>
                <c:pt idx="11">
                  <c:v>666064</c:v>
                </c:pt>
                <c:pt idx="12">
                  <c:v>770383</c:v>
                </c:pt>
                <c:pt idx="13">
                  <c:v>872910</c:v>
                </c:pt>
                <c:pt idx="14">
                  <c:v>973692</c:v>
                </c:pt>
                <c:pt idx="15">
                  <c:v>1072681</c:v>
                </c:pt>
                <c:pt idx="16">
                  <c:v>1169806</c:v>
                </c:pt>
                <c:pt idx="17">
                  <c:v>1265053</c:v>
                </c:pt>
                <c:pt idx="18">
                  <c:v>1358376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6E5-A22F-FC5BA4E4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 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500F'!$H$9:$H$19</c:f>
              <c:numCache>
                <c:formatCode>General</c:formatCode>
                <c:ptCount val="11"/>
                <c:pt idx="0">
                  <c:v>41</c:v>
                </c:pt>
                <c:pt idx="1">
                  <c:v>30</c:v>
                </c:pt>
                <c:pt idx="2">
                  <c:v>14</c:v>
                </c:pt>
                <c:pt idx="3">
                  <c:v>8.6</c:v>
                </c:pt>
                <c:pt idx="4">
                  <c:v>6.3</c:v>
                </c:pt>
                <c:pt idx="5">
                  <c:v>4.9000000000000004</c:v>
                </c:pt>
                <c:pt idx="6">
                  <c:v>3.7</c:v>
                </c:pt>
                <c:pt idx="7">
                  <c:v>3</c:v>
                </c:pt>
                <c:pt idx="8">
                  <c:v>2.4</c:v>
                </c:pt>
                <c:pt idx="9">
                  <c:v>2</c:v>
                </c:pt>
                <c:pt idx="10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B-4383-854E-1977D86DE90A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500F'!$H$25:$H$35</c:f>
              <c:numCache>
                <c:formatCode>General</c:formatCode>
                <c:ptCount val="11"/>
                <c:pt idx="0">
                  <c:v>11</c:v>
                </c:pt>
                <c:pt idx="1">
                  <c:v>9</c:v>
                </c:pt>
                <c:pt idx="2">
                  <c:v>5.9</c:v>
                </c:pt>
                <c:pt idx="3">
                  <c:v>4.3</c:v>
                </c:pt>
                <c:pt idx="4">
                  <c:v>3.5</c:v>
                </c:pt>
                <c:pt idx="5">
                  <c:v>3</c:v>
                </c:pt>
                <c:pt idx="6">
                  <c:v>2.5</c:v>
                </c:pt>
                <c:pt idx="7">
                  <c:v>2.2000000000000002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B-4383-854E-1977D86D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 Data size in Go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500F'!$N$9:$N$19</c:f>
              <c:numCache>
                <c:formatCode>General</c:formatCode>
                <c:ptCount val="11"/>
                <c:pt idx="0">
                  <c:v>0.93600000000000005</c:v>
                </c:pt>
                <c:pt idx="1">
                  <c:v>0.93500000000000005</c:v>
                </c:pt>
                <c:pt idx="2">
                  <c:v>0.92900000000000005</c:v>
                </c:pt>
                <c:pt idx="3">
                  <c:v>0.92800000000000005</c:v>
                </c:pt>
                <c:pt idx="4">
                  <c:v>0.92600000000000005</c:v>
                </c:pt>
                <c:pt idx="5">
                  <c:v>0.92500000000000004</c:v>
                </c:pt>
                <c:pt idx="6">
                  <c:v>0.92300000000000004</c:v>
                </c:pt>
                <c:pt idx="7">
                  <c:v>0.92400000000000004</c:v>
                </c:pt>
                <c:pt idx="8">
                  <c:v>0.91900000000000004</c:v>
                </c:pt>
                <c:pt idx="9">
                  <c:v>0.91800000000000004</c:v>
                </c:pt>
                <c:pt idx="10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3-4151-952E-446E26C3EC62}"/>
            </c:ext>
          </c:extLst>
        </c:ser>
        <c:ser>
          <c:idx val="1"/>
          <c:order val="1"/>
          <c:tx>
            <c:v>NF_MLP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500F'!$T$9:$T$19</c:f>
              <c:numCache>
                <c:formatCode>General</c:formatCode>
                <c:ptCount val="11"/>
                <c:pt idx="0">
                  <c:v>0.92100000000000004</c:v>
                </c:pt>
                <c:pt idx="1">
                  <c:v>0.92500000000000004</c:v>
                </c:pt>
                <c:pt idx="2">
                  <c:v>0.94199999999999995</c:v>
                </c:pt>
                <c:pt idx="3">
                  <c:v>0.94499999999999995</c:v>
                </c:pt>
                <c:pt idx="4">
                  <c:v>0.95199999999999996</c:v>
                </c:pt>
                <c:pt idx="5">
                  <c:v>0.95499999999999996</c:v>
                </c:pt>
                <c:pt idx="6">
                  <c:v>0.95899999999999996</c:v>
                </c:pt>
                <c:pt idx="7">
                  <c:v>0.95499999999999996</c:v>
                </c:pt>
                <c:pt idx="8">
                  <c:v>0.96099999999999997</c:v>
                </c:pt>
                <c:pt idx="9">
                  <c:v>0.95699999999999996</c:v>
                </c:pt>
                <c:pt idx="10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3-4151-952E-446E26C3EC62}"/>
            </c:ext>
          </c:extLst>
        </c:ser>
        <c:ser>
          <c:idx val="2"/>
          <c:order val="2"/>
          <c:tx>
            <c:v>F_EXT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500F'!$N$25:$N$35</c:f>
              <c:numCache>
                <c:formatCode>General</c:formatCode>
                <c:ptCount val="11"/>
                <c:pt idx="0">
                  <c:v>0.94</c:v>
                </c:pt>
                <c:pt idx="1">
                  <c:v>0.93700000000000006</c:v>
                </c:pt>
                <c:pt idx="2">
                  <c:v>0.93500000000000005</c:v>
                </c:pt>
                <c:pt idx="3">
                  <c:v>0.93300000000000005</c:v>
                </c:pt>
                <c:pt idx="4">
                  <c:v>0.93100000000000005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0.92500000000000004</c:v>
                </c:pt>
                <c:pt idx="9">
                  <c:v>0.92400000000000004</c:v>
                </c:pt>
                <c:pt idx="10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B3-4151-952E-446E26C3EC62}"/>
            </c:ext>
          </c:extLst>
        </c:ser>
        <c:ser>
          <c:idx val="3"/>
          <c:order val="3"/>
          <c:tx>
            <c:v>F_MLP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500F'!$T$25:$T$35</c:f>
              <c:numCache>
                <c:formatCode>General</c:formatCode>
                <c:ptCount val="11"/>
                <c:pt idx="0">
                  <c:v>0.96099999999999997</c:v>
                </c:pt>
                <c:pt idx="1">
                  <c:v>0.95399999999999996</c:v>
                </c:pt>
                <c:pt idx="2">
                  <c:v>0.95499999999999996</c:v>
                </c:pt>
                <c:pt idx="3">
                  <c:v>0.95599999999999996</c:v>
                </c:pt>
                <c:pt idx="4">
                  <c:v>0.96499999999999997</c:v>
                </c:pt>
                <c:pt idx="5">
                  <c:v>0.95799999999999996</c:v>
                </c:pt>
                <c:pt idx="6">
                  <c:v>0.96599999999999997</c:v>
                </c:pt>
                <c:pt idx="7">
                  <c:v>0.96399999999999997</c:v>
                </c:pt>
                <c:pt idx="8">
                  <c:v>0.96399999999999997</c:v>
                </c:pt>
                <c:pt idx="9">
                  <c:v>0.96299999999999997</c:v>
                </c:pt>
                <c:pt idx="10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B3-4151-952E-446E26C3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Accuracy for Ext and MLP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ND_EXT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500F'!$J$9:$J$19</c:f>
              <c:numCache>
                <c:formatCode>General</c:formatCode>
                <c:ptCount val="11"/>
                <c:pt idx="0">
                  <c:v>43356.62</c:v>
                </c:pt>
                <c:pt idx="1">
                  <c:v>71630.83</c:v>
                </c:pt>
                <c:pt idx="2">
                  <c:v>52920.18</c:v>
                </c:pt>
                <c:pt idx="3">
                  <c:v>41006.15</c:v>
                </c:pt>
                <c:pt idx="4">
                  <c:v>35535.96</c:v>
                </c:pt>
                <c:pt idx="5">
                  <c:v>29807.86</c:v>
                </c:pt>
                <c:pt idx="6">
                  <c:v>24888.55</c:v>
                </c:pt>
                <c:pt idx="7">
                  <c:v>21776.71</c:v>
                </c:pt>
                <c:pt idx="8">
                  <c:v>19989.32</c:v>
                </c:pt>
                <c:pt idx="9">
                  <c:v>16682</c:v>
                </c:pt>
                <c:pt idx="10">
                  <c:v>15809.04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B-4475-8212-88FDDB03A8EE}"/>
            </c:ext>
          </c:extLst>
        </c:ser>
        <c:ser>
          <c:idx val="1"/>
          <c:order val="1"/>
          <c:tx>
            <c:v>ND_NLP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500F'!$P$9:$P$19</c:f>
              <c:numCache>
                <c:formatCode>General</c:formatCode>
                <c:ptCount val="11"/>
                <c:pt idx="0">
                  <c:v>132425.28</c:v>
                </c:pt>
                <c:pt idx="1">
                  <c:v>153855.81</c:v>
                </c:pt>
                <c:pt idx="2">
                  <c:v>83118.63</c:v>
                </c:pt>
                <c:pt idx="3">
                  <c:v>63511.41</c:v>
                </c:pt>
                <c:pt idx="4">
                  <c:v>53216.59</c:v>
                </c:pt>
                <c:pt idx="5">
                  <c:v>50469.55</c:v>
                </c:pt>
                <c:pt idx="6">
                  <c:v>44541.86</c:v>
                </c:pt>
                <c:pt idx="7">
                  <c:v>34795.949999999997</c:v>
                </c:pt>
                <c:pt idx="8">
                  <c:v>37262.03</c:v>
                </c:pt>
                <c:pt idx="9">
                  <c:v>28932.34</c:v>
                </c:pt>
                <c:pt idx="10">
                  <c:v>25950.28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B-4475-8212-88FDDB03A8EE}"/>
            </c:ext>
          </c:extLst>
        </c:ser>
        <c:ser>
          <c:idx val="2"/>
          <c:order val="2"/>
          <c:tx>
            <c:v>D_EXT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500F'!$J$25:$J$35</c:f>
              <c:numCache>
                <c:formatCode>General</c:formatCode>
                <c:ptCount val="11"/>
                <c:pt idx="0">
                  <c:v>16523.21</c:v>
                </c:pt>
                <c:pt idx="1">
                  <c:v>31284.92</c:v>
                </c:pt>
                <c:pt idx="2">
                  <c:v>26527.48</c:v>
                </c:pt>
                <c:pt idx="3">
                  <c:v>22853.32</c:v>
                </c:pt>
                <c:pt idx="4">
                  <c:v>20840.75</c:v>
                </c:pt>
                <c:pt idx="5">
                  <c:v>19470.21</c:v>
                </c:pt>
                <c:pt idx="6">
                  <c:v>16947.310000000001</c:v>
                </c:pt>
                <c:pt idx="7">
                  <c:v>15329.24</c:v>
                </c:pt>
                <c:pt idx="8">
                  <c:v>14364.52</c:v>
                </c:pt>
                <c:pt idx="9">
                  <c:v>13159.25</c:v>
                </c:pt>
                <c:pt idx="10">
                  <c:v>12817.46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B-4475-8212-88FDDB03A8EE}"/>
            </c:ext>
          </c:extLst>
        </c:ser>
        <c:ser>
          <c:idx val="3"/>
          <c:order val="3"/>
          <c:tx>
            <c:v>D_NLP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500F'!$P$25:$P$35</c:f>
              <c:numCache>
                <c:formatCode>General</c:formatCode>
                <c:ptCount val="11"/>
                <c:pt idx="0">
                  <c:v>31672.04</c:v>
                </c:pt>
                <c:pt idx="1">
                  <c:v>55288.18</c:v>
                </c:pt>
                <c:pt idx="2">
                  <c:v>43932.47</c:v>
                </c:pt>
                <c:pt idx="3">
                  <c:v>37644.839999999997</c:v>
                </c:pt>
                <c:pt idx="4">
                  <c:v>38305.19</c:v>
                </c:pt>
                <c:pt idx="5">
                  <c:v>30441.200000000001</c:v>
                </c:pt>
                <c:pt idx="6">
                  <c:v>30873.919999999998</c:v>
                </c:pt>
                <c:pt idx="7">
                  <c:v>27910.69</c:v>
                </c:pt>
                <c:pt idx="8">
                  <c:v>24375.88</c:v>
                </c:pt>
                <c:pt idx="9">
                  <c:v>21965.66</c:v>
                </c:pt>
                <c:pt idx="10">
                  <c:v>20733.14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B-4475-8212-88FDDB03A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Training time in secondes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500F'!$G$9:$G$19</c:f>
              <c:numCache>
                <c:formatCode>General</c:formatCode>
                <c:ptCount val="11"/>
                <c:pt idx="0">
                  <c:v>9242.02</c:v>
                </c:pt>
                <c:pt idx="1">
                  <c:v>10027.120000000001</c:v>
                </c:pt>
                <c:pt idx="2">
                  <c:v>3046.09</c:v>
                </c:pt>
                <c:pt idx="3">
                  <c:v>1887.17</c:v>
                </c:pt>
                <c:pt idx="4">
                  <c:v>1398.23</c:v>
                </c:pt>
                <c:pt idx="5">
                  <c:v>1104.4100000000001</c:v>
                </c:pt>
                <c:pt idx="6">
                  <c:v>831.79</c:v>
                </c:pt>
                <c:pt idx="7">
                  <c:v>675.52</c:v>
                </c:pt>
                <c:pt idx="8">
                  <c:v>544.9</c:v>
                </c:pt>
                <c:pt idx="9">
                  <c:v>445.49</c:v>
                </c:pt>
                <c:pt idx="10">
                  <c:v>388.28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4-4C80-B14A-1AD6CFE4223B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500F'!$G$25:$G$35</c:f>
              <c:numCache>
                <c:formatCode>General</c:formatCode>
                <c:ptCount val="11"/>
                <c:pt idx="0">
                  <c:v>26557.7</c:v>
                </c:pt>
                <c:pt idx="1">
                  <c:v>17258.09</c:v>
                </c:pt>
                <c:pt idx="2">
                  <c:v>5877.87</c:v>
                </c:pt>
                <c:pt idx="3">
                  <c:v>3125.78</c:v>
                </c:pt>
                <c:pt idx="4">
                  <c:v>1928.83</c:v>
                </c:pt>
                <c:pt idx="5">
                  <c:v>1487.6</c:v>
                </c:pt>
                <c:pt idx="6">
                  <c:v>1101.3599999999999</c:v>
                </c:pt>
                <c:pt idx="7">
                  <c:v>879.88</c:v>
                </c:pt>
                <c:pt idx="8">
                  <c:v>749.75</c:v>
                </c:pt>
                <c:pt idx="9">
                  <c:v>593.33000000000004</c:v>
                </c:pt>
                <c:pt idx="10">
                  <c:v>537.41999999999996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4-4C80-B14A-1AD6CFE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time in secondes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500F'!$H$47:$H$57</c:f>
              <c:numCache>
                <c:formatCode>General</c:formatCode>
                <c:ptCount val="11"/>
                <c:pt idx="0">
                  <c:v>9.6</c:v>
                </c:pt>
                <c:pt idx="1">
                  <c:v>8.4</c:v>
                </c:pt>
                <c:pt idx="2">
                  <c:v>5.6</c:v>
                </c:pt>
                <c:pt idx="3">
                  <c:v>4.2</c:v>
                </c:pt>
                <c:pt idx="4">
                  <c:v>3.5</c:v>
                </c:pt>
                <c:pt idx="5">
                  <c:v>3</c:v>
                </c:pt>
                <c:pt idx="6">
                  <c:v>2.5</c:v>
                </c:pt>
                <c:pt idx="7">
                  <c:v>2.2000000000000002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3-4C18-BC14-0E30D97BBAF1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500F'!$H$63:$H$73</c:f>
              <c:numCache>
                <c:formatCode>General</c:formatCode>
                <c:ptCount val="11"/>
                <c:pt idx="0">
                  <c:v>8.6</c:v>
                </c:pt>
                <c:pt idx="1">
                  <c:v>7.6</c:v>
                </c:pt>
                <c:pt idx="2">
                  <c:v>5.3</c:v>
                </c:pt>
                <c:pt idx="3">
                  <c:v>4</c:v>
                </c:pt>
                <c:pt idx="4">
                  <c:v>3.3</c:v>
                </c:pt>
                <c:pt idx="5">
                  <c:v>2.9</c:v>
                </c:pt>
                <c:pt idx="6">
                  <c:v>2.4</c:v>
                </c:pt>
                <c:pt idx="7">
                  <c:v>2.1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3-4C18-BC14-0E30D97B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Data size in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500F'!$N$63:$N$73</c:f>
              <c:numCache>
                <c:formatCode>General</c:formatCode>
                <c:ptCount val="11"/>
                <c:pt idx="0">
                  <c:v>0.93500000000000005</c:v>
                </c:pt>
                <c:pt idx="1">
                  <c:v>0.93400000000000005</c:v>
                </c:pt>
                <c:pt idx="2">
                  <c:v>0.93</c:v>
                </c:pt>
                <c:pt idx="3">
                  <c:v>0.92800000000000005</c:v>
                </c:pt>
                <c:pt idx="4">
                  <c:v>0.92600000000000005</c:v>
                </c:pt>
                <c:pt idx="5">
                  <c:v>0.92400000000000004</c:v>
                </c:pt>
                <c:pt idx="6">
                  <c:v>0.92600000000000005</c:v>
                </c:pt>
                <c:pt idx="7">
                  <c:v>0.92300000000000004</c:v>
                </c:pt>
                <c:pt idx="8">
                  <c:v>0.92200000000000004</c:v>
                </c:pt>
                <c:pt idx="9">
                  <c:v>0.92100000000000004</c:v>
                </c:pt>
                <c:pt idx="10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647-80A3-CF064992F3E9}"/>
            </c:ext>
          </c:extLst>
        </c:ser>
        <c:ser>
          <c:idx val="0"/>
          <c:order val="1"/>
          <c:tx>
            <c:v>NF_EXT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500F'!$N$47:$N$57</c:f>
              <c:numCache>
                <c:formatCode>General</c:formatCode>
                <c:ptCount val="11"/>
                <c:pt idx="0">
                  <c:v>0.93700000000000006</c:v>
                </c:pt>
                <c:pt idx="1">
                  <c:v>0.93300000000000005</c:v>
                </c:pt>
                <c:pt idx="2">
                  <c:v>0.93100000000000005</c:v>
                </c:pt>
                <c:pt idx="3">
                  <c:v>0.92900000000000005</c:v>
                </c:pt>
                <c:pt idx="4">
                  <c:v>0.92800000000000005</c:v>
                </c:pt>
                <c:pt idx="5">
                  <c:v>0.92600000000000005</c:v>
                </c:pt>
                <c:pt idx="6">
                  <c:v>0.92400000000000004</c:v>
                </c:pt>
                <c:pt idx="7">
                  <c:v>0.92400000000000004</c:v>
                </c:pt>
                <c:pt idx="8">
                  <c:v>0.92100000000000004</c:v>
                </c:pt>
                <c:pt idx="9">
                  <c:v>0.92</c:v>
                </c:pt>
                <c:pt idx="10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647-80A3-CF064992F3E9}"/>
            </c:ext>
          </c:extLst>
        </c:ser>
        <c:ser>
          <c:idx val="3"/>
          <c:order val="2"/>
          <c:tx>
            <c:v>F_MLP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500F'!$T$63:$T$73</c:f>
              <c:numCache>
                <c:formatCode>General</c:formatCode>
                <c:ptCount val="11"/>
                <c:pt idx="0">
                  <c:v>0.96399999999999997</c:v>
                </c:pt>
                <c:pt idx="1">
                  <c:v>0.96199999999999997</c:v>
                </c:pt>
                <c:pt idx="2">
                  <c:v>0.96499999999999997</c:v>
                </c:pt>
                <c:pt idx="3">
                  <c:v>0.95799999999999996</c:v>
                </c:pt>
                <c:pt idx="4">
                  <c:v>0.96099999999999997</c:v>
                </c:pt>
                <c:pt idx="5">
                  <c:v>0.96499999999999997</c:v>
                </c:pt>
                <c:pt idx="6">
                  <c:v>0.96499999999999997</c:v>
                </c:pt>
                <c:pt idx="7">
                  <c:v>0.96199999999999997</c:v>
                </c:pt>
                <c:pt idx="8">
                  <c:v>0.96299999999999997</c:v>
                </c:pt>
                <c:pt idx="9">
                  <c:v>0.96399999999999997</c:v>
                </c:pt>
                <c:pt idx="10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647-80A3-CF064992F3E9}"/>
            </c:ext>
          </c:extLst>
        </c:ser>
        <c:ser>
          <c:idx val="1"/>
          <c:order val="3"/>
          <c:tx>
            <c:v>NF_MLP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500F'!$T$47:$T$57</c:f>
              <c:numCache>
                <c:formatCode>General</c:formatCode>
                <c:ptCount val="11"/>
                <c:pt idx="0">
                  <c:v>0.96199999999999997</c:v>
                </c:pt>
                <c:pt idx="1">
                  <c:v>0.96099999999999997</c:v>
                </c:pt>
                <c:pt idx="2">
                  <c:v>0.96199999999999997</c:v>
                </c:pt>
                <c:pt idx="3">
                  <c:v>0.96</c:v>
                </c:pt>
                <c:pt idx="4">
                  <c:v>0.96399999999999997</c:v>
                </c:pt>
                <c:pt idx="5">
                  <c:v>0.96299999999999997</c:v>
                </c:pt>
                <c:pt idx="6">
                  <c:v>0.96299999999999997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0.96099999999999997</c:v>
                </c:pt>
                <c:pt idx="10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647-80A3-CF064992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Accuracy for EXT and</a:t>
                </a:r>
                <a:r>
                  <a:rPr lang="en-CA" sz="1200" baseline="0"/>
                  <a:t> MLP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Delete_subMotifs!$P$41:$P$46</c:f>
              <c:numCache>
                <c:formatCode>General</c:formatCode>
                <c:ptCount val="6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  <c:pt idx="5">
                  <c:v>215.29733333333334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1-4C25-B122-776BCE63E8A5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Delete_subMotifs!$Q$41:$Q$46</c:f>
              <c:numCache>
                <c:formatCode>General</c:formatCode>
                <c:ptCount val="6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  <c:pt idx="5">
                  <c:v>759.37116666666657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1-4C25-B122-776BCE63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</a:t>
                </a:r>
                <a:r>
                  <a:rPr lang="en-CA" sz="1400" baseline="0"/>
                  <a:t> families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generation time in minutes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500F'!$D$83:$D$93</c:f>
              <c:numCache>
                <c:formatCode>General</c:formatCode>
                <c:ptCount val="11"/>
                <c:pt idx="0">
                  <c:v>35.838666666666668</c:v>
                </c:pt>
                <c:pt idx="1">
                  <c:v>31.179500000000001</c:v>
                </c:pt>
                <c:pt idx="2">
                  <c:v>20.540500000000002</c:v>
                </c:pt>
                <c:pt idx="3">
                  <c:v>15.181000000000001</c:v>
                </c:pt>
                <c:pt idx="4">
                  <c:v>12.740333333333332</c:v>
                </c:pt>
                <c:pt idx="5">
                  <c:v>10.879</c:v>
                </c:pt>
                <c:pt idx="6">
                  <c:v>9.0823333333333345</c:v>
                </c:pt>
                <c:pt idx="7">
                  <c:v>7.990333333333334</c:v>
                </c:pt>
                <c:pt idx="8">
                  <c:v>6.9928333333333335</c:v>
                </c:pt>
                <c:pt idx="9">
                  <c:v>6.2429999999999994</c:v>
                </c:pt>
                <c:pt idx="10">
                  <c:v>5.7701666666666664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5-475B-99B3-04B192769229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500F'!$C$83:$C$93</c:f>
              <c:numCache>
                <c:formatCode>General</c:formatCode>
                <c:ptCount val="11"/>
                <c:pt idx="0">
                  <c:v>194.249</c:v>
                </c:pt>
                <c:pt idx="1">
                  <c:v>144.44</c:v>
                </c:pt>
                <c:pt idx="2">
                  <c:v>53.375166666666672</c:v>
                </c:pt>
                <c:pt idx="3">
                  <c:v>34.436166666666665</c:v>
                </c:pt>
                <c:pt idx="4">
                  <c:v>26.962333333333333</c:v>
                </c:pt>
                <c:pt idx="5">
                  <c:v>21.904666666666667</c:v>
                </c:pt>
                <c:pt idx="6">
                  <c:v>16.993500000000001</c:v>
                </c:pt>
                <c:pt idx="7">
                  <c:v>14.202</c:v>
                </c:pt>
                <c:pt idx="8">
                  <c:v>11.652999999999999</c:v>
                </c:pt>
                <c:pt idx="9">
                  <c:v>10.096</c:v>
                </c:pt>
                <c:pt idx="10">
                  <c:v>9.0478333333333332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5-475B-99B3-04B19276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Data generation time in minutes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'Alpha Test 500F'!$C$102</c:f>
              <c:strCache>
                <c:ptCount val="1"/>
                <c:pt idx="0">
                  <c:v>F_EXT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500F'!$C$103:$C$113</c:f>
              <c:numCache>
                <c:formatCode>General</c:formatCode>
                <c:ptCount val="11"/>
                <c:pt idx="0">
                  <c:v>576.5139999999999</c:v>
                </c:pt>
                <c:pt idx="1">
                  <c:v>547.91233333333332</c:v>
                </c:pt>
                <c:pt idx="2">
                  <c:v>482.59300000000002</c:v>
                </c:pt>
                <c:pt idx="3">
                  <c:v>404.87833333333333</c:v>
                </c:pt>
                <c:pt idx="4">
                  <c:v>375.68566666666663</c:v>
                </c:pt>
                <c:pt idx="5">
                  <c:v>364.08</c:v>
                </c:pt>
                <c:pt idx="6">
                  <c:v>333.43199999999996</c:v>
                </c:pt>
                <c:pt idx="7">
                  <c:v>285.07733333333334</c:v>
                </c:pt>
                <c:pt idx="8">
                  <c:v>259.9545</c:v>
                </c:pt>
                <c:pt idx="9">
                  <c:v>259.15066666666667</c:v>
                </c:pt>
                <c:pt idx="10">
                  <c:v>245.72183333333334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BD8-B472-CC03D80C44E4}"/>
            </c:ext>
          </c:extLst>
        </c:ser>
        <c:ser>
          <c:idx val="1"/>
          <c:order val="1"/>
          <c:tx>
            <c:strRef>
              <c:f>'Alpha Test 500F'!$D$102</c:f>
              <c:strCache>
                <c:ptCount val="1"/>
                <c:pt idx="0">
                  <c:v>NF_EXT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500F'!$D$103:$D$113</c:f>
              <c:numCache>
                <c:formatCode>General</c:formatCode>
                <c:ptCount val="11"/>
                <c:pt idx="0">
                  <c:v>621.55733333333342</c:v>
                </c:pt>
                <c:pt idx="1">
                  <c:v>593.34483333333333</c:v>
                </c:pt>
                <c:pt idx="2">
                  <c:v>510.35683333333333</c:v>
                </c:pt>
                <c:pt idx="3">
                  <c:v>448.77866666666671</c:v>
                </c:pt>
                <c:pt idx="4">
                  <c:v>410.86716666666666</c:v>
                </c:pt>
                <c:pt idx="5">
                  <c:v>379.32516666666663</c:v>
                </c:pt>
                <c:pt idx="6">
                  <c:v>345.84716666666668</c:v>
                </c:pt>
                <c:pt idx="7">
                  <c:v>307.39749999999998</c:v>
                </c:pt>
                <c:pt idx="8">
                  <c:v>275.81400000000002</c:v>
                </c:pt>
                <c:pt idx="9">
                  <c:v>253.77466666666666</c:v>
                </c:pt>
                <c:pt idx="10">
                  <c:v>238.56933333333333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4-4BD8-B472-CC03D80C44E4}"/>
            </c:ext>
          </c:extLst>
        </c:ser>
        <c:ser>
          <c:idx val="2"/>
          <c:order val="2"/>
          <c:tx>
            <c:strRef>
              <c:f>'Alpha Test 500F'!$E$102</c:f>
              <c:strCache>
                <c:ptCount val="1"/>
                <c:pt idx="0">
                  <c:v>F_MLP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500F'!$E$103:$E$113</c:f>
              <c:numCache>
                <c:formatCode>General</c:formatCode>
                <c:ptCount val="11"/>
                <c:pt idx="0">
                  <c:v>1075.9001666666668</c:v>
                </c:pt>
                <c:pt idx="1">
                  <c:v>915.75633333333326</c:v>
                </c:pt>
                <c:pt idx="2">
                  <c:v>826.66649999999993</c:v>
                </c:pt>
                <c:pt idx="3">
                  <c:v>629.92700000000002</c:v>
                </c:pt>
                <c:pt idx="4">
                  <c:v>587.85649999999998</c:v>
                </c:pt>
                <c:pt idx="5">
                  <c:v>558.20383333333336</c:v>
                </c:pt>
                <c:pt idx="6">
                  <c:v>574.5623333333333</c:v>
                </c:pt>
                <c:pt idx="7">
                  <c:v>486.48499999999996</c:v>
                </c:pt>
                <c:pt idx="8">
                  <c:v>386.74116666666669</c:v>
                </c:pt>
                <c:pt idx="9">
                  <c:v>422.70016666666663</c:v>
                </c:pt>
                <c:pt idx="10">
                  <c:v>393.33283333333333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4-4BD8-B472-CC03D80C44E4}"/>
            </c:ext>
          </c:extLst>
        </c:ser>
        <c:ser>
          <c:idx val="3"/>
          <c:order val="3"/>
          <c:tx>
            <c:strRef>
              <c:f>'Alpha Test 500F'!$F$102</c:f>
              <c:strCache>
                <c:ptCount val="1"/>
                <c:pt idx="0">
                  <c:v>NF_MLP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500F'!$F$103:$F$113</c:f>
              <c:numCache>
                <c:formatCode>General</c:formatCode>
                <c:ptCount val="11"/>
                <c:pt idx="0">
                  <c:v>1255.8028333333334</c:v>
                </c:pt>
                <c:pt idx="1">
                  <c:v>1099.9690000000001</c:v>
                </c:pt>
                <c:pt idx="2">
                  <c:v>793.94083333333333</c:v>
                </c:pt>
                <c:pt idx="3">
                  <c:v>809.60649999999998</c:v>
                </c:pt>
                <c:pt idx="4">
                  <c:v>604.27516666666668</c:v>
                </c:pt>
                <c:pt idx="5">
                  <c:v>602.0236666666666</c:v>
                </c:pt>
                <c:pt idx="6">
                  <c:v>466.78416666666664</c:v>
                </c:pt>
                <c:pt idx="7">
                  <c:v>589.56433333333337</c:v>
                </c:pt>
                <c:pt idx="8">
                  <c:v>472.24083333333334</c:v>
                </c:pt>
                <c:pt idx="9">
                  <c:v>355.09733333333332</c:v>
                </c:pt>
                <c:pt idx="10">
                  <c:v>430.40466666666663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4-4BD8-B472-CC03D8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13103"/>
        <c:axId val="1316614767"/>
      </c:lineChart>
      <c:catAx>
        <c:axId val="131661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baseline="0">
                    <a:effectLst/>
                  </a:rPr>
                  <a:t>α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4767"/>
        <c:crosses val="autoZero"/>
        <c:auto val="1"/>
        <c:lblAlgn val="ctr"/>
        <c:lblOffset val="100"/>
        <c:noMultiLvlLbl val="0"/>
      </c:catAx>
      <c:valAx>
        <c:axId val="13166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Training time in minutes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Compar_VS_Infernal!$U$13:$U$17</c:f>
              <c:numCache>
                <c:formatCode>General</c:formatCode>
                <c:ptCount val="5"/>
                <c:pt idx="0">
                  <c:v>0.43262411347517699</c:v>
                </c:pt>
                <c:pt idx="1">
                  <c:v>0.458382877526753</c:v>
                </c:pt>
                <c:pt idx="2">
                  <c:v>0.54912836767036399</c:v>
                </c:pt>
                <c:pt idx="3">
                  <c:v>0.56671619613670099</c:v>
                </c:pt>
                <c:pt idx="4">
                  <c:v>0.61629811629811604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B-4055-834D-6ECA0B6C0B8C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Compar_VS_Infernal!$X$13:$X$17</c:f>
              <c:numCache>
                <c:formatCode>General</c:formatCode>
                <c:ptCount val="5"/>
                <c:pt idx="0">
                  <c:v>0.43354017454697202</c:v>
                </c:pt>
                <c:pt idx="1">
                  <c:v>0.46258317451124398</c:v>
                </c:pt>
                <c:pt idx="2">
                  <c:v>0.55218973363008494</c:v>
                </c:pt>
                <c:pt idx="3">
                  <c:v>0.56614021411038995</c:v>
                </c:pt>
                <c:pt idx="4">
                  <c:v>0.62181924656194199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B-4055-834D-6ECA0B6C0B8C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B-4055-834D-6ECA0B6C0B8C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B-4055-834D-6ECA0B6C0B8C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Compar_VS_Infernal!$AN$13:$AN$17</c:f>
              <c:numCache>
                <c:formatCode>General</c:formatCode>
                <c:ptCount val="5"/>
                <c:pt idx="0">
                  <c:v>0.44326241134751698</c:v>
                </c:pt>
                <c:pt idx="1">
                  <c:v>0.47086801426872699</c:v>
                </c:pt>
                <c:pt idx="2">
                  <c:v>0.56735340729001504</c:v>
                </c:pt>
                <c:pt idx="3">
                  <c:v>0.58751857355126302</c:v>
                </c:pt>
                <c:pt idx="4">
                  <c:v>0.66707616707616701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B-4055-834D-6ECA0B6C0B8C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Compar_VS_Infernal!$AQ$13:$AQ$17</c:f>
              <c:numCache>
                <c:formatCode>General</c:formatCode>
                <c:ptCount val="5"/>
                <c:pt idx="0">
                  <c:v>0.44559830430716002</c:v>
                </c:pt>
                <c:pt idx="1">
                  <c:v>0.47954814706119397</c:v>
                </c:pt>
                <c:pt idx="2">
                  <c:v>0.572866516536779</c:v>
                </c:pt>
                <c:pt idx="3">
                  <c:v>0.59055407432833695</c:v>
                </c:pt>
                <c:pt idx="4">
                  <c:v>0.66942588692221505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B-4055-834D-6ECA0B6C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F-4E48-BEDE-86C44DA70B2E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F-4E48-BEDE-86C44DA70B2E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F-4E48-BEDE-86C44DA70B2E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F-4E48-BEDE-86C44DA70B2E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F-4E48-BEDE-86C44DA70B2E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F-4E48-BEDE-86C44DA7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0-494C-9AC1-081E4839168B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0-494C-9AC1-081E4839168B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0-494C-9AC1-081E4839168B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0-494C-9AC1-081E4839168B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0-494C-9AC1-081E4839168B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0-494C-9AC1-081E4839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A-4E21-8E87-FB4840D5AED1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A-4E21-8E87-FB4840D5AED1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A-4E21-8E87-FB4840D5AED1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A-4E21-8E87-FB4840D5AED1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A-4E21-8E87-FB4840D5AED1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A-4E21-8E87-FB4840D5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Compar_VS_Infernal!$Q$13:$Q$17</c:f>
              <c:numCache>
                <c:formatCode>General</c:formatCode>
                <c:ptCount val="5"/>
                <c:pt idx="0">
                  <c:v>3.9519684314727699</c:v>
                </c:pt>
                <c:pt idx="1">
                  <c:v>12.826812028884801</c:v>
                </c:pt>
                <c:pt idx="2">
                  <c:v>37.129235744476297</c:v>
                </c:pt>
                <c:pt idx="3">
                  <c:v>66.768455982208195</c:v>
                </c:pt>
                <c:pt idx="4">
                  <c:v>164.85369348526001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4-42F3-8ABF-622E0398011C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Compar_VS_Infernal!$AA$13:$AA$17</c:f>
              <c:numCache>
                <c:formatCode>General</c:formatCode>
                <c:ptCount val="5"/>
                <c:pt idx="0">
                  <c:v>20.681400299072202</c:v>
                </c:pt>
                <c:pt idx="1">
                  <c:v>51.127420186996403</c:v>
                </c:pt>
                <c:pt idx="2">
                  <c:v>75.226695537567096</c:v>
                </c:pt>
                <c:pt idx="3">
                  <c:v>133.906918525695</c:v>
                </c:pt>
                <c:pt idx="4">
                  <c:v>170.60507845878601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4-42F3-8ABF-622E0398011C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Compar_VS_Infernal!$AJ$13:$AJ$17</c:f>
              <c:numCache>
                <c:formatCode>General</c:formatCode>
                <c:ptCount val="5"/>
                <c:pt idx="0">
                  <c:v>22.842877149581899</c:v>
                </c:pt>
                <c:pt idx="1">
                  <c:v>55.069372415542603</c:v>
                </c:pt>
                <c:pt idx="2">
                  <c:v>107.56904006004299</c:v>
                </c:pt>
                <c:pt idx="3">
                  <c:v>178.164548873901</c:v>
                </c:pt>
                <c:pt idx="4">
                  <c:v>333.275682687759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4-42F3-8ABF-622E0398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Compar_VS_Infernal!$Q$18:$Q$22</c:f>
              <c:numCache>
                <c:formatCode>General</c:formatCode>
                <c:ptCount val="5"/>
                <c:pt idx="0">
                  <c:v>100.403480768203</c:v>
                </c:pt>
                <c:pt idx="1">
                  <c:v>232.58802223205501</c:v>
                </c:pt>
                <c:pt idx="2">
                  <c:v>394.02485203742901</c:v>
                </c:pt>
                <c:pt idx="3">
                  <c:v>553.23841190338101</c:v>
                </c:pt>
                <c:pt idx="4">
                  <c:v>861.83256936073303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0-4381-BA95-4A4E8FE0ED8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Compar_VS_Infernal!$AA$18:$AA$22</c:f>
              <c:numCache>
                <c:formatCode>General</c:formatCode>
                <c:ptCount val="5"/>
                <c:pt idx="0">
                  <c:v>84.16</c:v>
                </c:pt>
                <c:pt idx="1">
                  <c:v>207.53</c:v>
                </c:pt>
                <c:pt idx="2">
                  <c:v>397.13</c:v>
                </c:pt>
                <c:pt idx="3">
                  <c:v>447.69</c:v>
                </c:pt>
                <c:pt idx="4">
                  <c:v>774.48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0-4381-BA95-4A4E8FE0ED8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Compar_VS_Infernal!$AJ$18:$AJ$22</c:f>
              <c:numCache>
                <c:formatCode>General</c:formatCode>
                <c:ptCount val="5"/>
                <c:pt idx="0">
                  <c:v>317.61241197586003</c:v>
                </c:pt>
                <c:pt idx="1">
                  <c:v>715.24137735366799</c:v>
                </c:pt>
                <c:pt idx="2">
                  <c:v>981.10202932357697</c:v>
                </c:pt>
                <c:pt idx="3">
                  <c:v>1298.58765006065</c:v>
                </c:pt>
                <c:pt idx="4">
                  <c:v>1747.82781171798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0-4381-BA95-4A4E8FE0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Compar_VS_Infernal!$Q$23:$Q$27</c:f>
              <c:numCache>
                <c:formatCode>General</c:formatCode>
                <c:ptCount val="5"/>
                <c:pt idx="0">
                  <c:v>10.529287576675401</c:v>
                </c:pt>
                <c:pt idx="1">
                  <c:v>39.512249946594203</c:v>
                </c:pt>
                <c:pt idx="2">
                  <c:v>91.836921215057302</c:v>
                </c:pt>
                <c:pt idx="3">
                  <c:v>159.92477822303701</c:v>
                </c:pt>
                <c:pt idx="4">
                  <c:v>331.40730261802599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915-B7EF-F69AA769C8C3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Compar_VS_Infernal!$AA$23:$AA$27</c:f>
              <c:numCache>
                <c:formatCode>General</c:formatCode>
                <c:ptCount val="5"/>
                <c:pt idx="0">
                  <c:v>15.57</c:v>
                </c:pt>
                <c:pt idx="1">
                  <c:v>29.9</c:v>
                </c:pt>
                <c:pt idx="2">
                  <c:v>73.87</c:v>
                </c:pt>
                <c:pt idx="3">
                  <c:v>142.97</c:v>
                </c:pt>
                <c:pt idx="4">
                  <c:v>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F-4915-B7EF-F69AA769C8C3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Compar_VS_Infernal!$AJ$23:$AJ$27</c:f>
              <c:numCache>
                <c:formatCode>General</c:formatCode>
                <c:ptCount val="5"/>
                <c:pt idx="0">
                  <c:v>53.5368556976318</c:v>
                </c:pt>
                <c:pt idx="1">
                  <c:v>119.20368695259</c:v>
                </c:pt>
                <c:pt idx="2">
                  <c:v>245.53106307983299</c:v>
                </c:pt>
                <c:pt idx="3">
                  <c:v>351.925224542617</c:v>
                </c:pt>
                <c:pt idx="4">
                  <c:v>790.61459541320801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F-4915-B7EF-F69AA769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Compar_VS_Infernal!$Q$28:$Q$32</c:f>
              <c:numCache>
                <c:formatCode>General</c:formatCode>
                <c:ptCount val="5"/>
                <c:pt idx="0">
                  <c:v>105.957098960876</c:v>
                </c:pt>
                <c:pt idx="1">
                  <c:v>139.19957494735701</c:v>
                </c:pt>
                <c:pt idx="2">
                  <c:v>159.425861835479</c:v>
                </c:pt>
                <c:pt idx="3">
                  <c:v>156.636783361434</c:v>
                </c:pt>
                <c:pt idx="4">
                  <c:v>196.617933273315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3A4-8920-3CD30909401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Compar_VS_Infernal!$AA$28:$AA$32</c:f>
              <c:numCache>
                <c:formatCode>General</c:formatCode>
                <c:ptCount val="5"/>
                <c:pt idx="0">
                  <c:v>92.31</c:v>
                </c:pt>
                <c:pt idx="1">
                  <c:v>175.59</c:v>
                </c:pt>
                <c:pt idx="2">
                  <c:v>573.71</c:v>
                </c:pt>
                <c:pt idx="3">
                  <c:v>642.84</c:v>
                </c:pt>
                <c:pt idx="4">
                  <c:v>999.19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4-43A4-8920-3CD30909401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Compar_VS_Infernal!$AJ$28:$AJ$32</c:f>
              <c:numCache>
                <c:formatCode>General</c:formatCode>
                <c:ptCount val="5"/>
                <c:pt idx="0">
                  <c:v>388.98509359359701</c:v>
                </c:pt>
                <c:pt idx="1">
                  <c:v>668.45777082443203</c:v>
                </c:pt>
                <c:pt idx="2">
                  <c:v>1092.04245471954</c:v>
                </c:pt>
                <c:pt idx="3">
                  <c:v>1136.55232286453</c:v>
                </c:pt>
                <c:pt idx="4">
                  <c:v>1905.48860502243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4-43A4-8920-3CD30909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Delete_subMotifs!$P$41:$P$46</c15:sqref>
                  </c15:fullRef>
                </c:ext>
              </c:extLst>
              <c:f>Delete_subMotifs!$P$41:$P$45</c:f>
              <c:numCache>
                <c:formatCode>General</c:formatCode>
                <c:ptCount val="5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4-4B47-9DA1-40840EAC05A5}"/>
            </c:ext>
          </c:extLst>
        </c:ser>
        <c:ser>
          <c:idx val="1"/>
          <c:order val="1"/>
          <c:tx>
            <c:v>D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Delete_subMotifs!$Q$41:$Q$46</c15:sqref>
                  </c15:fullRef>
                </c:ext>
              </c:extLst>
              <c:f>Delete_subMotifs!$Q$41:$Q$45</c:f>
              <c:numCache>
                <c:formatCode>General</c:formatCode>
                <c:ptCount val="5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4-4B47-9DA1-40840EAC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</a:t>
                </a:r>
                <a:r>
                  <a:rPr lang="en-CA" baseline="0"/>
                  <a:t> Families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Compar_VS_Infernal!$T$13:$T$17</c:f>
              <c:numCache>
                <c:formatCode>General</c:formatCode>
                <c:ptCount val="5"/>
                <c:pt idx="0">
                  <c:v>0.60709643363952603</c:v>
                </c:pt>
                <c:pt idx="1">
                  <c:v>1.6386520862579299</c:v>
                </c:pt>
                <c:pt idx="2">
                  <c:v>3.47119760513305</c:v>
                </c:pt>
                <c:pt idx="3">
                  <c:v>7.4698667526245099</c:v>
                </c:pt>
                <c:pt idx="4">
                  <c:v>17.8908946514129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051-AA40-3F1DA666D90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Compar_VS_Infernal!$AD$13:$AD$17</c:f>
              <c:numCache>
                <c:formatCode>General</c:formatCode>
                <c:ptCount val="5"/>
                <c:pt idx="0">
                  <c:v>0.142600297927856</c:v>
                </c:pt>
                <c:pt idx="1">
                  <c:v>0.150517463684082</c:v>
                </c:pt>
                <c:pt idx="2">
                  <c:v>0.20486474037170399</c:v>
                </c:pt>
                <c:pt idx="3">
                  <c:v>0.33744978904724099</c:v>
                </c:pt>
                <c:pt idx="4">
                  <c:v>0.45205307006835899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E-4051-AA40-3F1DA666D90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Compar_VS_Infernal!$AM$13:$AM$17</c:f>
              <c:numCache>
                <c:formatCode>General</c:formatCode>
                <c:ptCount val="5"/>
                <c:pt idx="0">
                  <c:v>0.78044867515563898</c:v>
                </c:pt>
                <c:pt idx="1">
                  <c:v>2.0513856410980198</c:v>
                </c:pt>
                <c:pt idx="2">
                  <c:v>4.19657254219055</c:v>
                </c:pt>
                <c:pt idx="3">
                  <c:v>9.0689620971679599</c:v>
                </c:pt>
                <c:pt idx="4">
                  <c:v>18.6442196369171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E-4051-AA40-3F1DA666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Compar_VS_Infernal!$T$18:$T$22</c:f>
              <c:numCache>
                <c:formatCode>General</c:formatCode>
                <c:ptCount val="5"/>
                <c:pt idx="0">
                  <c:v>1.6596920490264799</c:v>
                </c:pt>
                <c:pt idx="1">
                  <c:v>5.4836337566375697</c:v>
                </c:pt>
                <c:pt idx="2">
                  <c:v>10.541394233703601</c:v>
                </c:pt>
                <c:pt idx="3">
                  <c:v>16.818110704421901</c:v>
                </c:pt>
                <c:pt idx="4">
                  <c:v>28.601122856140101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0-4F93-B680-8E41F254203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Compar_VS_Infernal!$AD$18:$AD$22</c:f>
              <c:numCache>
                <c:formatCode>General</c:formatCode>
                <c:ptCount val="5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  <c:pt idx="4">
                  <c:v>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0-4F93-B680-8E41F254203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Compar_VS_Infernal!$AM$18:$AM$22</c:f>
              <c:numCache>
                <c:formatCode>General</c:formatCode>
                <c:ptCount val="5"/>
                <c:pt idx="0">
                  <c:v>3.4246060848236</c:v>
                </c:pt>
                <c:pt idx="1">
                  <c:v>10.34961104393</c:v>
                </c:pt>
                <c:pt idx="2">
                  <c:v>19.1737349033355</c:v>
                </c:pt>
                <c:pt idx="3">
                  <c:v>29.784922361373901</c:v>
                </c:pt>
                <c:pt idx="4">
                  <c:v>46.565597534179602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0-4F93-B680-8E41F254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Compar_VS_Infernal!$T$23:$T$27</c:f>
              <c:numCache>
                <c:formatCode>General</c:formatCode>
                <c:ptCount val="5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  <c:pt idx="4">
                  <c:v>18.190692663192699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9-4691-A8D6-926E9BCDFCAB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Compar_VS_Infernal!$AD$23:$AD$27</c:f>
              <c:numCache>
                <c:formatCode>General</c:formatCode>
                <c:ptCount val="5"/>
                <c:pt idx="0">
                  <c:v>0.27</c:v>
                </c:pt>
                <c:pt idx="1">
                  <c:v>0.6</c:v>
                </c:pt>
                <c:pt idx="2">
                  <c:v>1.01</c:v>
                </c:pt>
                <c:pt idx="3">
                  <c:v>1.64</c:v>
                </c:pt>
                <c:pt idx="4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9-4691-A8D6-926E9BCDFCAB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Compar_VS_Infernal!$AM$23:$AM$27</c:f>
              <c:numCache>
                <c:formatCode>General</c:formatCode>
                <c:ptCount val="5"/>
                <c:pt idx="0">
                  <c:v>1.33346843719482</c:v>
                </c:pt>
                <c:pt idx="1">
                  <c:v>3.5372045040130602</c:v>
                </c:pt>
                <c:pt idx="2">
                  <c:v>8.1006000041961599</c:v>
                </c:pt>
                <c:pt idx="3">
                  <c:v>13.889479875564501</c:v>
                </c:pt>
                <c:pt idx="4">
                  <c:v>28.053154706954899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9-4691-A8D6-926E9BCD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Compar_VS_Infernal!$T$28:$T$32</c:f>
              <c:numCache>
                <c:formatCode>General</c:formatCode>
                <c:ptCount val="5"/>
                <c:pt idx="0">
                  <c:v>1.8217525482177701</c:v>
                </c:pt>
                <c:pt idx="1">
                  <c:v>4.9726295471191397</c:v>
                </c:pt>
                <c:pt idx="2">
                  <c:v>8.3173565864562899</c:v>
                </c:pt>
                <c:pt idx="3">
                  <c:v>12.1419417858123</c:v>
                </c:pt>
                <c:pt idx="4">
                  <c:v>19.217459201812702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C2F-8129-183FD0F48810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Compar_VS_Infernal!$AD$28:$AD$32</c:f>
              <c:numCache>
                <c:formatCode>General</c:formatCode>
                <c:ptCount val="5"/>
                <c:pt idx="0">
                  <c:v>1.5</c:v>
                </c:pt>
                <c:pt idx="1">
                  <c:v>3.51</c:v>
                </c:pt>
                <c:pt idx="2">
                  <c:v>6.02</c:v>
                </c:pt>
                <c:pt idx="3">
                  <c:v>8.2200000000000006</c:v>
                </c:pt>
                <c:pt idx="4">
                  <c:v>12.46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7-4C2F-8129-183FD0F48810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Compar_VS_Infernal!$AM$28:$AM$32</c:f>
              <c:numCache>
                <c:formatCode>General</c:formatCode>
                <c:ptCount val="5"/>
                <c:pt idx="0">
                  <c:v>4.8487684726714999</c:v>
                </c:pt>
                <c:pt idx="1">
                  <c:v>12.7592895030975</c:v>
                </c:pt>
                <c:pt idx="2">
                  <c:v>22.8894155025482</c:v>
                </c:pt>
                <c:pt idx="3">
                  <c:v>34.710736513137803</c:v>
                </c:pt>
                <c:pt idx="4">
                  <c:v>56.990034580230699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7-4C2F-8129-183FD0F4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NLP_Ac_F_2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6-47C9-A8E8-659DAE95D194}"/>
            </c:ext>
          </c:extLst>
        </c:ser>
        <c:ser>
          <c:idx val="3"/>
          <c:order val="1"/>
          <c:tx>
            <c:v>NLP_Fbs_F_2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6-47C9-A8E8-659DAE95D194}"/>
            </c:ext>
          </c:extLst>
        </c:ser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B6-47C9-A8E8-659DAE95D194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B6-47C9-A8E8-659DAE95D194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B6-47C9-A8E8-659DAE95D194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B6-47C9-A8E8-659DAE95D194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B6-47C9-A8E8-659DAE95D194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B6-47C9-A8E8-659DAE95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F-4D78-905D-3F3AD072273C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F-4D78-905D-3F3AD072273C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F-4D78-905D-3F3AD072273C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F-4D78-905D-3F3AD072273C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F-4D78-905D-3F3AD072273C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F-4D78-905D-3F3AD072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NLP_Ac_F_2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Compar_VS_Infernal!$AE$13:$AE$17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0.43144208037824999</c:v>
                      </c:pt>
                      <c:pt idx="1">
                        <c:v>0.45541022592152097</c:v>
                      </c:pt>
                      <c:pt idx="2">
                        <c:v>0.54833597464342299</c:v>
                      </c:pt>
                      <c:pt idx="3">
                        <c:v>0.56225854383358098</c:v>
                      </c:pt>
                      <c:pt idx="4">
                        <c:v>0.65131040131040097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6F-4D78-905D-3F3AD072273C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v>NLP_Fbs_F_2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Compar_VS_Infernal!$AH$13:$AH$17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0.439774311192624</c:v>
                      </c:pt>
                      <c:pt idx="1">
                        <c:v>0.471544487220941</c:v>
                      </c:pt>
                      <c:pt idx="2">
                        <c:v>0.55956968315352795</c:v>
                      </c:pt>
                      <c:pt idx="3">
                        <c:v>0.56529179484726799</c:v>
                      </c:pt>
                      <c:pt idx="4">
                        <c:v>0.65495602767916306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6F-4D78-905D-3F3AD072273C}"/>
                  </c:ext>
                </c:extLst>
              </c15:ser>
            </c15:filteredBarSeries>
          </c:ext>
        </c:extLst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EXT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1-4D04-B664-50306896E73F}"/>
            </c:ext>
          </c:extLst>
        </c:ser>
        <c:ser>
          <c:idx val="1"/>
          <c:order val="1"/>
          <c:tx>
            <c:v>EXT_Fbs_F_1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1-4D04-B664-50306896E73F}"/>
            </c:ext>
          </c:extLst>
        </c:ser>
        <c:ser>
          <c:idx val="4"/>
          <c:order val="2"/>
          <c:tx>
            <c:v>EXT_Ac_B_2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1-4D04-B664-50306896E73F}"/>
            </c:ext>
          </c:extLst>
        </c:ser>
        <c:ser>
          <c:idx val="5"/>
          <c:order val="3"/>
          <c:tx>
            <c:v>EXT_Fbs_B_2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1-4D04-B664-50306896E73F}"/>
            </c:ext>
          </c:extLst>
        </c:ser>
        <c:ser>
          <c:idx val="6"/>
          <c:order val="4"/>
          <c:tx>
            <c:v>EXT_Ac_B_1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1-4D04-B664-50306896E73F}"/>
            </c:ext>
          </c:extLst>
        </c:ser>
        <c:ser>
          <c:idx val="7"/>
          <c:order val="5"/>
          <c:tx>
            <c:v>EXT_Fbs_B_1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1-4D04-B664-50306896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VOT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4-4669-B32A-3634DA73747C}"/>
            </c:ext>
          </c:extLst>
        </c:ser>
        <c:ser>
          <c:idx val="1"/>
          <c:order val="1"/>
          <c:tx>
            <c:v>VT_Fbs_F_1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4-4669-B32A-3634DA73747C}"/>
            </c:ext>
          </c:extLst>
        </c:ser>
        <c:ser>
          <c:idx val="4"/>
          <c:order val="2"/>
          <c:tx>
            <c:v>VT_Ac_B_2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4-4669-B32A-3634DA73747C}"/>
            </c:ext>
          </c:extLst>
        </c:ser>
        <c:ser>
          <c:idx val="5"/>
          <c:order val="3"/>
          <c:tx>
            <c:v>VT_Fbs_B_2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4-4669-B32A-3634DA73747C}"/>
            </c:ext>
          </c:extLst>
        </c:ser>
        <c:ser>
          <c:idx val="6"/>
          <c:order val="4"/>
          <c:tx>
            <c:v>VT_Ac_B_1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4-4669-B32A-3634DA73747C}"/>
            </c:ext>
          </c:extLst>
        </c:ser>
        <c:ser>
          <c:idx val="7"/>
          <c:order val="5"/>
          <c:tx>
            <c:v>VT_Fbs_B_1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4-4669-B32A-3634DA73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EXT_f7_g1_acc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Cobius_VS_infernal_2_Blastn!$U$37:$U$40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4-4951-B3A1-D2AD7568852A}"/>
            </c:ext>
          </c:extLst>
        </c:ser>
        <c:ser>
          <c:idx val="1"/>
          <c:order val="1"/>
          <c:tx>
            <c:v>EXT_B2-7_g2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Cobius_VS_infernal_2_Blastn!$U$41:$U$44</c:f>
              <c:numCache>
                <c:formatCode>General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4-4951-B3A1-D2AD7568852A}"/>
            </c:ext>
          </c:extLst>
        </c:ser>
        <c:ser>
          <c:idx val="2"/>
          <c:order val="2"/>
          <c:tx>
            <c:v>EXT_B2-7_g1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Cobius_VS_infernal_2_Blastn!$U$45:$U$48</c:f>
              <c:numCache>
                <c:formatCode>General</c:formatCode>
                <c:ptCount val="4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4-4951-B3A1-D2AD7568852A}"/>
            </c:ext>
          </c:extLst>
        </c:ser>
        <c:ser>
          <c:idx val="3"/>
          <c:order val="3"/>
          <c:tx>
            <c:v>RDF_f7_g1</c:v>
          </c:tx>
          <c:spPr>
            <a:ln w="28575" cap="sq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Cobius_VS_infernal_2_Blastn!$AD$37:$AD$40</c:f>
              <c:numCache>
                <c:formatCode>General</c:formatCode>
                <c:ptCount val="4"/>
                <c:pt idx="0">
                  <c:v>0.97517730496453903</c:v>
                </c:pt>
                <c:pt idx="1">
                  <c:v>0.96848989298454202</c:v>
                </c:pt>
                <c:pt idx="2">
                  <c:v>0.950079239302694</c:v>
                </c:pt>
                <c:pt idx="3">
                  <c:v>0.91887072808320902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4-4951-B3A1-D2AD7568852A}"/>
            </c:ext>
          </c:extLst>
        </c:ser>
        <c:ser>
          <c:idx val="4"/>
          <c:order val="4"/>
          <c:tx>
            <c:v>RDF_B2-7_g2</c:v>
          </c:tx>
          <c:spPr>
            <a:ln w="28575" cap="sq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Cobius_VS_infernal_2_Blastn!$AD$41:$AD$44</c:f>
              <c:numCache>
                <c:formatCode>General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4-4951-B3A1-D2AD7568852A}"/>
            </c:ext>
          </c:extLst>
        </c:ser>
        <c:ser>
          <c:idx val="5"/>
          <c:order val="5"/>
          <c:tx>
            <c:v>RDF_B2-7_g1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Cobius_VS_infernal_2_Blastn!$AD$45:$AD$48</c:f>
              <c:numCache>
                <c:formatCode>General</c:formatCode>
                <c:ptCount val="4"/>
                <c:pt idx="0">
                  <c:v>0.98226950354609899</c:v>
                </c:pt>
                <c:pt idx="1">
                  <c:v>0.97502972651605202</c:v>
                </c:pt>
                <c:pt idx="2">
                  <c:v>0.962361331220285</c:v>
                </c:pt>
                <c:pt idx="3">
                  <c:v>0.95839524517087604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4-4951-B3A1-D2AD7568852A}"/>
            </c:ext>
          </c:extLst>
        </c:ser>
        <c:ser>
          <c:idx val="6"/>
          <c:order val="6"/>
          <c:tx>
            <c:v>MLP_f7_g1</c:v>
          </c:tx>
          <c:spPr>
            <a:ln w="28575" cap="rnd" cmpd="dbl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Cobius_VS_infernal_2_Blastn!$AO$37:$AO$40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4-4951-B3A1-D2AD7568852A}"/>
            </c:ext>
          </c:extLst>
        </c:ser>
        <c:ser>
          <c:idx val="7"/>
          <c:order val="7"/>
          <c:tx>
            <c:v>MLP_B2-7_g2</c:v>
          </c:tx>
          <c:spPr>
            <a:ln w="28575" cap="rnd" cmpd="dbl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Cobius_VS_infernal_2_Blastn!$AN$41:$AN$44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34-4951-B3A1-D2AD7568852A}"/>
            </c:ext>
          </c:extLst>
        </c:ser>
        <c:ser>
          <c:idx val="8"/>
          <c:order val="8"/>
          <c:tx>
            <c:v>MLP_B2-7_g1</c:v>
          </c:tx>
          <c:spPr>
            <a:ln w="28575" cap="rnd" cmpd="dbl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Cobius_VS_infernal_2_Blastn!$AN$45:$AN$48</c:f>
              <c:numCache>
                <c:formatCode>General</c:formatCode>
                <c:ptCount val="4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34-4951-B3A1-D2AD7568852A}"/>
            </c:ext>
          </c:extLst>
        </c:ser>
        <c:ser>
          <c:idx val="9"/>
          <c:order val="9"/>
          <c:tx>
            <c:v>VT_f7_g1</c:v>
          </c:tx>
          <c:spPr>
            <a:ln w="28575" cap="rnd" cmpd="tri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Cobius_VS_infernal_2_Blastn!$AW$37:$AW$40</c:f>
              <c:numCache>
                <c:formatCode>General</c:formatCode>
                <c:ptCount val="4"/>
                <c:pt idx="0">
                  <c:v>0.98581560283687897</c:v>
                </c:pt>
                <c:pt idx="1">
                  <c:v>0.97859690844233005</c:v>
                </c:pt>
                <c:pt idx="2">
                  <c:v>0.97147385103011097</c:v>
                </c:pt>
                <c:pt idx="3">
                  <c:v>0.96017830609212396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34-4951-B3A1-D2AD7568852A}"/>
            </c:ext>
          </c:extLst>
        </c:ser>
        <c:ser>
          <c:idx val="10"/>
          <c:order val="10"/>
          <c:tx>
            <c:v>VT_B2-7_g2</c:v>
          </c:tx>
          <c:spPr>
            <a:ln w="28575" cap="rnd" cmpd="tri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Cobius_VS_infernal_2_Blastn!$AW$41:$AW$44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0.97146254458977399</c:v>
                </c:pt>
                <c:pt idx="2">
                  <c:v>0.96751188589540404</c:v>
                </c:pt>
                <c:pt idx="3">
                  <c:v>0.95661218424962802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34-4951-B3A1-D2AD7568852A}"/>
            </c:ext>
          </c:extLst>
        </c:ser>
        <c:ser>
          <c:idx val="11"/>
          <c:order val="11"/>
          <c:tx>
            <c:v>VT_B2-7_g1</c:v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Cobius_VS_infernal_2_Blastn!$AW$45:$AW$48</c:f>
              <c:numCache>
                <c:formatCode>General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34-4951-B3A1-D2AD756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Cobius_VS_infernal_2_Blastn!$X$67:$X$70</c:f>
              <c:numCache>
                <c:formatCode>0.00</c:formatCode>
                <c:ptCount val="4"/>
                <c:pt idx="0">
                  <c:v>1.5403333333333333</c:v>
                </c:pt>
                <c:pt idx="1">
                  <c:v>3.8206666666666669</c:v>
                </c:pt>
                <c:pt idx="2">
                  <c:v>7.2211666666666661</c:v>
                </c:pt>
                <c:pt idx="3">
                  <c:v>8.2811666666666675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1-4E24-BD06-EEA6CC6A27E3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Cobius_VS_infernal_2_Blastn!$R$67:$R$70</c:f>
              <c:numCache>
                <c:formatCode>0.00</c:formatCode>
                <c:ptCount val="4"/>
                <c:pt idx="0">
                  <c:v>0.17548812627792335</c:v>
                </c:pt>
                <c:pt idx="1">
                  <c:v>0.65853749910990333</c:v>
                </c:pt>
                <c:pt idx="2">
                  <c:v>1.5306153535842884</c:v>
                </c:pt>
                <c:pt idx="3">
                  <c:v>2.66541297038395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1-4E24-BD06-EEA6CC6A27E3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Cobius_VS_infernal_2_Blastn!$U$67:$U$70</c:f>
              <c:numCache>
                <c:formatCode>0.00</c:formatCode>
                <c:ptCount val="4"/>
                <c:pt idx="0">
                  <c:v>0.84653545618057169</c:v>
                </c:pt>
                <c:pt idx="1">
                  <c:v>1.6226134816805518</c:v>
                </c:pt>
                <c:pt idx="2">
                  <c:v>3.0028403480847667</c:v>
                </c:pt>
                <c:pt idx="3">
                  <c:v>4.6443646669387668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1-4E24-BD06-EEA6CC6A27E3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Cobius_VS_infernal_2_Blastn!$AA$67:$AA$70</c:f>
              <c:numCache>
                <c:formatCode>0.00</c:formatCode>
                <c:ptCount val="4"/>
                <c:pt idx="0">
                  <c:v>19.775359702110165</c:v>
                </c:pt>
                <c:pt idx="1">
                  <c:v>31.718522711594836</c:v>
                </c:pt>
                <c:pt idx="2">
                  <c:v>46.108568064371667</c:v>
                </c:pt>
                <c:pt idx="3">
                  <c:v>53.413183375199502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F1-4E24-BD06-EEA6CC6A27E3}"/>
            </c:ext>
          </c:extLst>
        </c:ser>
        <c:ser>
          <c:idx val="2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Cobius_VS_infernal_2_Blastn!$C$60:$C$63</c:f>
              <c:numCache>
                <c:formatCode>0.00</c:formatCode>
                <c:ptCount val="4"/>
                <c:pt idx="0">
                  <c:v>0.42</c:v>
                </c:pt>
                <c:pt idx="1">
                  <c:v>0.57999999999999996</c:v>
                </c:pt>
                <c:pt idx="2">
                  <c:v>0.64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7-4F33-8BF9-1154B0BAF5B3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Cobius_VS_infernal_2_Blastn!$Z$55:$Z$58</c:f>
              <c:numCache>
                <c:formatCode>General</c:formatCode>
                <c:ptCount val="4"/>
                <c:pt idx="0">
                  <c:v>4090.9139999999998</c:v>
                </c:pt>
                <c:pt idx="1">
                  <c:v>7362.384</c:v>
                </c:pt>
                <c:pt idx="2">
                  <c:v>12614.184000000001</c:v>
                </c:pt>
                <c:pt idx="3">
                  <c:v>16423.901999999998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F1-4E24-BD06-EEA6CC6A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generation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Fixed'!$L$11:$L$30</c:f>
              <c:numCache>
                <c:formatCode>General</c:formatCode>
                <c:ptCount val="20"/>
                <c:pt idx="0">
                  <c:v>0.75700000000000001</c:v>
                </c:pt>
                <c:pt idx="1">
                  <c:v>0.93777292576419202</c:v>
                </c:pt>
                <c:pt idx="2">
                  <c:v>0.95633187772925698</c:v>
                </c:pt>
                <c:pt idx="3">
                  <c:v>0.98253275109170302</c:v>
                </c:pt>
                <c:pt idx="4">
                  <c:v>0.99672489082969395</c:v>
                </c:pt>
                <c:pt idx="5">
                  <c:v>0.99672489082969395</c:v>
                </c:pt>
                <c:pt idx="6">
                  <c:v>0.99563318777292498</c:v>
                </c:pt>
                <c:pt idx="7">
                  <c:v>0.994541484716157</c:v>
                </c:pt>
                <c:pt idx="8">
                  <c:v>0.989082969432314</c:v>
                </c:pt>
                <c:pt idx="9">
                  <c:v>0.87663755458515202</c:v>
                </c:pt>
                <c:pt idx="10">
                  <c:v>0.79694323144104795</c:v>
                </c:pt>
                <c:pt idx="11">
                  <c:v>0.90065502183406099</c:v>
                </c:pt>
                <c:pt idx="12">
                  <c:v>0.84497816593886399</c:v>
                </c:pt>
                <c:pt idx="13">
                  <c:v>0.78056768558951894</c:v>
                </c:pt>
                <c:pt idx="14">
                  <c:v>0.70960698689956303</c:v>
                </c:pt>
                <c:pt idx="15">
                  <c:v>0.78493449781659297</c:v>
                </c:pt>
                <c:pt idx="16">
                  <c:v>0.74781659388646204</c:v>
                </c:pt>
                <c:pt idx="17">
                  <c:v>0.57641921397379903</c:v>
                </c:pt>
                <c:pt idx="18">
                  <c:v>0.53275109170305601</c:v>
                </c:pt>
                <c:pt idx="19">
                  <c:v>0.51746724890829698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4-43F6-8F15-43C2B8B35DAF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Fixed'!$W$11:$W$30</c:f>
              <c:numCache>
                <c:formatCode>General</c:formatCode>
                <c:ptCount val="20"/>
                <c:pt idx="0">
                  <c:v>0.53</c:v>
                </c:pt>
                <c:pt idx="1">
                  <c:v>0.856756756756756</c:v>
                </c:pt>
                <c:pt idx="2">
                  <c:v>0.941621621621621</c:v>
                </c:pt>
                <c:pt idx="3">
                  <c:v>0.96648648648648605</c:v>
                </c:pt>
                <c:pt idx="4">
                  <c:v>0.97783783783783695</c:v>
                </c:pt>
                <c:pt idx="5">
                  <c:v>0.979459459459459</c:v>
                </c:pt>
                <c:pt idx="6">
                  <c:v>0.97567567567567504</c:v>
                </c:pt>
                <c:pt idx="7">
                  <c:v>0.97297297297297303</c:v>
                </c:pt>
                <c:pt idx="8">
                  <c:v>0.94594594594594505</c:v>
                </c:pt>
                <c:pt idx="9">
                  <c:v>0.93729729729729705</c:v>
                </c:pt>
                <c:pt idx="10">
                  <c:v>0.84594594594594597</c:v>
                </c:pt>
                <c:pt idx="11">
                  <c:v>0.90540540540540504</c:v>
                </c:pt>
                <c:pt idx="12">
                  <c:v>0.85189189189189096</c:v>
                </c:pt>
                <c:pt idx="13">
                  <c:v>0.82486486486486399</c:v>
                </c:pt>
                <c:pt idx="14">
                  <c:v>0.79189189189189102</c:v>
                </c:pt>
                <c:pt idx="15">
                  <c:v>0.74216216216216202</c:v>
                </c:pt>
                <c:pt idx="16">
                  <c:v>0.71945945945945899</c:v>
                </c:pt>
                <c:pt idx="17">
                  <c:v>0.72486486486486401</c:v>
                </c:pt>
                <c:pt idx="18">
                  <c:v>0.64864864864864802</c:v>
                </c:pt>
                <c:pt idx="19">
                  <c:v>0.60918918918918896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4-43F6-8F15-43C2B8B35DAF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Fixed'!$AH$11:$AH$30</c:f>
              <c:numCache>
                <c:formatCode>General</c:formatCode>
                <c:ptCount val="20"/>
                <c:pt idx="0">
                  <c:v>0.5</c:v>
                </c:pt>
                <c:pt idx="1">
                  <c:v>0.85405405405405399</c:v>
                </c:pt>
                <c:pt idx="2">
                  <c:v>0.93436293436293405</c:v>
                </c:pt>
                <c:pt idx="3">
                  <c:v>0.96100386100386104</c:v>
                </c:pt>
                <c:pt idx="4">
                  <c:v>0.96949806949806905</c:v>
                </c:pt>
                <c:pt idx="5">
                  <c:v>0.97297297297297303</c:v>
                </c:pt>
                <c:pt idx="6">
                  <c:v>0.95945945945945899</c:v>
                </c:pt>
                <c:pt idx="7">
                  <c:v>0.95868725868725801</c:v>
                </c:pt>
                <c:pt idx="8">
                  <c:v>0.94710424710424701</c:v>
                </c:pt>
                <c:pt idx="9">
                  <c:v>0.93127413127413095</c:v>
                </c:pt>
                <c:pt idx="10">
                  <c:v>0.88339768339768299</c:v>
                </c:pt>
                <c:pt idx="11">
                  <c:v>0.86061776061775996</c:v>
                </c:pt>
                <c:pt idx="12">
                  <c:v>0.86640926640926597</c:v>
                </c:pt>
                <c:pt idx="13">
                  <c:v>0.850965250965251</c:v>
                </c:pt>
                <c:pt idx="14">
                  <c:v>0.82393822393822302</c:v>
                </c:pt>
                <c:pt idx="15">
                  <c:v>0.78687258687258599</c:v>
                </c:pt>
                <c:pt idx="16">
                  <c:v>0.75366795366795303</c:v>
                </c:pt>
                <c:pt idx="17">
                  <c:v>0.73861003861003804</c:v>
                </c:pt>
                <c:pt idx="18">
                  <c:v>0.67065637065636996</c:v>
                </c:pt>
                <c:pt idx="19">
                  <c:v>0.63281853281853195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4-43F6-8F15-43C2B8B35DAF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Fixed'!$AS$11:$AS$30</c:f>
              <c:numCache>
                <c:formatCode>General</c:formatCode>
                <c:ptCount val="20"/>
                <c:pt idx="0">
                  <c:v>0.5</c:v>
                </c:pt>
                <c:pt idx="1">
                  <c:v>0.83096031505604295</c:v>
                </c:pt>
                <c:pt idx="2">
                  <c:v>0.91335958800363504</c:v>
                </c:pt>
                <c:pt idx="3">
                  <c:v>0.94456225386246595</c:v>
                </c:pt>
                <c:pt idx="4">
                  <c:v>0.95546803998788199</c:v>
                </c:pt>
                <c:pt idx="5">
                  <c:v>0.95849742502271995</c:v>
                </c:pt>
                <c:pt idx="6">
                  <c:v>0.93971523780672495</c:v>
                </c:pt>
                <c:pt idx="7">
                  <c:v>0.92729475916388904</c:v>
                </c:pt>
                <c:pt idx="8">
                  <c:v>0.91184489548621595</c:v>
                </c:pt>
                <c:pt idx="9">
                  <c:v>0.88033929112390097</c:v>
                </c:pt>
                <c:pt idx="10">
                  <c:v>0.81551045137836997</c:v>
                </c:pt>
                <c:pt idx="11">
                  <c:v>0.82974856104210803</c:v>
                </c:pt>
                <c:pt idx="12">
                  <c:v>0.87094819751590402</c:v>
                </c:pt>
                <c:pt idx="13">
                  <c:v>0.84247197818842701</c:v>
                </c:pt>
                <c:pt idx="14">
                  <c:v>0.80551348076340501</c:v>
                </c:pt>
                <c:pt idx="15">
                  <c:v>0.76734322932444698</c:v>
                </c:pt>
                <c:pt idx="16">
                  <c:v>0.73583762496213201</c:v>
                </c:pt>
                <c:pt idx="17">
                  <c:v>0.66646470766434396</c:v>
                </c:pt>
                <c:pt idx="18">
                  <c:v>0.65252953650408896</c:v>
                </c:pt>
                <c:pt idx="19">
                  <c:v>0.61678279309300199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4-43F6-8F15-43C2B8B3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Cobius_VS_infernal_2_Blastn!$Y$67:$Y$70</c:f>
              <c:numCache>
                <c:formatCode>General</c:formatCode>
                <c:ptCount val="4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6-4BB6-A1AE-E07E8951DD11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Cobius_VS_infernal_2_Blastn!$S$67:$S$70</c:f>
              <c:numCache>
                <c:formatCode>0.00</c:formatCode>
                <c:ptCount val="4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BB6-A1AE-E07E8951DD11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Cobius_VS_infernal_2_Blastn!$V$67:$V$70</c:f>
              <c:numCache>
                <c:formatCode>General</c:formatCode>
                <c:ptCount val="4"/>
                <c:pt idx="0">
                  <c:v>0.760084629058837</c:v>
                </c:pt>
                <c:pt idx="1">
                  <c:v>3.3795149326324401</c:v>
                </c:pt>
                <c:pt idx="2">
                  <c:v>7.0089738368988002</c:v>
                </c:pt>
                <c:pt idx="3">
                  <c:v>8.7023780345916695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6-4BB6-A1AE-E07E8951DD11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Cobius_VS_infernal_2_Blastn!$AB$67:$AB$70</c:f>
              <c:numCache>
                <c:formatCode>General</c:formatCode>
                <c:ptCount val="4"/>
                <c:pt idx="0">
                  <c:v>5.3406753540039</c:v>
                </c:pt>
                <c:pt idx="1">
                  <c:v>15.0180885791778</c:v>
                </c:pt>
                <c:pt idx="2">
                  <c:v>28.435495615005401</c:v>
                </c:pt>
                <c:pt idx="3">
                  <c:v>66.543977499008093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6-4BB6-A1AE-E07E8951DD11}"/>
            </c:ext>
          </c:extLst>
        </c:ser>
        <c:ser>
          <c:idx val="5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Cobius_VS_infernal_2_Blastn!$G$60:$G$63</c:f>
              <c:numCache>
                <c:formatCode>General</c:formatCode>
                <c:ptCount val="4"/>
                <c:pt idx="0">
                  <c:v>12.44</c:v>
                </c:pt>
                <c:pt idx="1">
                  <c:v>26.86</c:v>
                </c:pt>
                <c:pt idx="2">
                  <c:v>43.79</c:v>
                </c:pt>
                <c:pt idx="3">
                  <c:v>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6-4BB6-A1AE-E07E8951DD11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Cobius_VS_infernal_2_Blastn!$AB$55:$AB$58</c:f>
              <c:numCache>
                <c:formatCode>General</c:formatCode>
                <c:ptCount val="4"/>
                <c:pt idx="0">
                  <c:v>82.8</c:v>
                </c:pt>
                <c:pt idx="1">
                  <c:v>196.79999999999998</c:v>
                </c:pt>
                <c:pt idx="2">
                  <c:v>327</c:v>
                </c:pt>
                <c:pt idx="3">
                  <c:v>454.8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6-4BB6-A1AE-E07E8951DD11}"/>
            </c:ext>
          </c:extLst>
        </c:ser>
        <c:ser>
          <c:idx val="3"/>
          <c:order val="6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Cobius_VS_infernal_2_Blastn!$W$55:$W$58</c:f>
              <c:numCache>
                <c:formatCode>0.00</c:formatCode>
                <c:ptCount val="4"/>
                <c:pt idx="0">
                  <c:v>2.2629999999999999</c:v>
                </c:pt>
                <c:pt idx="1">
                  <c:v>4.88</c:v>
                </c:pt>
                <c:pt idx="2">
                  <c:v>8.9489999999999998</c:v>
                </c:pt>
                <c:pt idx="3">
                  <c:v>13.228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6-4BB6-A1AE-E07E8951DD11}"/>
            </c:ext>
          </c:extLst>
        </c:ser>
        <c:ser>
          <c:idx val="2"/>
          <c:order val="7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Cobius_VS_infernal_2_Blastn!$AC$55:$AC$58</c:f>
              <c:numCache>
                <c:formatCode>General</c:formatCode>
                <c:ptCount val="4"/>
                <c:pt idx="0">
                  <c:v>1392</c:v>
                </c:pt>
                <c:pt idx="1">
                  <c:v>4300.2</c:v>
                </c:pt>
                <c:pt idx="2">
                  <c:v>11496</c:v>
                </c:pt>
                <c:pt idx="3">
                  <c:v>18480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6-4BB6-A1AE-E07E8951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</a:t>
                </a:r>
                <a:r>
                  <a:rPr lang="en-CA" sz="1400" baseline="0"/>
                  <a:t> time in seconds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Cobius_VS_infernal_2_Blastn!$Z$67:$Z$70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6-4C08-BD2A-D1FF189455DF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Cobius_VS_infernal_2_Blastn!$T$67:$T$70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6-4C08-BD2A-D1FF189455DF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Cobius_VS_infernal_2_Blastn!$W$67:$W$70</c:f>
              <c:numCache>
                <c:formatCode>0.000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6-4C08-BD2A-D1FF189455DF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Cobius_VS_infernal_2_Blastn!$AC$67:$AC$70</c:f>
              <c:numCache>
                <c:formatCode>0.000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6-4C08-BD2A-D1FF189455DF}"/>
            </c:ext>
          </c:extLst>
        </c:ser>
        <c:ser>
          <c:idx val="0"/>
          <c:order val="4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Cobius_VS_infernal_2_Blastn!$T$55:$T$58</c:f>
              <c:numCache>
                <c:formatCode>0.000</c:formatCode>
                <c:ptCount val="4"/>
                <c:pt idx="0">
                  <c:v>0.97990543735224589</c:v>
                </c:pt>
                <c:pt idx="1">
                  <c:v>0.98751486325802618</c:v>
                </c:pt>
                <c:pt idx="2">
                  <c:v>0.98732171156893822</c:v>
                </c:pt>
                <c:pt idx="3">
                  <c:v>0.98989598811292723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6-4C08-BD2A-D1FF189455DF}"/>
            </c:ext>
          </c:extLst>
        </c:ser>
        <c:ser>
          <c:idx val="3"/>
          <c:order val="5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Cobius_VS_infernal_2_Blastn!$X$55:$X$58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0.99167657550535082</c:v>
                </c:pt>
                <c:pt idx="2">
                  <c:v>0.99128367670364503</c:v>
                </c:pt>
                <c:pt idx="3">
                  <c:v>0.99286775631500745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6-4C08-BD2A-D1FF189455DF}"/>
            </c:ext>
          </c:extLst>
        </c:ser>
        <c:ser>
          <c:idx val="2"/>
          <c:order val="6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Cobius_VS_infernal_2_Blastn!$V$55:$V$58</c:f>
              <c:numCache>
                <c:formatCode>0.000</c:formatCode>
                <c:ptCount val="4"/>
                <c:pt idx="0">
                  <c:v>0.99172576832151305</c:v>
                </c:pt>
                <c:pt idx="1">
                  <c:v>0.99346016646848989</c:v>
                </c:pt>
                <c:pt idx="2">
                  <c:v>0.99207606973058637</c:v>
                </c:pt>
                <c:pt idx="3">
                  <c:v>0.9934621099554235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6-4C08-BD2A-D1FF189455DF}"/>
            </c:ext>
          </c:extLst>
        </c:ser>
        <c:ser>
          <c:idx val="5"/>
          <c:order val="7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Cobius_VS_infernal_2_Blastn!$E$60:$E$63</c:f>
              <c:numCache>
                <c:formatCode>General</c:formatCode>
                <c:ptCount val="4"/>
                <c:pt idx="0">
                  <c:v>0.99399999999999999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E6-4C08-BD2A-D1FF1894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</a:t>
                </a:r>
                <a:r>
                  <a:rPr lang="en-CA" sz="1400" baseline="0"/>
                  <a:t> of</a:t>
                </a:r>
                <a:r>
                  <a:rPr lang="en-CA" sz="1400"/>
                  <a:t>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500F'!$K$35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500F'!$F$8,'Beta 500F'!$F$10,'Beta 500F'!$F$12)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D-47B4-9CFE-CED8D755F020}"/>
            </c:ext>
          </c:extLst>
        </c:ser>
        <c:ser>
          <c:idx val="1"/>
          <c:order val="1"/>
          <c:tx>
            <c:strRef>
              <c:f>'Beta 500F'!$K$34</c:f>
              <c:strCache>
                <c:ptCount val="1"/>
                <c:pt idx="0">
                  <c:v>β=0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500F'!$F$9,'Beta 500F'!$F$11,'Beta 500F'!$F$13)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D-47B4-9CFE-CED8D755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500F'!$P$35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500F'!$Q$8,'Beta 500F'!$Q$10,'Beta 500F'!$Q$12)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132-9436-F8989F0D6B98}"/>
            </c:ext>
          </c:extLst>
        </c:ser>
        <c:ser>
          <c:idx val="2"/>
          <c:order val="1"/>
          <c:tx>
            <c:strRef>
              <c:f>'Beta 500F'!$P$34</c:f>
              <c:strCache>
                <c:ptCount val="1"/>
                <c:pt idx="0">
                  <c:v>EXT  β=0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500F'!$Q$9,'Beta 500F'!$Q$11,'Beta 500F'!$Q$13)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0.92813267813267797</c:v>
                </c:pt>
                <c:pt idx="2">
                  <c:v>0.92321867321867301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2-4132-9436-F8989F0D6B98}"/>
            </c:ext>
          </c:extLst>
        </c:ser>
        <c:ser>
          <c:idx val="1"/>
          <c:order val="2"/>
          <c:tx>
            <c:strRef>
              <c:f>'Beta 500F'!$P$37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500F'!$W$8,'Beta 500F'!$W$10,'Beta 500F'!$W$12)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2-4132-9436-F8989F0D6B98}"/>
            </c:ext>
          </c:extLst>
        </c:ser>
        <c:ser>
          <c:idx val="3"/>
          <c:order val="3"/>
          <c:tx>
            <c:strRef>
              <c:f>'Beta 500F'!$P$36</c:f>
              <c:strCache>
                <c:ptCount val="1"/>
                <c:pt idx="0">
                  <c:v>MLP  β=0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500F'!$W$9,'Beta 500F'!$W$11,'Beta 500F'!$W$13)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2-4132-9436-F8989F0D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motifs accpted Alpha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C-427D-8C67-7A452F93F709}"/>
            </c:ext>
          </c:extLst>
        </c:ser>
        <c:ser>
          <c:idx val="1"/>
          <c:order val="1"/>
          <c:tx>
            <c:v>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500F'!$G$10,'nbOccrs 500F'!$G$14,'nbOccrs 500F'!$G$18)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C-427D-8C67-7A452F93F709}"/>
            </c:ext>
          </c:extLst>
        </c:ser>
        <c:ser>
          <c:idx val="2"/>
          <c:order val="2"/>
          <c:tx>
            <c:v>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C-427D-8C67-7A452F93F709}"/>
            </c:ext>
          </c:extLst>
        </c:ser>
        <c:ser>
          <c:idx val="3"/>
          <c:order val="3"/>
          <c:tx>
            <c:v>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C-427D-8C67-7A452F93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Motifs Nb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Alpha = 0, -1; nbOccrs</a:t>
            </a:r>
            <a:r>
              <a:rPr lang="en-CA" baseline="0"/>
              <a:t> = 1,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 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A-4F61-8BDC-39B85F1369DC}"/>
            </c:ext>
          </c:extLst>
        </c:ser>
        <c:ser>
          <c:idx val="1"/>
          <c:order val="1"/>
          <c:tx>
            <c:v>EXT 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500F'!$R$10,'nbOccrs 500F'!$R$14,'nbOccrs 500F'!$R$18)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0.92800000000000005</c:v>
                </c:pt>
                <c:pt idx="2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A-4F61-8BDC-39B85F1369DC}"/>
            </c:ext>
          </c:extLst>
        </c:ser>
        <c:ser>
          <c:idx val="2"/>
          <c:order val="2"/>
          <c:tx>
            <c:v>EXT 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A-4F61-8BDC-39B85F1369DC}"/>
            </c:ext>
          </c:extLst>
        </c:ser>
        <c:ser>
          <c:idx val="3"/>
          <c:order val="3"/>
          <c:tx>
            <c:v>EXT 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A-4F61-8BDC-39B85F1369DC}"/>
            </c:ext>
          </c:extLst>
        </c:ser>
        <c:ser>
          <c:idx val="4"/>
          <c:order val="4"/>
          <c:tx>
            <c:v>NLP Beta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A-4F61-8BDC-39B85F1369DC}"/>
            </c:ext>
          </c:extLst>
        </c:ser>
        <c:ser>
          <c:idx val="5"/>
          <c:order val="5"/>
          <c:tx>
            <c:v>NLP BAlpha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500F'!$X$10,'nbOccrs 500F'!$X$14,'nbOccrs 500F'!$X$18)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9A-4F61-8BDC-39B85F1369DC}"/>
            </c:ext>
          </c:extLst>
        </c:ser>
        <c:ser>
          <c:idx val="6"/>
          <c:order val="6"/>
          <c:tx>
            <c:v>NLP NOB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9A-4F61-8BDC-39B85F1369DC}"/>
            </c:ext>
          </c:extLst>
        </c:ser>
        <c:ser>
          <c:idx val="7"/>
          <c:order val="7"/>
          <c:tx>
            <c:v>NLP NOBA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9A-4F61-8BDC-39B85F13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500F'!$D$41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8F9-BA64-B27EF8562E01}"/>
            </c:ext>
          </c:extLst>
        </c:ser>
        <c:ser>
          <c:idx val="2"/>
          <c:order val="2"/>
          <c:tx>
            <c:strRef>
              <c:f>'nbOccrs 500F'!$E$41</c:f>
              <c:strCache>
                <c:ptCount val="1"/>
                <c:pt idx="0">
                  <c:v>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E-48F9-BA64-B27EF8562E01}"/>
            </c:ext>
          </c:extLst>
        </c:ser>
        <c:ser>
          <c:idx val="3"/>
          <c:order val="3"/>
          <c:tx>
            <c:strRef>
              <c:f>'nbOccrs 500F'!$E$40</c:f>
              <c:strCache>
                <c:ptCount val="1"/>
                <c:pt idx="0">
                  <c:v>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E-48F9-BA64-B27EF856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DE-48F9-BA64-B27EF8562E01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500F'!$N$41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D-4143-93D5-3F7E11C159EB}"/>
            </c:ext>
          </c:extLst>
        </c:ser>
        <c:ser>
          <c:idx val="2"/>
          <c:order val="2"/>
          <c:tx>
            <c:strRef>
              <c:f>'nbOccrs 500F'!$P$41</c:f>
              <c:strCache>
                <c:ptCount val="1"/>
                <c:pt idx="0">
                  <c:v>EXT 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D-4143-93D5-3F7E11C159EB}"/>
            </c:ext>
          </c:extLst>
        </c:ser>
        <c:ser>
          <c:idx val="3"/>
          <c:order val="3"/>
          <c:tx>
            <c:strRef>
              <c:f>'nbOccrs 500F'!$P$40</c:f>
              <c:strCache>
                <c:ptCount val="1"/>
                <c:pt idx="0">
                  <c:v>EXT  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D-4143-93D5-3F7E11C159EB}"/>
            </c:ext>
          </c:extLst>
        </c:ser>
        <c:ser>
          <c:idx val="4"/>
          <c:order val="4"/>
          <c:tx>
            <c:strRef>
              <c:f>'nbOccrs 500F'!$N$43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D-4143-93D5-3F7E11C159EB}"/>
            </c:ext>
          </c:extLst>
        </c:ser>
        <c:ser>
          <c:idx val="6"/>
          <c:order val="6"/>
          <c:tx>
            <c:strRef>
              <c:f>'nbOccrs 500F'!$P$43</c:f>
              <c:strCache>
                <c:ptCount val="1"/>
                <c:pt idx="0">
                  <c:v>MLP β=+∞, γ=2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D-4143-93D5-3F7E11C159EB}"/>
            </c:ext>
          </c:extLst>
        </c:ser>
        <c:ser>
          <c:idx val="7"/>
          <c:order val="7"/>
          <c:tx>
            <c:strRef>
              <c:f>'nbOccrs 500F'!$P$42</c:f>
              <c:strCache>
                <c:ptCount val="1"/>
                <c:pt idx="0">
                  <c:v>MLP  β=0,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D-4143-93D5-3F7E11C1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8D-4143-93D5-3F7E11C159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8D-4143-93D5-3F7E11C159EB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500F'!$G$40</c:f>
              <c:strCache>
                <c:ptCount val="1"/>
                <c:pt idx="0">
                  <c:v>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E-4890-8EBC-3376A5607518}"/>
            </c:ext>
          </c:extLst>
        </c:ser>
        <c:ser>
          <c:idx val="2"/>
          <c:order val="2"/>
          <c:tx>
            <c:strRef>
              <c:f>'nbOccrs 500F'!$G$41</c:f>
              <c:strCache>
                <c:ptCount val="1"/>
                <c:pt idx="0">
                  <c:v>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E-4890-8EBC-3376A560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8E-4890-8EBC-3376A560751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500F'!$E$40</c15:sqref>
                        </c15:formulaRef>
                      </c:ext>
                    </c:extLst>
                    <c:strCache>
                      <c:ptCount val="1"/>
                      <c:pt idx="0">
                        <c:v>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500F'!$G$11,'nbOccrs 500F'!$G$15,'nbOccrs 500F'!$G$19)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8933</c:v>
                      </c:pt>
                      <c:pt idx="1">
                        <c:v>4169</c:v>
                      </c:pt>
                      <c:pt idx="2">
                        <c:v>2604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8E-4890-8EBC-3376A5607518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500F'!$S$40</c:f>
              <c:strCache>
                <c:ptCount val="1"/>
                <c:pt idx="0">
                  <c:v>EXT 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D-4D5C-A909-F9F56C8C5244}"/>
            </c:ext>
          </c:extLst>
        </c:ser>
        <c:ser>
          <c:idx val="2"/>
          <c:order val="2"/>
          <c:tx>
            <c:strRef>
              <c:f>'nbOccrs 500F'!$S$41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D-4D5C-A909-F9F56C8C5244}"/>
            </c:ext>
          </c:extLst>
        </c:ser>
        <c:ser>
          <c:idx val="4"/>
          <c:order val="4"/>
          <c:tx>
            <c:strRef>
              <c:f>'nbOccrs 500F'!$U$40</c:f>
              <c:strCache>
                <c:ptCount val="1"/>
                <c:pt idx="0">
                  <c:v>MLP 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D-4D5C-A909-F9F56C8C5244}"/>
            </c:ext>
          </c:extLst>
        </c:ser>
        <c:ser>
          <c:idx val="6"/>
          <c:order val="6"/>
          <c:tx>
            <c:strRef>
              <c:f>'nbOccrs 500F'!$U$41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D-4D5C-A909-F9F56C8C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44D-4D5C-A909-F9F56C8C52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500F'!$P$40</c15:sqref>
                        </c15:formulaRef>
                      </c:ext>
                    </c:extLst>
                    <c:strCache>
                      <c:ptCount val="1"/>
                      <c:pt idx="0">
                        <c:v>EXT  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500F'!$R$11,'nbOccrs 500F'!$R$15,'nbOccrs 500F'!$R$19)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0.96399999999999997</c:v>
                      </c:pt>
                      <c:pt idx="1">
                        <c:v>0.96399999999999997</c:v>
                      </c:pt>
                      <c:pt idx="2">
                        <c:v>0.96699999999999997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4D-4D5C-A909-F9F56C8C52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4D-4D5C-A909-F9F56C8C52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500F'!$P$42</c15:sqref>
                        </c15:formulaRef>
                      </c:ext>
                    </c:extLst>
                    <c:strCache>
                      <c:ptCount val="1"/>
                      <c:pt idx="0">
                        <c:v>MLP  β=0, γ=2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500F'!$X$11,'nbOccrs 500F'!$X$15,'nbOccrs 500F'!$X$19)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0.94399999999999995</c:v>
                      </c:pt>
                      <c:pt idx="1">
                        <c:v>0.94499999999999995</c:v>
                      </c:pt>
                      <c:pt idx="2">
                        <c:v>0.93400000000000005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4D-4D5C-A909-F9F56C8C5244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Fixed'!$L$36:$L$55</c:f>
              <c:numCache>
                <c:formatCode>General</c:formatCode>
                <c:ptCount val="20"/>
                <c:pt idx="0">
                  <c:v>0.67808219178082196</c:v>
                </c:pt>
                <c:pt idx="1">
                  <c:v>0.92903930131004298</c:v>
                </c:pt>
                <c:pt idx="2">
                  <c:v>0.98144104803493404</c:v>
                </c:pt>
                <c:pt idx="3">
                  <c:v>0.989082969432314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0.99890829694323102</c:v>
                </c:pt>
                <c:pt idx="9">
                  <c:v>0.99890829694323102</c:v>
                </c:pt>
                <c:pt idx="10">
                  <c:v>0.97489082969432295</c:v>
                </c:pt>
                <c:pt idx="11">
                  <c:v>0.99344978165938802</c:v>
                </c:pt>
                <c:pt idx="12">
                  <c:v>0.88427947598253198</c:v>
                </c:pt>
                <c:pt idx="13">
                  <c:v>0.74344978165938802</c:v>
                </c:pt>
                <c:pt idx="14">
                  <c:v>0.68449781659388598</c:v>
                </c:pt>
                <c:pt idx="15">
                  <c:v>0.77620087336244503</c:v>
                </c:pt>
                <c:pt idx="16">
                  <c:v>0.68558951965065495</c:v>
                </c:pt>
                <c:pt idx="17">
                  <c:v>0.566593886462882</c:v>
                </c:pt>
                <c:pt idx="18">
                  <c:v>0.52838427947598199</c:v>
                </c:pt>
                <c:pt idx="19">
                  <c:v>0.53275109170305601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27A-A9EE-1A0FDF66AD43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Fixed'!$W$36:$W$55</c:f>
              <c:numCache>
                <c:formatCode>General</c:formatCode>
                <c:ptCount val="20"/>
                <c:pt idx="0">
                  <c:v>0.46560000000000001</c:v>
                </c:pt>
                <c:pt idx="1">
                  <c:v>0.82810810810810798</c:v>
                </c:pt>
                <c:pt idx="2">
                  <c:v>0.93621621621621598</c:v>
                </c:pt>
                <c:pt idx="3">
                  <c:v>0.95837837837837803</c:v>
                </c:pt>
                <c:pt idx="4">
                  <c:v>0.98864864864864799</c:v>
                </c:pt>
                <c:pt idx="5">
                  <c:v>0.98648648648648596</c:v>
                </c:pt>
                <c:pt idx="6">
                  <c:v>0.98486486486486402</c:v>
                </c:pt>
                <c:pt idx="7">
                  <c:v>0.98324324324324297</c:v>
                </c:pt>
                <c:pt idx="8">
                  <c:v>0.98918918918918897</c:v>
                </c:pt>
                <c:pt idx="9">
                  <c:v>0.98918918918918897</c:v>
                </c:pt>
                <c:pt idx="10">
                  <c:v>0.94540540540540496</c:v>
                </c:pt>
                <c:pt idx="11">
                  <c:v>0.92756756756756698</c:v>
                </c:pt>
                <c:pt idx="12">
                  <c:v>0.82270270270270196</c:v>
                </c:pt>
                <c:pt idx="13">
                  <c:v>0.78432432432432397</c:v>
                </c:pt>
                <c:pt idx="14">
                  <c:v>0.75297297297297205</c:v>
                </c:pt>
                <c:pt idx="15">
                  <c:v>0.72972972972972905</c:v>
                </c:pt>
                <c:pt idx="16">
                  <c:v>0.66756756756756697</c:v>
                </c:pt>
                <c:pt idx="17">
                  <c:v>0.65135135135135103</c:v>
                </c:pt>
                <c:pt idx="18">
                  <c:v>0.61837837837837795</c:v>
                </c:pt>
                <c:pt idx="19">
                  <c:v>0.59027027027027001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6-427A-A9EE-1A0FDF66AD43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Fixed'!$AH$36:$AH$55</c:f>
              <c:numCache>
                <c:formatCode>General</c:formatCode>
                <c:ptCount val="20"/>
                <c:pt idx="0">
                  <c:v>0.44507575757575701</c:v>
                </c:pt>
                <c:pt idx="1">
                  <c:v>0.82084942084942003</c:v>
                </c:pt>
                <c:pt idx="2">
                  <c:v>0.92355212355212302</c:v>
                </c:pt>
                <c:pt idx="3">
                  <c:v>0.97644787644787601</c:v>
                </c:pt>
                <c:pt idx="4">
                  <c:v>0.98455598455598403</c:v>
                </c:pt>
                <c:pt idx="5">
                  <c:v>0.98803088803088801</c:v>
                </c:pt>
                <c:pt idx="6">
                  <c:v>0.98301158301158298</c:v>
                </c:pt>
                <c:pt idx="7">
                  <c:v>0.979536679536679</c:v>
                </c:pt>
                <c:pt idx="8">
                  <c:v>0.985328185328185</c:v>
                </c:pt>
                <c:pt idx="9">
                  <c:v>0.985328185328185</c:v>
                </c:pt>
                <c:pt idx="10">
                  <c:v>0.95714285714285696</c:v>
                </c:pt>
                <c:pt idx="11">
                  <c:v>0.91930501930501896</c:v>
                </c:pt>
                <c:pt idx="12">
                  <c:v>0.83436293436293396</c:v>
                </c:pt>
                <c:pt idx="13">
                  <c:v>0.80617760617760603</c:v>
                </c:pt>
                <c:pt idx="14">
                  <c:v>0.76872586872586801</c:v>
                </c:pt>
                <c:pt idx="15">
                  <c:v>0.74362934362934296</c:v>
                </c:pt>
                <c:pt idx="16">
                  <c:v>0.68764478764478698</c:v>
                </c:pt>
                <c:pt idx="17">
                  <c:v>0.66409266409266399</c:v>
                </c:pt>
                <c:pt idx="18">
                  <c:v>0.63590733590733595</c:v>
                </c:pt>
                <c:pt idx="19">
                  <c:v>0.59613899613899601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6-427A-A9EE-1A0FDF66AD43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Fixed'!$AS$36:$AS$55</c:f>
              <c:numCache>
                <c:formatCode>General</c:formatCode>
                <c:ptCount val="20"/>
                <c:pt idx="0">
                  <c:v>0.43980848153214702</c:v>
                </c:pt>
                <c:pt idx="1">
                  <c:v>0.77037261435928495</c:v>
                </c:pt>
                <c:pt idx="2">
                  <c:v>0.89700090881550998</c:v>
                </c:pt>
                <c:pt idx="3">
                  <c:v>0.95031808542865803</c:v>
                </c:pt>
                <c:pt idx="4">
                  <c:v>0.97273553468645801</c:v>
                </c:pt>
                <c:pt idx="5">
                  <c:v>0.97818842774916603</c:v>
                </c:pt>
                <c:pt idx="6">
                  <c:v>0.97546198121781202</c:v>
                </c:pt>
                <c:pt idx="7">
                  <c:v>0.97334141169342603</c:v>
                </c:pt>
                <c:pt idx="8">
                  <c:v>0.97243259618297395</c:v>
                </c:pt>
                <c:pt idx="9">
                  <c:v>0.97364435019690998</c:v>
                </c:pt>
                <c:pt idx="10">
                  <c:v>0.93880642229627298</c:v>
                </c:pt>
                <c:pt idx="11">
                  <c:v>0.83186913056649503</c:v>
                </c:pt>
                <c:pt idx="12">
                  <c:v>0.81641926688882105</c:v>
                </c:pt>
                <c:pt idx="13">
                  <c:v>0.772796122387155</c:v>
                </c:pt>
                <c:pt idx="14">
                  <c:v>0.73765525598303505</c:v>
                </c:pt>
                <c:pt idx="15">
                  <c:v>0.70099969706149601</c:v>
                </c:pt>
                <c:pt idx="16">
                  <c:v>0.66161769160860295</c:v>
                </c:pt>
                <c:pt idx="17">
                  <c:v>0.58921538927597605</c:v>
                </c:pt>
                <c:pt idx="18">
                  <c:v>0.60951226900939104</c:v>
                </c:pt>
                <c:pt idx="19">
                  <c:v>0.57649197212965697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6-427A-A9EE-1A0FDF66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100F'!$M$47:$M$54</c:f>
              <c:numCache>
                <c:formatCode>General</c:formatCode>
                <c:ptCount val="8"/>
                <c:pt idx="0">
                  <c:v>0.98760800000000004</c:v>
                </c:pt>
                <c:pt idx="1">
                  <c:v>0.96902100000000002</c:v>
                </c:pt>
                <c:pt idx="2">
                  <c:v>0.98884799999999995</c:v>
                </c:pt>
                <c:pt idx="3">
                  <c:v>0.385378</c:v>
                </c:pt>
                <c:pt idx="4">
                  <c:v>0.71251500000000001</c:v>
                </c:pt>
                <c:pt idx="5">
                  <c:v>0.98512999999999995</c:v>
                </c:pt>
                <c:pt idx="6">
                  <c:v>0.96406400000000003</c:v>
                </c:pt>
                <c:pt idx="7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B-47D6-BC8A-BF383D44F2EF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100F'!$M$57:$M$64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0.96902100000000002</c:v>
                </c:pt>
                <c:pt idx="2">
                  <c:v>0.98636900000000005</c:v>
                </c:pt>
                <c:pt idx="3">
                  <c:v>0.37174699999999999</c:v>
                </c:pt>
                <c:pt idx="4">
                  <c:v>0.74101600000000001</c:v>
                </c:pt>
                <c:pt idx="5">
                  <c:v>0.98265199999999997</c:v>
                </c:pt>
                <c:pt idx="6">
                  <c:v>0.96158600000000005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DB-47D6-BC8A-BF383D44F2EF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100F'!$M$67:$M$74</c:f>
              <c:numCache>
                <c:formatCode>General</c:formatCode>
                <c:ptCount val="8"/>
                <c:pt idx="0">
                  <c:v>0.97645599999999999</c:v>
                </c:pt>
                <c:pt idx="1">
                  <c:v>0.98636900000000005</c:v>
                </c:pt>
                <c:pt idx="2">
                  <c:v>0.98265199999999997</c:v>
                </c:pt>
                <c:pt idx="3">
                  <c:v>0.94176000000000004</c:v>
                </c:pt>
                <c:pt idx="4">
                  <c:v>0.88971500000000003</c:v>
                </c:pt>
                <c:pt idx="5">
                  <c:v>0.99256500000000003</c:v>
                </c:pt>
                <c:pt idx="6">
                  <c:v>0.99132600000000004</c:v>
                </c:pt>
                <c:pt idx="7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DB-47D6-BC8A-BF383D44F2EF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100F'!$M$77:$M$84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0.971499</c:v>
                </c:pt>
                <c:pt idx="2">
                  <c:v>0.97893399999999997</c:v>
                </c:pt>
                <c:pt idx="3">
                  <c:v>0.48327100000000001</c:v>
                </c:pt>
                <c:pt idx="4">
                  <c:v>0.73977700000000002</c:v>
                </c:pt>
                <c:pt idx="5">
                  <c:v>0.98389099999999996</c:v>
                </c:pt>
                <c:pt idx="6">
                  <c:v>0.96406400000000003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DB-47D6-BC8A-BF383D44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100F'!$M$6:$M$13</c:f>
              <c:numCache>
                <c:formatCode>General</c:formatCode>
                <c:ptCount val="8"/>
                <c:pt idx="0">
                  <c:v>0.98884799999999995</c:v>
                </c:pt>
                <c:pt idx="1">
                  <c:v>0.96902100000000002</c:v>
                </c:pt>
                <c:pt idx="2">
                  <c:v>0.99132600000000004</c:v>
                </c:pt>
                <c:pt idx="3">
                  <c:v>0.385378</c:v>
                </c:pt>
                <c:pt idx="4">
                  <c:v>0.71127600000000002</c:v>
                </c:pt>
                <c:pt idx="5">
                  <c:v>0.98389099999999996</c:v>
                </c:pt>
                <c:pt idx="6">
                  <c:v>0.96406400000000003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F-4969-A8F2-1EA9E6FACC8E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100F'!$M$16:$M$23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0.96902100000000002</c:v>
                </c:pt>
                <c:pt idx="2">
                  <c:v>0.99132600000000004</c:v>
                </c:pt>
                <c:pt idx="3">
                  <c:v>0.38290000000000002</c:v>
                </c:pt>
                <c:pt idx="4">
                  <c:v>0.71251500000000001</c:v>
                </c:pt>
                <c:pt idx="5">
                  <c:v>0.98141299999999998</c:v>
                </c:pt>
                <c:pt idx="6">
                  <c:v>0.96406400000000003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F-4969-A8F2-1EA9E6FACC8E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100F'!$M$26:$M$33</c:f>
              <c:numCache>
                <c:formatCode>General</c:formatCode>
                <c:ptCount val="8"/>
                <c:pt idx="0">
                  <c:v>0.97769499999999998</c:v>
                </c:pt>
                <c:pt idx="1">
                  <c:v>0.97769499999999998</c:v>
                </c:pt>
                <c:pt idx="2">
                  <c:v>0.98636900000000005</c:v>
                </c:pt>
                <c:pt idx="3">
                  <c:v>0.95662899999999995</c:v>
                </c:pt>
                <c:pt idx="4">
                  <c:v>0.88723700000000005</c:v>
                </c:pt>
                <c:pt idx="5">
                  <c:v>0.98884799999999995</c:v>
                </c:pt>
                <c:pt idx="6">
                  <c:v>0.98884799999999995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F-4969-A8F2-1EA9E6FACC8E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100F'!$M$36:$M$43</c:f>
              <c:numCache>
                <c:formatCode>General</c:formatCode>
                <c:ptCount val="8"/>
                <c:pt idx="0">
                  <c:v>0.99380400000000002</c:v>
                </c:pt>
                <c:pt idx="1">
                  <c:v>0.97769499999999998</c:v>
                </c:pt>
                <c:pt idx="2">
                  <c:v>0.99132600000000004</c:v>
                </c:pt>
                <c:pt idx="3">
                  <c:v>0.64560099999999998</c:v>
                </c:pt>
                <c:pt idx="4">
                  <c:v>0.75836400000000004</c:v>
                </c:pt>
                <c:pt idx="5">
                  <c:v>0.98884799999999995</c:v>
                </c:pt>
                <c:pt idx="6">
                  <c:v>0.97645599999999999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F-4969-A8F2-1EA9E6FAC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100F'!$L$47:$L$54</c:f>
              <c:numCache>
                <c:formatCode>General</c:formatCode>
                <c:ptCount val="8"/>
                <c:pt idx="0">
                  <c:v>8.4092769999999994</c:v>
                </c:pt>
                <c:pt idx="1">
                  <c:v>6.1360859999999997</c:v>
                </c:pt>
                <c:pt idx="2">
                  <c:v>6.0088540000000004</c:v>
                </c:pt>
                <c:pt idx="3">
                  <c:v>2.347569</c:v>
                </c:pt>
                <c:pt idx="4">
                  <c:v>3.7465259999999998</c:v>
                </c:pt>
                <c:pt idx="5">
                  <c:v>20.553798</c:v>
                </c:pt>
                <c:pt idx="6">
                  <c:v>20.669748999999999</c:v>
                </c:pt>
                <c:pt idx="7">
                  <c:v>245.18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BFA-ACCB-F398C99D09F8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100F'!$L$57:$L$64</c:f>
              <c:numCache>
                <c:formatCode>General</c:formatCode>
                <c:ptCount val="8"/>
                <c:pt idx="0">
                  <c:v>8.6196619999999999</c:v>
                </c:pt>
                <c:pt idx="1">
                  <c:v>6.2000909999999996</c:v>
                </c:pt>
                <c:pt idx="2">
                  <c:v>7.2640339999999997</c:v>
                </c:pt>
                <c:pt idx="3">
                  <c:v>2.699757</c:v>
                </c:pt>
                <c:pt idx="4">
                  <c:v>4.2278719999999996</c:v>
                </c:pt>
                <c:pt idx="5">
                  <c:v>20.267790000000002</c:v>
                </c:pt>
                <c:pt idx="6">
                  <c:v>13.474599</c:v>
                </c:pt>
                <c:pt idx="7">
                  <c:v>205.49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BFA-ACCB-F398C99D09F8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100F'!$L$67:$L$74</c:f>
              <c:numCache>
                <c:formatCode>General</c:formatCode>
                <c:ptCount val="8"/>
                <c:pt idx="0">
                  <c:v>46.048166999999999</c:v>
                </c:pt>
                <c:pt idx="1">
                  <c:v>49.113816</c:v>
                </c:pt>
                <c:pt idx="2">
                  <c:v>29.024940999999998</c:v>
                </c:pt>
                <c:pt idx="3">
                  <c:v>22.524552</c:v>
                </c:pt>
                <c:pt idx="4">
                  <c:v>65.491444000000001</c:v>
                </c:pt>
                <c:pt idx="5">
                  <c:v>114.053591</c:v>
                </c:pt>
                <c:pt idx="6">
                  <c:v>185.664996</c:v>
                </c:pt>
                <c:pt idx="7">
                  <c:v>512.13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BFA-ACCB-F398C99D09F8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100F'!$L$77:$L$84</c:f>
              <c:numCache>
                <c:formatCode>General</c:formatCode>
                <c:ptCount val="8"/>
                <c:pt idx="0">
                  <c:v>8.1355789999999999</c:v>
                </c:pt>
                <c:pt idx="1">
                  <c:v>5.7666709999999997</c:v>
                </c:pt>
                <c:pt idx="2">
                  <c:v>6.3176199999999998</c:v>
                </c:pt>
                <c:pt idx="3">
                  <c:v>2.6462759999999999</c:v>
                </c:pt>
                <c:pt idx="4">
                  <c:v>3.947981</c:v>
                </c:pt>
                <c:pt idx="5">
                  <c:v>21.267665999999998</c:v>
                </c:pt>
                <c:pt idx="6">
                  <c:v>25.733933</c:v>
                </c:pt>
                <c:pt idx="7">
                  <c:v>305.01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BFA-ACCB-F398C99D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100F'!$L$6:$L$13</c:f>
              <c:numCache>
                <c:formatCode>General</c:formatCode>
                <c:ptCount val="8"/>
                <c:pt idx="0">
                  <c:v>9.0537609999999997</c:v>
                </c:pt>
                <c:pt idx="1">
                  <c:v>6.04678</c:v>
                </c:pt>
                <c:pt idx="2">
                  <c:v>5.3052149999999996</c:v>
                </c:pt>
                <c:pt idx="3">
                  <c:v>2.5538660000000002</c:v>
                </c:pt>
                <c:pt idx="4">
                  <c:v>3.6796470000000001</c:v>
                </c:pt>
                <c:pt idx="5">
                  <c:v>20.690004999999999</c:v>
                </c:pt>
                <c:pt idx="6">
                  <c:v>22.812671999999999</c:v>
                </c:pt>
                <c:pt idx="7">
                  <c:v>187.76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1-4AD2-B1CB-B62B4B83E4B6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100F'!$L$16:$L$23</c:f>
              <c:numCache>
                <c:formatCode>General</c:formatCode>
                <c:ptCount val="8"/>
                <c:pt idx="0">
                  <c:v>9.2479759999999995</c:v>
                </c:pt>
                <c:pt idx="1">
                  <c:v>5.870641</c:v>
                </c:pt>
                <c:pt idx="2">
                  <c:v>5.5231589999999997</c:v>
                </c:pt>
                <c:pt idx="3">
                  <c:v>2.3426879999999999</c:v>
                </c:pt>
                <c:pt idx="4">
                  <c:v>4.0056390000000004</c:v>
                </c:pt>
                <c:pt idx="5">
                  <c:v>21.535654999999998</c:v>
                </c:pt>
                <c:pt idx="6">
                  <c:v>21.150352000000002</c:v>
                </c:pt>
                <c:pt idx="7">
                  <c:v>256.89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1-4AD2-B1CB-B62B4B83E4B6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100F'!$L$26:$L$33</c:f>
              <c:numCache>
                <c:formatCode>General</c:formatCode>
                <c:ptCount val="8"/>
                <c:pt idx="0">
                  <c:v>108.05708799999999</c:v>
                </c:pt>
                <c:pt idx="1">
                  <c:v>192.15899999999999</c:v>
                </c:pt>
                <c:pt idx="2">
                  <c:v>69.761156</c:v>
                </c:pt>
                <c:pt idx="3">
                  <c:v>89.379683</c:v>
                </c:pt>
                <c:pt idx="4">
                  <c:v>237.583618</c:v>
                </c:pt>
                <c:pt idx="5">
                  <c:v>620.52502200000004</c:v>
                </c:pt>
                <c:pt idx="6">
                  <c:v>1069.0156019999999</c:v>
                </c:pt>
                <c:pt idx="7">
                  <c:v>813.15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1-4AD2-B1CB-B62B4B83E4B6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100F'!$L$36:$L$43</c:f>
              <c:numCache>
                <c:formatCode>General</c:formatCode>
                <c:ptCount val="8"/>
                <c:pt idx="0">
                  <c:v>39.583472</c:v>
                </c:pt>
                <c:pt idx="1">
                  <c:v>37.548637999999997</c:v>
                </c:pt>
                <c:pt idx="2">
                  <c:v>18.256716999999998</c:v>
                </c:pt>
                <c:pt idx="3">
                  <c:v>11.653884</c:v>
                </c:pt>
                <c:pt idx="4">
                  <c:v>17.784455999999999</c:v>
                </c:pt>
                <c:pt idx="5">
                  <c:v>51.665500000000002</c:v>
                </c:pt>
                <c:pt idx="6">
                  <c:v>21.360695</c:v>
                </c:pt>
                <c:pt idx="7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91-4AD2-B1CB-B62B4B83E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100F'!$AA$47:$AA$54</c:f>
              <c:numCache>
                <c:formatCode>General</c:formatCode>
                <c:ptCount val="8"/>
                <c:pt idx="0">
                  <c:v>0.96426299999999998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0.61459399999999997</c:v>
                </c:pt>
                <c:pt idx="5">
                  <c:v>0.965333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BD2-BD86-253C162346AF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100F'!$AA$57:$AA$64</c:f>
              <c:numCache>
                <c:formatCode>General</c:formatCode>
                <c:ptCount val="8"/>
                <c:pt idx="0">
                  <c:v>0.96511899999999995</c:v>
                </c:pt>
                <c:pt idx="1">
                  <c:v>0.93216299999999996</c:v>
                </c:pt>
                <c:pt idx="2">
                  <c:v>0.96041100000000001</c:v>
                </c:pt>
                <c:pt idx="3">
                  <c:v>0.21570700000000001</c:v>
                </c:pt>
                <c:pt idx="4">
                  <c:v>0.61181300000000005</c:v>
                </c:pt>
                <c:pt idx="5">
                  <c:v>0.96190900000000001</c:v>
                </c:pt>
                <c:pt idx="6">
                  <c:v>0.92916799999999999</c:v>
                </c:pt>
                <c:pt idx="7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E-4BD2-BD86-253C162346AF}"/>
            </c:ext>
          </c:extLst>
        </c:ser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100F'!$AA$67:$AA$74</c:f>
              <c:numCache>
                <c:formatCode>General</c:formatCode>
                <c:ptCount val="8"/>
                <c:pt idx="0">
                  <c:v>0.95955500000000005</c:v>
                </c:pt>
                <c:pt idx="1">
                  <c:v>0.94607300000000005</c:v>
                </c:pt>
                <c:pt idx="2">
                  <c:v>0.96169499999999997</c:v>
                </c:pt>
                <c:pt idx="3">
                  <c:v>0.80890200000000001</c:v>
                </c:pt>
                <c:pt idx="4">
                  <c:v>0.83757800000000004</c:v>
                </c:pt>
                <c:pt idx="5">
                  <c:v>0.989514</c:v>
                </c:pt>
                <c:pt idx="6">
                  <c:v>0.96404900000000004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E-4BD2-BD86-253C162346AF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100F'!$AA$77:$AA$84</c:f>
              <c:numCache>
                <c:formatCode>General</c:formatCode>
                <c:ptCount val="8"/>
                <c:pt idx="0">
                  <c:v>0.97260899999999995</c:v>
                </c:pt>
                <c:pt idx="1">
                  <c:v>0.94286300000000001</c:v>
                </c:pt>
                <c:pt idx="2">
                  <c:v>0.96897100000000003</c:v>
                </c:pt>
                <c:pt idx="3">
                  <c:v>0.32249100000000003</c:v>
                </c:pt>
                <c:pt idx="4">
                  <c:v>0.68992100000000001</c:v>
                </c:pt>
                <c:pt idx="5">
                  <c:v>0.97945599999999999</c:v>
                </c:pt>
                <c:pt idx="6">
                  <c:v>0.94864099999999996</c:v>
                </c:pt>
                <c:pt idx="7">
                  <c:v>0.98199999999999998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E-4BD2-BD86-253C1623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100F'!$AA$6:$AA$13</c:f>
              <c:numCache>
                <c:formatCode>General</c:formatCode>
                <c:ptCount val="8"/>
                <c:pt idx="0">
                  <c:v>0.96554700000000004</c:v>
                </c:pt>
                <c:pt idx="1">
                  <c:v>0.93216299999999996</c:v>
                </c:pt>
                <c:pt idx="2">
                  <c:v>0.96062499999999995</c:v>
                </c:pt>
                <c:pt idx="3">
                  <c:v>0.21570700000000001</c:v>
                </c:pt>
                <c:pt idx="4">
                  <c:v>0.60838899999999996</c:v>
                </c:pt>
                <c:pt idx="5">
                  <c:v>0.96319299999999997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C-4CB1-9D73-11623CCCF38C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100F'!$AA$16:$AA$23</c:f>
              <c:numCache>
                <c:formatCode>General</c:formatCode>
                <c:ptCount val="8"/>
                <c:pt idx="0">
                  <c:v>0.96447700000000003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0.61138499999999996</c:v>
                </c:pt>
                <c:pt idx="5">
                  <c:v>0.96041100000000001</c:v>
                </c:pt>
                <c:pt idx="6">
                  <c:v>0.92916799999999999</c:v>
                </c:pt>
                <c:pt idx="7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C-4CB1-9D73-11623CCCF38C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100F'!$AA$26:$AA$33</c:f>
              <c:numCache>
                <c:formatCode>General</c:formatCode>
                <c:ptCount val="8"/>
                <c:pt idx="0">
                  <c:v>0.96340700000000001</c:v>
                </c:pt>
                <c:pt idx="1">
                  <c:v>0.92938200000000004</c:v>
                </c:pt>
                <c:pt idx="2">
                  <c:v>0.96661699999999995</c:v>
                </c:pt>
                <c:pt idx="3">
                  <c:v>0.85469700000000004</c:v>
                </c:pt>
                <c:pt idx="4">
                  <c:v>0.83779199999999998</c:v>
                </c:pt>
                <c:pt idx="5">
                  <c:v>0.98758800000000002</c:v>
                </c:pt>
                <c:pt idx="6">
                  <c:v>0.96340700000000001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C-4CB1-9D73-11623CCCF38C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100F'!$AA$36:$AA$43</c:f>
              <c:numCache>
                <c:formatCode>General</c:formatCode>
                <c:ptCount val="8"/>
                <c:pt idx="0">
                  <c:v>0.962337</c:v>
                </c:pt>
                <c:pt idx="1">
                  <c:v>0.94414699999999996</c:v>
                </c:pt>
                <c:pt idx="2">
                  <c:v>0.95955500000000005</c:v>
                </c:pt>
                <c:pt idx="3">
                  <c:v>0.51037900000000003</c:v>
                </c:pt>
                <c:pt idx="4">
                  <c:v>0.74577400000000005</c:v>
                </c:pt>
                <c:pt idx="5">
                  <c:v>0.98245199999999999</c:v>
                </c:pt>
                <c:pt idx="6">
                  <c:v>0.95698700000000003</c:v>
                </c:pt>
                <c:pt idx="7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C-4CB1-9D73-11623CCC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100F'!$Z$47:$Z$54</c:f>
              <c:numCache>
                <c:formatCode>General</c:formatCode>
                <c:ptCount val="8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  <c:pt idx="7">
                  <c:v>1336.45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FC0-8E36-3FF198268A28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100F'!$Z$57:$Z$64</c:f>
              <c:numCache>
                <c:formatCode>General</c:formatCode>
                <c:ptCount val="8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  <c:pt idx="7">
                  <c:v>1182.0899999999999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FC0-8E36-3FF198268A28}"/>
            </c:ext>
          </c:extLst>
        </c:ser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100F'!$Z$67:$Z$74</c:f>
              <c:numCache>
                <c:formatCode>General</c:formatCode>
                <c:ptCount val="8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  <c:pt idx="7">
                  <c:v>14007.09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B-4FC0-8E36-3FF198268A28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100F'!$Z$77:$Z$84</c:f>
              <c:numCache>
                <c:formatCode>General</c:formatCode>
                <c:ptCount val="8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  <c:pt idx="7">
                  <c:v>2692.63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B-4FC0-8E36-3FF19826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100F'!$Z$6:$Z$13</c:f>
              <c:numCache>
                <c:formatCode>General</c:formatCode>
                <c:ptCount val="8"/>
                <c:pt idx="0">
                  <c:v>155.98665299999999</c:v>
                </c:pt>
                <c:pt idx="1">
                  <c:v>185.50354899999999</c:v>
                </c:pt>
                <c:pt idx="2">
                  <c:v>93.391020999999995</c:v>
                </c:pt>
                <c:pt idx="3">
                  <c:v>87.239095000000006</c:v>
                </c:pt>
                <c:pt idx="4">
                  <c:v>59.543353000000003</c:v>
                </c:pt>
                <c:pt idx="5">
                  <c:v>191.60111900000001</c:v>
                </c:pt>
                <c:pt idx="6">
                  <c:v>516.57323699999995</c:v>
                </c:pt>
                <c:pt idx="7">
                  <c:v>1155.73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9-4BFC-8913-CAD772CE8E13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100F'!$Z$16:$Z$23</c:f>
              <c:numCache>
                <c:formatCode>General</c:formatCode>
                <c:ptCount val="8"/>
                <c:pt idx="0">
                  <c:v>167.43921800000001</c:v>
                </c:pt>
                <c:pt idx="1">
                  <c:v>183.172877</c:v>
                </c:pt>
                <c:pt idx="2">
                  <c:v>93.835431</c:v>
                </c:pt>
                <c:pt idx="3">
                  <c:v>84.132579000000007</c:v>
                </c:pt>
                <c:pt idx="4">
                  <c:v>63.29598</c:v>
                </c:pt>
                <c:pt idx="5">
                  <c:v>186.45751300000001</c:v>
                </c:pt>
                <c:pt idx="6">
                  <c:v>525.14187200000003</c:v>
                </c:pt>
                <c:pt idx="7">
                  <c:v>1388.27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9-4BFC-8913-CAD772CE8E13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100F'!$Z$26:$Z$33</c:f>
              <c:numCache>
                <c:formatCode>General</c:formatCode>
                <c:ptCount val="8"/>
                <c:pt idx="0">
                  <c:v>14000.018883999999</c:v>
                </c:pt>
                <c:pt idx="1">
                  <c:v>37830.451861000001</c:v>
                </c:pt>
                <c:pt idx="2">
                  <c:v>7866.7089299999998</c:v>
                </c:pt>
                <c:pt idx="3">
                  <c:v>12463.395767</c:v>
                </c:pt>
                <c:pt idx="4">
                  <c:v>78142.807826999997</c:v>
                </c:pt>
                <c:pt idx="5">
                  <c:v>13046.895087000001</c:v>
                </c:pt>
                <c:pt idx="6">
                  <c:v>143127.18002599999</c:v>
                </c:pt>
                <c:pt idx="7">
                  <c:v>46151.43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9-4BFC-8913-CAD772CE8E13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100F'!$Z$36:$Z$43</c:f>
              <c:numCache>
                <c:formatCode>General</c:formatCode>
                <c:ptCount val="8"/>
                <c:pt idx="0">
                  <c:v>1895.5440129999999</c:v>
                </c:pt>
                <c:pt idx="1">
                  <c:v>1431.652756</c:v>
                </c:pt>
                <c:pt idx="2">
                  <c:v>486.74718200000001</c:v>
                </c:pt>
                <c:pt idx="3">
                  <c:v>464.08935700000001</c:v>
                </c:pt>
                <c:pt idx="4">
                  <c:v>2306.1915589999999</c:v>
                </c:pt>
                <c:pt idx="5">
                  <c:v>627.795973</c:v>
                </c:pt>
                <c:pt idx="6">
                  <c:v>4284.4520110000003</c:v>
                </c:pt>
                <c:pt idx="7">
                  <c:v>3459.94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9-4BFC-8913-CAD772CE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100F'!$AQ$47:$AQ$54</c:f>
              <c:numCache>
                <c:formatCode>General</c:formatCode>
                <c:ptCount val="8"/>
                <c:pt idx="0">
                  <c:v>0.98512999999999995</c:v>
                </c:pt>
                <c:pt idx="1">
                  <c:v>0.90830200000000005</c:v>
                </c:pt>
                <c:pt idx="2">
                  <c:v>0.98141299999999998</c:v>
                </c:pt>
                <c:pt idx="3">
                  <c:v>0.43618299999999999</c:v>
                </c:pt>
                <c:pt idx="4">
                  <c:v>0.72490699999999997</c:v>
                </c:pt>
                <c:pt idx="5">
                  <c:v>0.99504300000000001</c:v>
                </c:pt>
                <c:pt idx="6">
                  <c:v>0.97893399999999997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6-4514-B601-478347290BE3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100F'!$AQ$57:$AQ$64</c:f>
              <c:numCache>
                <c:formatCode>General</c:formatCode>
                <c:ptCount val="8"/>
                <c:pt idx="0">
                  <c:v>0.98017299999999996</c:v>
                </c:pt>
                <c:pt idx="1">
                  <c:v>0.90458499999999997</c:v>
                </c:pt>
                <c:pt idx="2">
                  <c:v>0.98017299999999996</c:v>
                </c:pt>
                <c:pt idx="3">
                  <c:v>0.42998799999999998</c:v>
                </c:pt>
                <c:pt idx="4">
                  <c:v>0.70631999999999995</c:v>
                </c:pt>
                <c:pt idx="5">
                  <c:v>0.99008700000000005</c:v>
                </c:pt>
                <c:pt idx="6">
                  <c:v>0.97893399999999997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6-4514-B601-478347290BE3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100F'!$AQ$67:$AQ$74</c:f>
              <c:numCache>
                <c:formatCode>General</c:formatCode>
                <c:ptCount val="8"/>
                <c:pt idx="0">
                  <c:v>0.975217</c:v>
                </c:pt>
                <c:pt idx="1">
                  <c:v>0.75464699999999996</c:v>
                </c:pt>
                <c:pt idx="2">
                  <c:v>0.98141299999999998</c:v>
                </c:pt>
                <c:pt idx="3">
                  <c:v>0.96778200000000003</c:v>
                </c:pt>
                <c:pt idx="4">
                  <c:v>0.85130099999999997</c:v>
                </c:pt>
                <c:pt idx="5">
                  <c:v>0.99132600000000004</c:v>
                </c:pt>
                <c:pt idx="6">
                  <c:v>0.96530400000000005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6-4514-B601-478347290BE3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100F'!$AQ$77:$AQ$84</c:f>
              <c:numCache>
                <c:formatCode>General</c:formatCode>
                <c:ptCount val="8"/>
                <c:pt idx="0">
                  <c:v>0.413879</c:v>
                </c:pt>
                <c:pt idx="1">
                  <c:v>0.36926900000000001</c:v>
                </c:pt>
                <c:pt idx="2">
                  <c:v>0.41635699999999998</c:v>
                </c:pt>
                <c:pt idx="3">
                  <c:v>0.29615900000000001</c:v>
                </c:pt>
                <c:pt idx="4">
                  <c:v>0.39777000000000001</c:v>
                </c:pt>
                <c:pt idx="5">
                  <c:v>0.41139999999999999</c:v>
                </c:pt>
                <c:pt idx="6">
                  <c:v>0.370508</c:v>
                </c:pt>
                <c:pt idx="7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6-4514-B601-47834729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100F'!$AQ$6:$AQ$13</c:f>
              <c:numCache>
                <c:formatCode>General</c:formatCode>
                <c:ptCount val="8"/>
                <c:pt idx="0">
                  <c:v>0.98141299999999998</c:v>
                </c:pt>
                <c:pt idx="1">
                  <c:v>0.90830200000000005</c:v>
                </c:pt>
                <c:pt idx="2">
                  <c:v>0.98389099999999996</c:v>
                </c:pt>
                <c:pt idx="3">
                  <c:v>0.43618299999999999</c:v>
                </c:pt>
                <c:pt idx="4">
                  <c:v>0.71871099999999999</c:v>
                </c:pt>
                <c:pt idx="5">
                  <c:v>0.99380400000000002</c:v>
                </c:pt>
                <c:pt idx="6">
                  <c:v>0.97893399999999997</c:v>
                </c:pt>
                <c:pt idx="7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C-4D35-B36E-FB2913A4264A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100F'!$AQ$16:$AQ$23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0.91202000000000005</c:v>
                </c:pt>
                <c:pt idx="2">
                  <c:v>0.98265199999999997</c:v>
                </c:pt>
                <c:pt idx="3">
                  <c:v>0.44237900000000002</c:v>
                </c:pt>
                <c:pt idx="4">
                  <c:v>0.71003700000000003</c:v>
                </c:pt>
                <c:pt idx="5">
                  <c:v>0.98760800000000004</c:v>
                </c:pt>
                <c:pt idx="6">
                  <c:v>0.97893399999999997</c:v>
                </c:pt>
                <c:pt idx="7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C-4D35-B36E-FB2913A4264A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100F'!$AQ$26:$AQ$33</c:f>
              <c:numCache>
                <c:formatCode>General</c:formatCode>
                <c:ptCount val="8"/>
                <c:pt idx="0">
                  <c:v>0.98017299999999996</c:v>
                </c:pt>
                <c:pt idx="1">
                  <c:v>0.75960300000000003</c:v>
                </c:pt>
                <c:pt idx="2">
                  <c:v>0.98389099999999996</c:v>
                </c:pt>
                <c:pt idx="3">
                  <c:v>0.96530400000000005</c:v>
                </c:pt>
                <c:pt idx="4">
                  <c:v>0.845105</c:v>
                </c:pt>
                <c:pt idx="5">
                  <c:v>0.99132600000000004</c:v>
                </c:pt>
                <c:pt idx="6">
                  <c:v>0.95662899999999995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C-4D35-B36E-FB2913A4264A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100F'!$AQ$36:$AQ$43</c:f>
              <c:numCache>
                <c:formatCode>General</c:formatCode>
                <c:ptCount val="8"/>
                <c:pt idx="0">
                  <c:v>0.87856299999999998</c:v>
                </c:pt>
                <c:pt idx="1">
                  <c:v>0.70136299999999996</c:v>
                </c:pt>
                <c:pt idx="2">
                  <c:v>0.87980199999999997</c:v>
                </c:pt>
                <c:pt idx="3">
                  <c:v>0.78562600000000005</c:v>
                </c:pt>
                <c:pt idx="4">
                  <c:v>0.74473400000000001</c:v>
                </c:pt>
                <c:pt idx="5">
                  <c:v>0.87732299999999996</c:v>
                </c:pt>
                <c:pt idx="6">
                  <c:v>0.85873600000000005</c:v>
                </c:pt>
                <c:pt idx="7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C-4D35-B36E-FB2913A4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Fixed'!$N$11:$N$30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  <c:pt idx="10">
                  <c:v>16625</c:v>
                </c:pt>
                <c:pt idx="11">
                  <c:v>16825</c:v>
                </c:pt>
                <c:pt idx="12">
                  <c:v>17021</c:v>
                </c:pt>
                <c:pt idx="13">
                  <c:v>17156</c:v>
                </c:pt>
                <c:pt idx="14">
                  <c:v>17196</c:v>
                </c:pt>
                <c:pt idx="15">
                  <c:v>17146</c:v>
                </c:pt>
                <c:pt idx="16">
                  <c:v>17017</c:v>
                </c:pt>
                <c:pt idx="17">
                  <c:v>16833</c:v>
                </c:pt>
                <c:pt idx="18">
                  <c:v>16596</c:v>
                </c:pt>
                <c:pt idx="19">
                  <c:v>16319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C-48F2-8583-CA1F1183D6EE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Fixed'!$Y$11:$Y$30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  <c:pt idx="10">
                  <c:v>57850</c:v>
                </c:pt>
                <c:pt idx="11">
                  <c:v>55430</c:v>
                </c:pt>
                <c:pt idx="12">
                  <c:v>54082</c:v>
                </c:pt>
                <c:pt idx="13">
                  <c:v>53092</c:v>
                </c:pt>
                <c:pt idx="14">
                  <c:v>52186</c:v>
                </c:pt>
                <c:pt idx="15">
                  <c:v>51257</c:v>
                </c:pt>
                <c:pt idx="16">
                  <c:v>50281</c:v>
                </c:pt>
                <c:pt idx="17">
                  <c:v>49250</c:v>
                </c:pt>
                <c:pt idx="18">
                  <c:v>48207</c:v>
                </c:pt>
                <c:pt idx="19">
                  <c:v>47111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C-48F2-8583-CA1F1183D6EE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Fixed'!$AJ$11:$AJ$30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  <c:pt idx="10">
                  <c:v>85265</c:v>
                </c:pt>
                <c:pt idx="11">
                  <c:v>80985</c:v>
                </c:pt>
                <c:pt idx="12">
                  <c:v>78818</c:v>
                </c:pt>
                <c:pt idx="13">
                  <c:v>77359</c:v>
                </c:pt>
                <c:pt idx="14">
                  <c:v>76102</c:v>
                </c:pt>
                <c:pt idx="15">
                  <c:v>74834</c:v>
                </c:pt>
                <c:pt idx="16">
                  <c:v>73507</c:v>
                </c:pt>
                <c:pt idx="17">
                  <c:v>72106</c:v>
                </c:pt>
                <c:pt idx="18">
                  <c:v>70674</c:v>
                </c:pt>
                <c:pt idx="19">
                  <c:v>69189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C-48F2-8583-CA1F1183D6EE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Fixed'!$AU$11:$AU$30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  <c:pt idx="10">
                  <c:v>117043</c:v>
                </c:pt>
                <c:pt idx="11">
                  <c:v>110012</c:v>
                </c:pt>
                <c:pt idx="12">
                  <c:v>106469</c:v>
                </c:pt>
                <c:pt idx="13">
                  <c:v>104293</c:v>
                </c:pt>
                <c:pt idx="14">
                  <c:v>102502</c:v>
                </c:pt>
                <c:pt idx="15">
                  <c:v>100757</c:v>
                </c:pt>
                <c:pt idx="16">
                  <c:v>98966</c:v>
                </c:pt>
                <c:pt idx="17">
                  <c:v>97104</c:v>
                </c:pt>
                <c:pt idx="18">
                  <c:v>95228</c:v>
                </c:pt>
                <c:pt idx="19">
                  <c:v>93305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C-48F2-8583-CA1F1183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100F'!$AP$47:$AP$54</c:f>
              <c:numCache>
                <c:formatCode>General</c:formatCode>
                <c:ptCount val="8"/>
                <c:pt idx="0">
                  <c:v>11.723048</c:v>
                </c:pt>
                <c:pt idx="1">
                  <c:v>8.9646539999999995</c:v>
                </c:pt>
                <c:pt idx="2">
                  <c:v>12.008692999999999</c:v>
                </c:pt>
                <c:pt idx="3">
                  <c:v>5.2597759999999996</c:v>
                </c:pt>
                <c:pt idx="4">
                  <c:v>7.2773399999999997</c:v>
                </c:pt>
                <c:pt idx="5">
                  <c:v>48.732332999999997</c:v>
                </c:pt>
                <c:pt idx="6">
                  <c:v>44.289872000000003</c:v>
                </c:pt>
                <c:pt idx="7">
                  <c:v>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7-4D34-9CE7-4FF5617C4558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100F'!$AP$57:$AP$64</c:f>
              <c:numCache>
                <c:formatCode>General</c:formatCode>
                <c:ptCount val="8"/>
                <c:pt idx="0">
                  <c:v>11.293799999999999</c:v>
                </c:pt>
                <c:pt idx="1">
                  <c:v>7.295598</c:v>
                </c:pt>
                <c:pt idx="2">
                  <c:v>9.7119239999999998</c:v>
                </c:pt>
                <c:pt idx="3">
                  <c:v>3.5307919999999999</c:v>
                </c:pt>
                <c:pt idx="4">
                  <c:v>5.2197389999999997</c:v>
                </c:pt>
                <c:pt idx="5">
                  <c:v>34.610987000000002</c:v>
                </c:pt>
                <c:pt idx="6">
                  <c:v>33.682397999999999</c:v>
                </c:pt>
                <c:pt idx="7">
                  <c:v>185.83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7-4D34-9CE7-4FF5617C4558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100F'!$AP$67:$AP$74</c:f>
              <c:numCache>
                <c:formatCode>General</c:formatCode>
                <c:ptCount val="8"/>
                <c:pt idx="0">
                  <c:v>18.052178000000001</c:v>
                </c:pt>
                <c:pt idx="1">
                  <c:v>18.547996999999999</c:v>
                </c:pt>
                <c:pt idx="2">
                  <c:v>10.652006</c:v>
                </c:pt>
                <c:pt idx="3">
                  <c:v>7.550751</c:v>
                </c:pt>
                <c:pt idx="4">
                  <c:v>15.277661</c:v>
                </c:pt>
                <c:pt idx="5">
                  <c:v>54.882379999999998</c:v>
                </c:pt>
                <c:pt idx="6">
                  <c:v>66.833170999999993</c:v>
                </c:pt>
                <c:pt idx="7">
                  <c:v>241.32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7-4D34-9CE7-4FF5617C4558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100F'!$AP$77:$AP$84</c:f>
              <c:numCache>
                <c:formatCode>General</c:formatCode>
                <c:ptCount val="8"/>
                <c:pt idx="0">
                  <c:v>5.6260539999999999</c:v>
                </c:pt>
                <c:pt idx="1">
                  <c:v>2.5195799999999999</c:v>
                </c:pt>
                <c:pt idx="2">
                  <c:v>3.5914290000000002</c:v>
                </c:pt>
                <c:pt idx="3">
                  <c:v>1.50762</c:v>
                </c:pt>
                <c:pt idx="4">
                  <c:v>1.6353390000000001</c:v>
                </c:pt>
                <c:pt idx="5">
                  <c:v>14.879027000000001</c:v>
                </c:pt>
                <c:pt idx="6">
                  <c:v>4.3974549999999999</c:v>
                </c:pt>
                <c:pt idx="7">
                  <c:v>882.78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97-4D34-9CE7-4FF5617C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100F'!$AP$6:$AP$13</c:f>
              <c:numCache>
                <c:formatCode>General</c:formatCode>
                <c:ptCount val="8"/>
                <c:pt idx="0">
                  <c:v>11.899877</c:v>
                </c:pt>
                <c:pt idx="1">
                  <c:v>8.7245419999999996</c:v>
                </c:pt>
                <c:pt idx="2">
                  <c:v>11.555164</c:v>
                </c:pt>
                <c:pt idx="3">
                  <c:v>4.9617760000000004</c:v>
                </c:pt>
                <c:pt idx="4">
                  <c:v>7.1884959999999998</c:v>
                </c:pt>
                <c:pt idx="5">
                  <c:v>63.315987999999997</c:v>
                </c:pt>
                <c:pt idx="6">
                  <c:v>47.662838000000001</c:v>
                </c:pt>
                <c:pt idx="7">
                  <c:v>205.66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1-4375-B59A-0DA6EBDE7057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100F'!$AP$16:$AP$23</c:f>
              <c:numCache>
                <c:formatCode>General</c:formatCode>
                <c:ptCount val="8"/>
                <c:pt idx="0">
                  <c:v>11.373234999999999</c:v>
                </c:pt>
                <c:pt idx="1">
                  <c:v>8.6837660000000003</c:v>
                </c:pt>
                <c:pt idx="2">
                  <c:v>10.706313</c:v>
                </c:pt>
                <c:pt idx="3">
                  <c:v>5.2934840000000003</c:v>
                </c:pt>
                <c:pt idx="4">
                  <c:v>7.6197350000000004</c:v>
                </c:pt>
                <c:pt idx="5">
                  <c:v>48.076805999999998</c:v>
                </c:pt>
                <c:pt idx="6">
                  <c:v>40.325944999999997</c:v>
                </c:pt>
                <c:pt idx="7">
                  <c:v>205.88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1-4375-B59A-0DA6EBDE7057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100F'!$AP$26:$AP$33</c:f>
              <c:numCache>
                <c:formatCode>General</c:formatCode>
                <c:ptCount val="8"/>
                <c:pt idx="0">
                  <c:v>22.781949000000001</c:v>
                </c:pt>
                <c:pt idx="1">
                  <c:v>22.704777</c:v>
                </c:pt>
                <c:pt idx="2">
                  <c:v>12.313292000000001</c:v>
                </c:pt>
                <c:pt idx="3">
                  <c:v>9.7405279999999994</c:v>
                </c:pt>
                <c:pt idx="4">
                  <c:v>24.151883000000002</c:v>
                </c:pt>
                <c:pt idx="5">
                  <c:v>81.033377999999999</c:v>
                </c:pt>
                <c:pt idx="6">
                  <c:v>140.90784600000001</c:v>
                </c:pt>
                <c:pt idx="7">
                  <c:v>134.68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1-4375-B59A-0DA6EBDE7057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100F'!$AP$36:$AP$43</c:f>
              <c:numCache>
                <c:formatCode>General</c:formatCode>
                <c:ptCount val="8"/>
                <c:pt idx="0">
                  <c:v>8.46631</c:v>
                </c:pt>
                <c:pt idx="1">
                  <c:v>3.929405</c:v>
                </c:pt>
                <c:pt idx="2">
                  <c:v>6.2993969999999999</c:v>
                </c:pt>
                <c:pt idx="3">
                  <c:v>2.2929729999999999</c:v>
                </c:pt>
                <c:pt idx="4">
                  <c:v>3.2426119999999998</c:v>
                </c:pt>
                <c:pt idx="5">
                  <c:v>33.744942000000002</c:v>
                </c:pt>
                <c:pt idx="6">
                  <c:v>13.184695</c:v>
                </c:pt>
                <c:pt idx="7">
                  <c:v>424.22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1-4375-B59A-0DA6EBDE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100F'!$BE$47:$BE$54</c:f>
              <c:numCache>
                <c:formatCode>General</c:formatCode>
                <c:ptCount val="8"/>
                <c:pt idx="0">
                  <c:v>0.95377699999999999</c:v>
                </c:pt>
                <c:pt idx="1">
                  <c:v>0.80141200000000001</c:v>
                </c:pt>
                <c:pt idx="2">
                  <c:v>0.94029499999999999</c:v>
                </c:pt>
                <c:pt idx="3">
                  <c:v>0.21763299999999999</c:v>
                </c:pt>
                <c:pt idx="4">
                  <c:v>0.57521900000000004</c:v>
                </c:pt>
                <c:pt idx="5">
                  <c:v>0.97496300000000002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F-4D26-9639-5106FCD89FFC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100F'!$BE$57:$BE$64</c:f>
              <c:numCache>
                <c:formatCode>General</c:formatCode>
                <c:ptCount val="8"/>
                <c:pt idx="0">
                  <c:v>0.956345</c:v>
                </c:pt>
                <c:pt idx="1">
                  <c:v>0.80141200000000001</c:v>
                </c:pt>
                <c:pt idx="2">
                  <c:v>0.94286300000000001</c:v>
                </c:pt>
                <c:pt idx="3">
                  <c:v>0.21763299999999999</c:v>
                </c:pt>
                <c:pt idx="4">
                  <c:v>0.579071</c:v>
                </c:pt>
                <c:pt idx="5">
                  <c:v>0.97410699999999995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F-4D26-9639-5106FCD89FFC}"/>
            </c:ext>
          </c:extLst>
        </c:ser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100F'!$BE$67:$BE$74</c:f>
              <c:numCache>
                <c:formatCode>General</c:formatCode>
                <c:ptCount val="8"/>
                <c:pt idx="0">
                  <c:v>0.93237700000000001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0.66702300000000003</c:v>
                </c:pt>
                <c:pt idx="5">
                  <c:v>0.98801600000000001</c:v>
                </c:pt>
                <c:pt idx="6">
                  <c:v>0.88037699999999997</c:v>
                </c:pt>
                <c:pt idx="7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F-4D26-9639-5106FCD89FFC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100F'!$BE$77:$BE$84</c:f>
              <c:numCache>
                <c:formatCode>General</c:formatCode>
                <c:ptCount val="8"/>
                <c:pt idx="0">
                  <c:v>0.56559000000000004</c:v>
                </c:pt>
                <c:pt idx="1">
                  <c:v>0.45688000000000001</c:v>
                </c:pt>
                <c:pt idx="2">
                  <c:v>0.56045400000000001</c:v>
                </c:pt>
                <c:pt idx="3">
                  <c:v>0.43975999999999998</c:v>
                </c:pt>
                <c:pt idx="4">
                  <c:v>0.50502899999999995</c:v>
                </c:pt>
                <c:pt idx="5">
                  <c:v>0.57179500000000005</c:v>
                </c:pt>
                <c:pt idx="6">
                  <c:v>0.55424799999999996</c:v>
                </c:pt>
                <c:pt idx="7">
                  <c:v>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F-4D26-9639-5106FCD8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Classification Algorithms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  <a:r>
                  <a:rPr lang="en-CA" sz="1400" baseline="0"/>
                  <a:t> score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100F'!$BE$6:$BE$13</c:f>
              <c:numCache>
                <c:formatCode>General</c:formatCode>
                <c:ptCount val="8"/>
                <c:pt idx="0">
                  <c:v>0.95506100000000005</c:v>
                </c:pt>
                <c:pt idx="1">
                  <c:v>0.80141200000000001</c:v>
                </c:pt>
                <c:pt idx="2">
                  <c:v>0.93965299999999996</c:v>
                </c:pt>
                <c:pt idx="3">
                  <c:v>0.21763299999999999</c:v>
                </c:pt>
                <c:pt idx="4">
                  <c:v>0.57329300000000005</c:v>
                </c:pt>
                <c:pt idx="5">
                  <c:v>0.97539100000000001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9-4E55-A8E7-7FDEC202137F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100F'!$BE$16:$BE$23</c:f>
              <c:numCache>
                <c:formatCode>General</c:formatCode>
                <c:ptCount val="8"/>
                <c:pt idx="0">
                  <c:v>0.95249300000000003</c:v>
                </c:pt>
                <c:pt idx="1">
                  <c:v>0.80141200000000001</c:v>
                </c:pt>
                <c:pt idx="2">
                  <c:v>0.93922499999999998</c:v>
                </c:pt>
                <c:pt idx="3">
                  <c:v>0.21763299999999999</c:v>
                </c:pt>
                <c:pt idx="4">
                  <c:v>0.57650299999999999</c:v>
                </c:pt>
                <c:pt idx="5">
                  <c:v>0.97239500000000001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9-4E55-A8E7-7FDEC202137F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100F'!$BE$26:$BE$33</c:f>
              <c:numCache>
                <c:formatCode>General</c:formatCode>
                <c:ptCount val="8"/>
                <c:pt idx="0">
                  <c:v>0.92959599999999998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0.66766499999999995</c:v>
                </c:pt>
                <c:pt idx="5">
                  <c:v>0.98972800000000005</c:v>
                </c:pt>
                <c:pt idx="6">
                  <c:v>0.88037699999999997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9-4E55-A8E7-7FDEC202137F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100F'!$BE$36:$BE$43</c:f>
              <c:numCache>
                <c:formatCode>General</c:formatCode>
                <c:ptCount val="8"/>
                <c:pt idx="0">
                  <c:v>0.88979200000000003</c:v>
                </c:pt>
                <c:pt idx="1">
                  <c:v>0.49454300000000001</c:v>
                </c:pt>
                <c:pt idx="2">
                  <c:v>0.87716700000000003</c:v>
                </c:pt>
                <c:pt idx="3">
                  <c:v>0.64754999999999996</c:v>
                </c:pt>
                <c:pt idx="4">
                  <c:v>0.656752</c:v>
                </c:pt>
                <c:pt idx="5">
                  <c:v>0.94329099999999999</c:v>
                </c:pt>
                <c:pt idx="6">
                  <c:v>0.86111700000000002</c:v>
                </c:pt>
                <c:pt idx="7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9-4E55-A8E7-7FDEC2021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100F'!$BD$47:$BD$54</c:f>
              <c:numCache>
                <c:formatCode>General</c:formatCode>
                <c:ptCount val="8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  <c:pt idx="7">
                  <c:v>1188.8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F-4451-BA25-7D0DDDA40C35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100F'!$BD$57:$BD$64</c:f>
              <c:numCache>
                <c:formatCode>General</c:formatCode>
                <c:ptCount val="8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  <c:pt idx="7">
                  <c:v>1170.5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F-4451-BA25-7D0DDDA40C35}"/>
            </c:ext>
          </c:extLst>
        </c:ser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100F'!$BD$67:$BD$74</c:f>
              <c:numCache>
                <c:formatCode>General</c:formatCode>
                <c:ptCount val="8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  <c:pt idx="7">
                  <c:v>1827.57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F-4451-BA25-7D0DDDA40C35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100F'!$BD$77:$BD$84</c:f>
              <c:numCache>
                <c:formatCode>General</c:formatCode>
                <c:ptCount val="8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  <c:pt idx="7">
                  <c:v>1773.21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F-4451-BA25-7D0DDDA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100F'!$BD$6:$BD$13</c:f>
              <c:numCache>
                <c:formatCode>General</c:formatCode>
                <c:ptCount val="8"/>
                <c:pt idx="0">
                  <c:v>70.503107</c:v>
                </c:pt>
                <c:pt idx="1">
                  <c:v>120.55626100000001</c:v>
                </c:pt>
                <c:pt idx="2">
                  <c:v>53.495213999999997</c:v>
                </c:pt>
                <c:pt idx="3">
                  <c:v>43.526398</c:v>
                </c:pt>
                <c:pt idx="4">
                  <c:v>26.512955000000002</c:v>
                </c:pt>
                <c:pt idx="5">
                  <c:v>149.00306</c:v>
                </c:pt>
                <c:pt idx="6">
                  <c:v>530.33921699999996</c:v>
                </c:pt>
                <c:pt idx="7">
                  <c:v>1155.93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0-4571-AE8E-4AC0BA7CFA80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100F'!$BD$16:$BD$23</c:f>
              <c:numCache>
                <c:formatCode>General</c:formatCode>
                <c:ptCount val="8"/>
                <c:pt idx="0">
                  <c:v>71.439927999999995</c:v>
                </c:pt>
                <c:pt idx="1">
                  <c:v>119.788085</c:v>
                </c:pt>
                <c:pt idx="2">
                  <c:v>54.652921999999997</c:v>
                </c:pt>
                <c:pt idx="3">
                  <c:v>44.563738000000001</c:v>
                </c:pt>
                <c:pt idx="4">
                  <c:v>27.527974</c:v>
                </c:pt>
                <c:pt idx="5">
                  <c:v>153.14981900000001</c:v>
                </c:pt>
                <c:pt idx="6">
                  <c:v>527.10008700000003</c:v>
                </c:pt>
                <c:pt idx="7">
                  <c:v>1185.47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0-4571-AE8E-4AC0BA7CFA80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100F'!$BD$26:$BD$33</c:f>
              <c:numCache>
                <c:formatCode>General</c:formatCode>
                <c:ptCount val="8"/>
                <c:pt idx="0">
                  <c:v>1471.2880540000001</c:v>
                </c:pt>
                <c:pt idx="1">
                  <c:v>742.59242099999994</c:v>
                </c:pt>
                <c:pt idx="2">
                  <c:v>324.42678699999999</c:v>
                </c:pt>
                <c:pt idx="3">
                  <c:v>276.13039300000003</c:v>
                </c:pt>
                <c:pt idx="4">
                  <c:v>932.61645699999997</c:v>
                </c:pt>
                <c:pt idx="5">
                  <c:v>428.22645</c:v>
                </c:pt>
                <c:pt idx="6">
                  <c:v>4125.9357170000003</c:v>
                </c:pt>
                <c:pt idx="7">
                  <c:v>1861.09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0-4571-AE8E-4AC0BA7CFA80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100F'!$BD$36:$BD$43</c:f>
              <c:numCache>
                <c:formatCode>General</c:formatCode>
                <c:ptCount val="8"/>
                <c:pt idx="0">
                  <c:v>345.83589599999999</c:v>
                </c:pt>
                <c:pt idx="1">
                  <c:v>336.42415999999997</c:v>
                </c:pt>
                <c:pt idx="2">
                  <c:v>253.464854</c:v>
                </c:pt>
                <c:pt idx="3">
                  <c:v>108.679636</c:v>
                </c:pt>
                <c:pt idx="4">
                  <c:v>224.52766099999999</c:v>
                </c:pt>
                <c:pt idx="5">
                  <c:v>728.68210999999997</c:v>
                </c:pt>
                <c:pt idx="6">
                  <c:v>840.37000899999998</c:v>
                </c:pt>
                <c:pt idx="7">
                  <c:v>1629.09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0-4571-AE8E-4AC0BA7C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100F'!$BD$6:$BD$12</c:f>
              <c:numCache>
                <c:formatCode>General</c:formatCode>
                <c:ptCount val="7"/>
                <c:pt idx="0">
                  <c:v>70.503107</c:v>
                </c:pt>
                <c:pt idx="1">
                  <c:v>120.55626100000001</c:v>
                </c:pt>
                <c:pt idx="2">
                  <c:v>53.495213999999997</c:v>
                </c:pt>
                <c:pt idx="3">
                  <c:v>43.526398</c:v>
                </c:pt>
                <c:pt idx="4">
                  <c:v>26.512955000000002</c:v>
                </c:pt>
                <c:pt idx="5">
                  <c:v>149.00306</c:v>
                </c:pt>
                <c:pt idx="6">
                  <c:v>530.33921699999996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D-433E-88BA-C39607AB7E7D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100F'!$BD$16:$BD$22</c:f>
              <c:numCache>
                <c:formatCode>General</c:formatCode>
                <c:ptCount val="7"/>
                <c:pt idx="0">
                  <c:v>71.439927999999995</c:v>
                </c:pt>
                <c:pt idx="1">
                  <c:v>119.788085</c:v>
                </c:pt>
                <c:pt idx="2">
                  <c:v>54.652921999999997</c:v>
                </c:pt>
                <c:pt idx="3">
                  <c:v>44.563738000000001</c:v>
                </c:pt>
                <c:pt idx="4">
                  <c:v>27.527974</c:v>
                </c:pt>
                <c:pt idx="5">
                  <c:v>153.14981900000001</c:v>
                </c:pt>
                <c:pt idx="6">
                  <c:v>527.10008700000003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D-433E-88BA-C39607AB7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100F'!$BD$26:$BD$32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1471.2880540000001</c:v>
                      </c:pt>
                      <c:pt idx="1">
                        <c:v>742.59242099999994</c:v>
                      </c:pt>
                      <c:pt idx="2">
                        <c:v>324.42678699999999</c:v>
                      </c:pt>
                      <c:pt idx="3">
                        <c:v>276.13039300000003</c:v>
                      </c:pt>
                      <c:pt idx="4">
                        <c:v>932.61645699999997</c:v>
                      </c:pt>
                      <c:pt idx="5">
                        <c:v>428.22645</c:v>
                      </c:pt>
                      <c:pt idx="6">
                        <c:v>4125.9357170000003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FD-433E-88BA-C39607AB7E7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100F'!$BD$36:$BD$42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345.83589599999999</c:v>
                      </c:pt>
                      <c:pt idx="1">
                        <c:v>336.42415999999997</c:v>
                      </c:pt>
                      <c:pt idx="2">
                        <c:v>253.464854</c:v>
                      </c:pt>
                      <c:pt idx="3">
                        <c:v>108.679636</c:v>
                      </c:pt>
                      <c:pt idx="4">
                        <c:v>224.52766099999999</c:v>
                      </c:pt>
                      <c:pt idx="5">
                        <c:v>728.68210999999997</c:v>
                      </c:pt>
                      <c:pt idx="6">
                        <c:v>840.37000899999998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FD-433E-88BA-C39607AB7E7D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100F'!$BD$26:$BD$32</c:f>
              <c:numCache>
                <c:formatCode>General</c:formatCode>
                <c:ptCount val="7"/>
                <c:pt idx="0">
                  <c:v>1471.2880540000001</c:v>
                </c:pt>
                <c:pt idx="1">
                  <c:v>742.59242099999994</c:v>
                </c:pt>
                <c:pt idx="2">
                  <c:v>324.42678699999999</c:v>
                </c:pt>
                <c:pt idx="3">
                  <c:v>276.13039300000003</c:v>
                </c:pt>
                <c:pt idx="4">
                  <c:v>932.61645699999997</c:v>
                </c:pt>
                <c:pt idx="5">
                  <c:v>428.22645</c:v>
                </c:pt>
                <c:pt idx="6">
                  <c:v>4125.9357170000003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3-4C43-8D96-010467DAF4BB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100F'!$BD$36:$BD$42</c:f>
              <c:numCache>
                <c:formatCode>General</c:formatCode>
                <c:ptCount val="7"/>
                <c:pt idx="0">
                  <c:v>345.83589599999999</c:v>
                </c:pt>
                <c:pt idx="1">
                  <c:v>336.42415999999997</c:v>
                </c:pt>
                <c:pt idx="2">
                  <c:v>253.464854</c:v>
                </c:pt>
                <c:pt idx="3">
                  <c:v>108.679636</c:v>
                </c:pt>
                <c:pt idx="4">
                  <c:v>224.52766099999999</c:v>
                </c:pt>
                <c:pt idx="5">
                  <c:v>728.68210999999997</c:v>
                </c:pt>
                <c:pt idx="6">
                  <c:v>840.37000899999998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3-4C43-8D96-010467DAF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100F'!$BD$6:$BD$12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70.503107</c:v>
                      </c:pt>
                      <c:pt idx="1">
                        <c:v>120.55626100000001</c:v>
                      </c:pt>
                      <c:pt idx="2">
                        <c:v>53.495213999999997</c:v>
                      </c:pt>
                      <c:pt idx="3">
                        <c:v>43.526398</c:v>
                      </c:pt>
                      <c:pt idx="4">
                        <c:v>26.512955000000002</c:v>
                      </c:pt>
                      <c:pt idx="5">
                        <c:v>149.00306</c:v>
                      </c:pt>
                      <c:pt idx="6">
                        <c:v>530.33921699999996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AC3-4C43-8D96-010467DAF4BB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100F'!$BD$16:$BD$22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71.439927999999995</c:v>
                      </c:pt>
                      <c:pt idx="1">
                        <c:v>119.788085</c:v>
                      </c:pt>
                      <c:pt idx="2">
                        <c:v>54.652921999999997</c:v>
                      </c:pt>
                      <c:pt idx="3">
                        <c:v>44.563738000000001</c:v>
                      </c:pt>
                      <c:pt idx="4">
                        <c:v>27.527974</c:v>
                      </c:pt>
                      <c:pt idx="5">
                        <c:v>153.14981900000001</c:v>
                      </c:pt>
                      <c:pt idx="6">
                        <c:v>527.10008700000003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AC3-4C43-8D96-010467DAF4BB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100F'!$AP$47:$AP$53</c:f>
              <c:numCache>
                <c:formatCode>General</c:formatCode>
                <c:ptCount val="7"/>
                <c:pt idx="0">
                  <c:v>11.723048</c:v>
                </c:pt>
                <c:pt idx="1">
                  <c:v>8.9646539999999995</c:v>
                </c:pt>
                <c:pt idx="2">
                  <c:v>12.008692999999999</c:v>
                </c:pt>
                <c:pt idx="3">
                  <c:v>5.2597759999999996</c:v>
                </c:pt>
                <c:pt idx="4">
                  <c:v>7.2773399999999997</c:v>
                </c:pt>
                <c:pt idx="5">
                  <c:v>48.732332999999997</c:v>
                </c:pt>
                <c:pt idx="6">
                  <c:v>44.289872000000003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0-44C3-A83F-DCE1151F80CA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100F'!$AP$57:$AP$63</c:f>
              <c:numCache>
                <c:formatCode>General</c:formatCode>
                <c:ptCount val="7"/>
                <c:pt idx="0">
                  <c:v>11.293799999999999</c:v>
                </c:pt>
                <c:pt idx="1">
                  <c:v>7.295598</c:v>
                </c:pt>
                <c:pt idx="2">
                  <c:v>9.7119239999999998</c:v>
                </c:pt>
                <c:pt idx="3">
                  <c:v>3.5307919999999999</c:v>
                </c:pt>
                <c:pt idx="4">
                  <c:v>5.2197389999999997</c:v>
                </c:pt>
                <c:pt idx="5">
                  <c:v>34.610987000000002</c:v>
                </c:pt>
                <c:pt idx="6">
                  <c:v>33.682397999999999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4C3-A83F-DCE1151F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100F'!$AP$67:$AP$73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18.052178000000001</c:v>
                      </c:pt>
                      <c:pt idx="1">
                        <c:v>18.547996999999999</c:v>
                      </c:pt>
                      <c:pt idx="2">
                        <c:v>10.652006</c:v>
                      </c:pt>
                      <c:pt idx="3">
                        <c:v>7.550751</c:v>
                      </c:pt>
                      <c:pt idx="4">
                        <c:v>15.277661</c:v>
                      </c:pt>
                      <c:pt idx="5">
                        <c:v>54.882379999999998</c:v>
                      </c:pt>
                      <c:pt idx="6">
                        <c:v>66.833170999999993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460-44C3-A83F-DCE1151F80C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100F'!$AP$77:$AP$83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5.6260539999999999</c:v>
                      </c:pt>
                      <c:pt idx="1">
                        <c:v>2.5195799999999999</c:v>
                      </c:pt>
                      <c:pt idx="2">
                        <c:v>3.5914290000000002</c:v>
                      </c:pt>
                      <c:pt idx="3">
                        <c:v>1.50762</c:v>
                      </c:pt>
                      <c:pt idx="4">
                        <c:v>1.6353390000000001</c:v>
                      </c:pt>
                      <c:pt idx="5">
                        <c:v>14.879027000000001</c:v>
                      </c:pt>
                      <c:pt idx="6">
                        <c:v>4.3974549999999999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60-44C3-A83F-DCE1151F80C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100F'!$AP$6:$AP$12</c:f>
              <c:numCache>
                <c:formatCode>General</c:formatCode>
                <c:ptCount val="7"/>
                <c:pt idx="0">
                  <c:v>11.899877</c:v>
                </c:pt>
                <c:pt idx="1">
                  <c:v>8.7245419999999996</c:v>
                </c:pt>
                <c:pt idx="2">
                  <c:v>11.555164</c:v>
                </c:pt>
                <c:pt idx="3">
                  <c:v>4.9617760000000004</c:v>
                </c:pt>
                <c:pt idx="4">
                  <c:v>7.1884959999999998</c:v>
                </c:pt>
                <c:pt idx="5">
                  <c:v>63.315987999999997</c:v>
                </c:pt>
                <c:pt idx="6">
                  <c:v>47.662838000000001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E-4B8E-B73F-0F822E603569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100F'!$AP$16:$AP$22</c:f>
              <c:numCache>
                <c:formatCode>General</c:formatCode>
                <c:ptCount val="7"/>
                <c:pt idx="0">
                  <c:v>11.373234999999999</c:v>
                </c:pt>
                <c:pt idx="1">
                  <c:v>8.6837660000000003</c:v>
                </c:pt>
                <c:pt idx="2">
                  <c:v>10.706313</c:v>
                </c:pt>
                <c:pt idx="3">
                  <c:v>5.2934840000000003</c:v>
                </c:pt>
                <c:pt idx="4">
                  <c:v>7.6197350000000004</c:v>
                </c:pt>
                <c:pt idx="5">
                  <c:v>48.076805999999998</c:v>
                </c:pt>
                <c:pt idx="6">
                  <c:v>40.325944999999997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E-4B8E-B73F-0F822E60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100F'!$AP$26:$AP$32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22.781949000000001</c:v>
                      </c:pt>
                      <c:pt idx="1">
                        <c:v>22.704777</c:v>
                      </c:pt>
                      <c:pt idx="2">
                        <c:v>12.313292000000001</c:v>
                      </c:pt>
                      <c:pt idx="3">
                        <c:v>9.7405279999999994</c:v>
                      </c:pt>
                      <c:pt idx="4">
                        <c:v>24.151883000000002</c:v>
                      </c:pt>
                      <c:pt idx="5">
                        <c:v>81.033377999999999</c:v>
                      </c:pt>
                      <c:pt idx="6">
                        <c:v>140.90784600000001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BE-4B8E-B73F-0F822E603569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100F'!$AP$36:$AP$42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8.46631</c:v>
                      </c:pt>
                      <c:pt idx="1">
                        <c:v>3.929405</c:v>
                      </c:pt>
                      <c:pt idx="2">
                        <c:v>6.2993969999999999</c:v>
                      </c:pt>
                      <c:pt idx="3">
                        <c:v>2.2929729999999999</c:v>
                      </c:pt>
                      <c:pt idx="4">
                        <c:v>3.2426119999999998</c:v>
                      </c:pt>
                      <c:pt idx="5">
                        <c:v>33.744942000000002</c:v>
                      </c:pt>
                      <c:pt idx="6">
                        <c:v>13.184695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BE-4B8E-B73F-0F822E603569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Fixed'!$N$11:$N$30</c15:sqref>
                  </c15:fullRef>
                </c:ext>
              </c:extLst>
              <c:f>'Len Motifs Fixed'!$N$11:$N$20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4-485F-9D26-C514C832D957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Fixed'!$Y$11:$Y$30</c15:sqref>
                  </c15:fullRef>
                </c:ext>
              </c:extLst>
              <c:f>'Len Motifs Fixed'!$Y$11:$Y$20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4-485F-9D26-C514C832D957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Fixed'!$AJ$11:$AJ$30</c15:sqref>
                  </c15:fullRef>
                </c:ext>
              </c:extLst>
              <c:f>'Len Motifs Fixed'!$AJ$11:$AJ$20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4-485F-9D26-C514C832D957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Fixed'!$AU$11:$AU$30</c15:sqref>
                  </c15:fullRef>
                </c:ext>
              </c:extLst>
              <c:f>'Len Motifs Fixed'!$AU$11:$AU$20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4-485F-9D26-C514C832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100F'!$AP$67:$AP$73</c:f>
              <c:numCache>
                <c:formatCode>General</c:formatCode>
                <c:ptCount val="7"/>
                <c:pt idx="0">
                  <c:v>18.052178000000001</c:v>
                </c:pt>
                <c:pt idx="1">
                  <c:v>18.547996999999999</c:v>
                </c:pt>
                <c:pt idx="2">
                  <c:v>10.652006</c:v>
                </c:pt>
                <c:pt idx="3">
                  <c:v>7.550751</c:v>
                </c:pt>
                <c:pt idx="4">
                  <c:v>15.277661</c:v>
                </c:pt>
                <c:pt idx="5">
                  <c:v>54.882379999999998</c:v>
                </c:pt>
                <c:pt idx="6">
                  <c:v>66.833170999999993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2-4DFA-BFFB-6297AFDF121E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100F'!$AP$77:$AP$83</c:f>
              <c:numCache>
                <c:formatCode>General</c:formatCode>
                <c:ptCount val="7"/>
                <c:pt idx="0">
                  <c:v>5.6260539999999999</c:v>
                </c:pt>
                <c:pt idx="1">
                  <c:v>2.5195799999999999</c:v>
                </c:pt>
                <c:pt idx="2">
                  <c:v>3.5914290000000002</c:v>
                </c:pt>
                <c:pt idx="3">
                  <c:v>1.50762</c:v>
                </c:pt>
                <c:pt idx="4">
                  <c:v>1.6353390000000001</c:v>
                </c:pt>
                <c:pt idx="5">
                  <c:v>14.879027000000001</c:v>
                </c:pt>
                <c:pt idx="6">
                  <c:v>4.3974549999999999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2-4DFA-BFFB-6297AFDF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100F'!$AP$47:$AP$53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11.723048</c:v>
                      </c:pt>
                      <c:pt idx="1">
                        <c:v>8.9646539999999995</c:v>
                      </c:pt>
                      <c:pt idx="2">
                        <c:v>12.008692999999999</c:v>
                      </c:pt>
                      <c:pt idx="3">
                        <c:v>5.2597759999999996</c:v>
                      </c:pt>
                      <c:pt idx="4">
                        <c:v>7.2773399999999997</c:v>
                      </c:pt>
                      <c:pt idx="5">
                        <c:v>48.732332999999997</c:v>
                      </c:pt>
                      <c:pt idx="6">
                        <c:v>44.289872000000003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92-4DFA-BFFB-6297AFDF121E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100F'!$AP$57:$AP$63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11.293799999999999</c:v>
                      </c:pt>
                      <c:pt idx="1">
                        <c:v>7.295598</c:v>
                      </c:pt>
                      <c:pt idx="2">
                        <c:v>9.7119239999999998</c:v>
                      </c:pt>
                      <c:pt idx="3">
                        <c:v>3.5307919999999999</c:v>
                      </c:pt>
                      <c:pt idx="4">
                        <c:v>5.2197389999999997</c:v>
                      </c:pt>
                      <c:pt idx="5">
                        <c:v>34.610987000000002</c:v>
                      </c:pt>
                      <c:pt idx="6">
                        <c:v>33.682397999999999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92-4DFA-BFFB-6297AFDF121E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100F'!$AP$26:$AP$32</c:f>
              <c:numCache>
                <c:formatCode>General</c:formatCode>
                <c:ptCount val="7"/>
                <c:pt idx="0">
                  <c:v>22.781949000000001</c:v>
                </c:pt>
                <c:pt idx="1">
                  <c:v>22.704777</c:v>
                </c:pt>
                <c:pt idx="2">
                  <c:v>12.313292000000001</c:v>
                </c:pt>
                <c:pt idx="3">
                  <c:v>9.7405279999999994</c:v>
                </c:pt>
                <c:pt idx="4">
                  <c:v>24.151883000000002</c:v>
                </c:pt>
                <c:pt idx="5">
                  <c:v>81.033377999999999</c:v>
                </c:pt>
                <c:pt idx="6">
                  <c:v>140.90784600000001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7-432D-A88B-9A6F8833B740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100F'!$AP$36:$AP$42</c:f>
              <c:numCache>
                <c:formatCode>General</c:formatCode>
                <c:ptCount val="7"/>
                <c:pt idx="0">
                  <c:v>8.46631</c:v>
                </c:pt>
                <c:pt idx="1">
                  <c:v>3.929405</c:v>
                </c:pt>
                <c:pt idx="2">
                  <c:v>6.2993969999999999</c:v>
                </c:pt>
                <c:pt idx="3">
                  <c:v>2.2929729999999999</c:v>
                </c:pt>
                <c:pt idx="4">
                  <c:v>3.2426119999999998</c:v>
                </c:pt>
                <c:pt idx="5">
                  <c:v>33.744942000000002</c:v>
                </c:pt>
                <c:pt idx="6">
                  <c:v>13.184695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A7-432D-A88B-9A6F8833B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100F'!$AP$6:$AP$12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11.899877</c:v>
                      </c:pt>
                      <c:pt idx="1">
                        <c:v>8.7245419999999996</c:v>
                      </c:pt>
                      <c:pt idx="2">
                        <c:v>11.555164</c:v>
                      </c:pt>
                      <c:pt idx="3">
                        <c:v>4.9617760000000004</c:v>
                      </c:pt>
                      <c:pt idx="4">
                        <c:v>7.1884959999999998</c:v>
                      </c:pt>
                      <c:pt idx="5">
                        <c:v>63.315987999999997</c:v>
                      </c:pt>
                      <c:pt idx="6">
                        <c:v>47.662838000000001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A7-432D-A88B-9A6F8833B740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100F'!$AP$16:$AP$22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11.373234999999999</c:v>
                      </c:pt>
                      <c:pt idx="1">
                        <c:v>8.6837660000000003</c:v>
                      </c:pt>
                      <c:pt idx="2">
                        <c:v>10.706313</c:v>
                      </c:pt>
                      <c:pt idx="3">
                        <c:v>5.2934840000000003</c:v>
                      </c:pt>
                      <c:pt idx="4">
                        <c:v>7.6197350000000004</c:v>
                      </c:pt>
                      <c:pt idx="5">
                        <c:v>48.076805999999998</c:v>
                      </c:pt>
                      <c:pt idx="6">
                        <c:v>40.325944999999997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5A7-432D-A88B-9A6F8833B740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100F'!$L$47:$L$54</c:f>
              <c:numCache>
                <c:formatCode>General</c:formatCode>
                <c:ptCount val="8"/>
                <c:pt idx="0">
                  <c:v>8.4092769999999994</c:v>
                </c:pt>
                <c:pt idx="1">
                  <c:v>6.1360859999999997</c:v>
                </c:pt>
                <c:pt idx="2">
                  <c:v>6.0088540000000004</c:v>
                </c:pt>
                <c:pt idx="3">
                  <c:v>2.347569</c:v>
                </c:pt>
                <c:pt idx="4">
                  <c:v>3.7465259999999998</c:v>
                </c:pt>
                <c:pt idx="5">
                  <c:v>20.553798</c:v>
                </c:pt>
                <c:pt idx="6">
                  <c:v>20.669748999999999</c:v>
                </c:pt>
                <c:pt idx="7">
                  <c:v>245.18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F-4930-A46A-77A474B97D6D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100F'!$L$57:$L$64</c:f>
              <c:numCache>
                <c:formatCode>General</c:formatCode>
                <c:ptCount val="8"/>
                <c:pt idx="0">
                  <c:v>8.6196619999999999</c:v>
                </c:pt>
                <c:pt idx="1">
                  <c:v>6.2000909999999996</c:v>
                </c:pt>
                <c:pt idx="2">
                  <c:v>7.2640339999999997</c:v>
                </c:pt>
                <c:pt idx="3">
                  <c:v>2.699757</c:v>
                </c:pt>
                <c:pt idx="4">
                  <c:v>4.2278719999999996</c:v>
                </c:pt>
                <c:pt idx="5">
                  <c:v>20.267790000000002</c:v>
                </c:pt>
                <c:pt idx="6">
                  <c:v>13.474599</c:v>
                </c:pt>
                <c:pt idx="7">
                  <c:v>205.49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F-4930-A46A-77A474B9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100F'!$L$67:$L$74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46.048166999999999</c:v>
                      </c:pt>
                      <c:pt idx="1">
                        <c:v>49.113816</c:v>
                      </c:pt>
                      <c:pt idx="2">
                        <c:v>29.024940999999998</c:v>
                      </c:pt>
                      <c:pt idx="3">
                        <c:v>22.524552</c:v>
                      </c:pt>
                      <c:pt idx="4">
                        <c:v>65.491444000000001</c:v>
                      </c:pt>
                      <c:pt idx="5">
                        <c:v>114.053591</c:v>
                      </c:pt>
                      <c:pt idx="6">
                        <c:v>185.664996</c:v>
                      </c:pt>
                      <c:pt idx="7">
                        <c:v>512.13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6DF-4930-A46A-77A474B97D6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100F'!$L$77:$L$84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8.1355789999999999</c:v>
                      </c:pt>
                      <c:pt idx="1">
                        <c:v>5.7666709999999997</c:v>
                      </c:pt>
                      <c:pt idx="2">
                        <c:v>6.3176199999999998</c:v>
                      </c:pt>
                      <c:pt idx="3">
                        <c:v>2.6462759999999999</c:v>
                      </c:pt>
                      <c:pt idx="4">
                        <c:v>3.947981</c:v>
                      </c:pt>
                      <c:pt idx="5">
                        <c:v>21.267665999999998</c:v>
                      </c:pt>
                      <c:pt idx="6">
                        <c:v>25.733933</c:v>
                      </c:pt>
                      <c:pt idx="7">
                        <c:v>305.01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DF-4930-A46A-77A474B97D6D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100F'!$L$6:$L$13</c:f>
              <c:numCache>
                <c:formatCode>General</c:formatCode>
                <c:ptCount val="8"/>
                <c:pt idx="0">
                  <c:v>9.0537609999999997</c:v>
                </c:pt>
                <c:pt idx="1">
                  <c:v>6.04678</c:v>
                </c:pt>
                <c:pt idx="2">
                  <c:v>5.3052149999999996</c:v>
                </c:pt>
                <c:pt idx="3">
                  <c:v>2.5538660000000002</c:v>
                </c:pt>
                <c:pt idx="4">
                  <c:v>3.6796470000000001</c:v>
                </c:pt>
                <c:pt idx="5">
                  <c:v>20.690004999999999</c:v>
                </c:pt>
                <c:pt idx="6">
                  <c:v>22.812671999999999</c:v>
                </c:pt>
                <c:pt idx="7">
                  <c:v>187.76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A-4A9C-BAF9-449BB9F5D8CF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100F'!$L$16:$L$23</c:f>
              <c:numCache>
                <c:formatCode>General</c:formatCode>
                <c:ptCount val="8"/>
                <c:pt idx="0">
                  <c:v>9.2479759999999995</c:v>
                </c:pt>
                <c:pt idx="1">
                  <c:v>5.870641</c:v>
                </c:pt>
                <c:pt idx="2">
                  <c:v>5.5231589999999997</c:v>
                </c:pt>
                <c:pt idx="3">
                  <c:v>2.3426879999999999</c:v>
                </c:pt>
                <c:pt idx="4">
                  <c:v>4.0056390000000004</c:v>
                </c:pt>
                <c:pt idx="5">
                  <c:v>21.535654999999998</c:v>
                </c:pt>
                <c:pt idx="6">
                  <c:v>21.150352000000002</c:v>
                </c:pt>
                <c:pt idx="7">
                  <c:v>256.89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A-4A9C-BAF9-449BB9F5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100F'!$L$26:$L$33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108.05708799999999</c:v>
                      </c:pt>
                      <c:pt idx="1">
                        <c:v>192.15899999999999</c:v>
                      </c:pt>
                      <c:pt idx="2">
                        <c:v>69.761156</c:v>
                      </c:pt>
                      <c:pt idx="3">
                        <c:v>89.379683</c:v>
                      </c:pt>
                      <c:pt idx="4">
                        <c:v>237.583618</c:v>
                      </c:pt>
                      <c:pt idx="5">
                        <c:v>620.52502200000004</c:v>
                      </c:pt>
                      <c:pt idx="6">
                        <c:v>1069.0156019999999</c:v>
                      </c:pt>
                      <c:pt idx="7">
                        <c:v>813.15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53A-4A9C-BAF9-449BB9F5D8CF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100F'!$L$36:$L$43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39.583472</c:v>
                      </c:pt>
                      <c:pt idx="1">
                        <c:v>37.548637999999997</c:v>
                      </c:pt>
                      <c:pt idx="2">
                        <c:v>18.256716999999998</c:v>
                      </c:pt>
                      <c:pt idx="3">
                        <c:v>11.653884</c:v>
                      </c:pt>
                      <c:pt idx="4">
                        <c:v>17.784455999999999</c:v>
                      </c:pt>
                      <c:pt idx="5">
                        <c:v>51.665500000000002</c:v>
                      </c:pt>
                      <c:pt idx="6">
                        <c:v>21.360695</c:v>
                      </c:pt>
                      <c:pt idx="7">
                        <c:v>194.15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3A-4A9C-BAF9-449BB9F5D8CF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100F'!$L$67:$L$74</c:f>
              <c:numCache>
                <c:formatCode>General</c:formatCode>
                <c:ptCount val="8"/>
                <c:pt idx="0">
                  <c:v>46.048166999999999</c:v>
                </c:pt>
                <c:pt idx="1">
                  <c:v>49.113816</c:v>
                </c:pt>
                <c:pt idx="2">
                  <c:v>29.024940999999998</c:v>
                </c:pt>
                <c:pt idx="3">
                  <c:v>22.524552</c:v>
                </c:pt>
                <c:pt idx="4">
                  <c:v>65.491444000000001</c:v>
                </c:pt>
                <c:pt idx="5">
                  <c:v>114.053591</c:v>
                </c:pt>
                <c:pt idx="6">
                  <c:v>185.664996</c:v>
                </c:pt>
                <c:pt idx="7">
                  <c:v>512.13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B-450C-8AFE-0DBCEF89DA41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100F'!$L$77:$L$84</c:f>
              <c:numCache>
                <c:formatCode>General</c:formatCode>
                <c:ptCount val="8"/>
                <c:pt idx="0">
                  <c:v>8.1355789999999999</c:v>
                </c:pt>
                <c:pt idx="1">
                  <c:v>5.7666709999999997</c:v>
                </c:pt>
                <c:pt idx="2">
                  <c:v>6.3176199999999998</c:v>
                </c:pt>
                <c:pt idx="3">
                  <c:v>2.6462759999999999</c:v>
                </c:pt>
                <c:pt idx="4">
                  <c:v>3.947981</c:v>
                </c:pt>
                <c:pt idx="5">
                  <c:v>21.267665999999998</c:v>
                </c:pt>
                <c:pt idx="6">
                  <c:v>25.733933</c:v>
                </c:pt>
                <c:pt idx="7">
                  <c:v>305.01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6B-450C-8AFE-0DBCEF89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100F'!$L$47:$L$54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8.4092769999999994</c:v>
                      </c:pt>
                      <c:pt idx="1">
                        <c:v>6.1360859999999997</c:v>
                      </c:pt>
                      <c:pt idx="2">
                        <c:v>6.0088540000000004</c:v>
                      </c:pt>
                      <c:pt idx="3">
                        <c:v>2.347569</c:v>
                      </c:pt>
                      <c:pt idx="4">
                        <c:v>3.7465259999999998</c:v>
                      </c:pt>
                      <c:pt idx="5">
                        <c:v>20.553798</c:v>
                      </c:pt>
                      <c:pt idx="6">
                        <c:v>20.669748999999999</c:v>
                      </c:pt>
                      <c:pt idx="7">
                        <c:v>245.18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6B-450C-8AFE-0DBCEF89DA41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100F'!$L$57:$L$64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8.6196619999999999</c:v>
                      </c:pt>
                      <c:pt idx="1">
                        <c:v>6.2000909999999996</c:v>
                      </c:pt>
                      <c:pt idx="2">
                        <c:v>7.2640339999999997</c:v>
                      </c:pt>
                      <c:pt idx="3">
                        <c:v>2.699757</c:v>
                      </c:pt>
                      <c:pt idx="4">
                        <c:v>4.2278719999999996</c:v>
                      </c:pt>
                      <c:pt idx="5">
                        <c:v>20.267790000000002</c:v>
                      </c:pt>
                      <c:pt idx="6">
                        <c:v>13.474599</c:v>
                      </c:pt>
                      <c:pt idx="7">
                        <c:v>205.49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06B-450C-8AFE-0DBCEF89DA41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100F'!$L$26:$L$33</c:f>
              <c:numCache>
                <c:formatCode>General</c:formatCode>
                <c:ptCount val="8"/>
                <c:pt idx="0">
                  <c:v>108.05708799999999</c:v>
                </c:pt>
                <c:pt idx="1">
                  <c:v>192.15899999999999</c:v>
                </c:pt>
                <c:pt idx="2">
                  <c:v>69.761156</c:v>
                </c:pt>
                <c:pt idx="3">
                  <c:v>89.379683</c:v>
                </c:pt>
                <c:pt idx="4">
                  <c:v>237.583618</c:v>
                </c:pt>
                <c:pt idx="5">
                  <c:v>620.52502200000004</c:v>
                </c:pt>
                <c:pt idx="6">
                  <c:v>1069.0156019999999</c:v>
                </c:pt>
                <c:pt idx="7">
                  <c:v>813.15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A-4FB0-99AA-12EE9CE54661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100F'!$L$36:$L$43</c:f>
              <c:numCache>
                <c:formatCode>General</c:formatCode>
                <c:ptCount val="8"/>
                <c:pt idx="0">
                  <c:v>39.583472</c:v>
                </c:pt>
                <c:pt idx="1">
                  <c:v>37.548637999999997</c:v>
                </c:pt>
                <c:pt idx="2">
                  <c:v>18.256716999999998</c:v>
                </c:pt>
                <c:pt idx="3">
                  <c:v>11.653884</c:v>
                </c:pt>
                <c:pt idx="4">
                  <c:v>17.784455999999999</c:v>
                </c:pt>
                <c:pt idx="5">
                  <c:v>51.665500000000002</c:v>
                </c:pt>
                <c:pt idx="6">
                  <c:v>21.360695</c:v>
                </c:pt>
                <c:pt idx="7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A-4FB0-99AA-12EE9CE54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100F'!$L$6:$L$13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9.0537609999999997</c:v>
                      </c:pt>
                      <c:pt idx="1">
                        <c:v>6.04678</c:v>
                      </c:pt>
                      <c:pt idx="2">
                        <c:v>5.3052149999999996</c:v>
                      </c:pt>
                      <c:pt idx="3">
                        <c:v>2.5538660000000002</c:v>
                      </c:pt>
                      <c:pt idx="4">
                        <c:v>3.6796470000000001</c:v>
                      </c:pt>
                      <c:pt idx="5">
                        <c:v>20.690004999999999</c:v>
                      </c:pt>
                      <c:pt idx="6">
                        <c:v>22.812671999999999</c:v>
                      </c:pt>
                      <c:pt idx="7">
                        <c:v>187.76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4A-4FB0-99AA-12EE9CE54661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100F'!$L$16:$L$23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9.2479759999999995</c:v>
                      </c:pt>
                      <c:pt idx="1">
                        <c:v>5.870641</c:v>
                      </c:pt>
                      <c:pt idx="2">
                        <c:v>5.5231589999999997</c:v>
                      </c:pt>
                      <c:pt idx="3">
                        <c:v>2.3426879999999999</c:v>
                      </c:pt>
                      <c:pt idx="4">
                        <c:v>4.0056390000000004</c:v>
                      </c:pt>
                      <c:pt idx="5">
                        <c:v>21.535654999999998</c:v>
                      </c:pt>
                      <c:pt idx="6">
                        <c:v>21.150352000000002</c:v>
                      </c:pt>
                      <c:pt idx="7">
                        <c:v>256.89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4A-4FB0-99AA-12EE9CE54661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100F'!$Z$6:$Z$13</c:f>
              <c:numCache>
                <c:formatCode>General</c:formatCode>
                <c:ptCount val="8"/>
                <c:pt idx="0">
                  <c:v>155.98665299999999</c:v>
                </c:pt>
                <c:pt idx="1">
                  <c:v>185.50354899999999</c:v>
                </c:pt>
                <c:pt idx="2">
                  <c:v>93.391020999999995</c:v>
                </c:pt>
                <c:pt idx="3">
                  <c:v>87.239095000000006</c:v>
                </c:pt>
                <c:pt idx="4">
                  <c:v>59.543353000000003</c:v>
                </c:pt>
                <c:pt idx="5">
                  <c:v>191.60111900000001</c:v>
                </c:pt>
                <c:pt idx="6">
                  <c:v>516.57323699999995</c:v>
                </c:pt>
                <c:pt idx="7">
                  <c:v>1155.73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2-40AF-B43A-D808A5184C6A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100F'!$Z$16:$Z$23</c:f>
              <c:numCache>
                <c:formatCode>General</c:formatCode>
                <c:ptCount val="8"/>
                <c:pt idx="0">
                  <c:v>167.43921800000001</c:v>
                </c:pt>
                <c:pt idx="1">
                  <c:v>183.172877</c:v>
                </c:pt>
                <c:pt idx="2">
                  <c:v>93.835431</c:v>
                </c:pt>
                <c:pt idx="3">
                  <c:v>84.132579000000007</c:v>
                </c:pt>
                <c:pt idx="4">
                  <c:v>63.29598</c:v>
                </c:pt>
                <c:pt idx="5">
                  <c:v>186.45751300000001</c:v>
                </c:pt>
                <c:pt idx="6">
                  <c:v>525.14187200000003</c:v>
                </c:pt>
                <c:pt idx="7">
                  <c:v>1388.27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2-40AF-B43A-D808A518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100F'!$Z$26:$Z$33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14000.018883999999</c:v>
                      </c:pt>
                      <c:pt idx="1">
                        <c:v>37830.451861000001</c:v>
                      </c:pt>
                      <c:pt idx="2">
                        <c:v>7866.7089299999998</c:v>
                      </c:pt>
                      <c:pt idx="3">
                        <c:v>12463.395767</c:v>
                      </c:pt>
                      <c:pt idx="4">
                        <c:v>78142.807826999997</c:v>
                      </c:pt>
                      <c:pt idx="5">
                        <c:v>13046.895087000001</c:v>
                      </c:pt>
                      <c:pt idx="6">
                        <c:v>143127.18002599999</c:v>
                      </c:pt>
                      <c:pt idx="7">
                        <c:v>46151.43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F22-40AF-B43A-D808A5184C6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100F'!$Z$36:$Z$43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1895.5440129999999</c:v>
                      </c:pt>
                      <c:pt idx="1">
                        <c:v>1431.652756</c:v>
                      </c:pt>
                      <c:pt idx="2">
                        <c:v>486.74718200000001</c:v>
                      </c:pt>
                      <c:pt idx="3">
                        <c:v>464.08935700000001</c:v>
                      </c:pt>
                      <c:pt idx="4">
                        <c:v>2306.1915589999999</c:v>
                      </c:pt>
                      <c:pt idx="5">
                        <c:v>627.795973</c:v>
                      </c:pt>
                      <c:pt idx="6">
                        <c:v>4284.4520110000003</c:v>
                      </c:pt>
                      <c:pt idx="7">
                        <c:v>3459.94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22-40AF-B43A-D808A5184C6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100F'!$Z$26:$Z$33</c:f>
              <c:numCache>
                <c:formatCode>General</c:formatCode>
                <c:ptCount val="8"/>
                <c:pt idx="0">
                  <c:v>14000.018883999999</c:v>
                </c:pt>
                <c:pt idx="1">
                  <c:v>37830.451861000001</c:v>
                </c:pt>
                <c:pt idx="2">
                  <c:v>7866.7089299999998</c:v>
                </c:pt>
                <c:pt idx="3">
                  <c:v>12463.395767</c:v>
                </c:pt>
                <c:pt idx="4">
                  <c:v>78142.807826999997</c:v>
                </c:pt>
                <c:pt idx="5">
                  <c:v>13046.895087000001</c:v>
                </c:pt>
                <c:pt idx="6">
                  <c:v>143127.18002599999</c:v>
                </c:pt>
                <c:pt idx="7">
                  <c:v>46151.43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5-4882-8A9D-AF14184A810F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100F'!$Z$36:$Z$43</c:f>
              <c:numCache>
                <c:formatCode>General</c:formatCode>
                <c:ptCount val="8"/>
                <c:pt idx="0">
                  <c:v>1895.5440129999999</c:v>
                </c:pt>
                <c:pt idx="1">
                  <c:v>1431.652756</c:v>
                </c:pt>
                <c:pt idx="2">
                  <c:v>486.74718200000001</c:v>
                </c:pt>
                <c:pt idx="3">
                  <c:v>464.08935700000001</c:v>
                </c:pt>
                <c:pt idx="4">
                  <c:v>2306.1915589999999</c:v>
                </c:pt>
                <c:pt idx="5">
                  <c:v>627.795973</c:v>
                </c:pt>
                <c:pt idx="6">
                  <c:v>4284.4520110000003</c:v>
                </c:pt>
                <c:pt idx="7">
                  <c:v>3459.94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B5-4882-8A9D-AF14184A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100F'!$Z$6:$Z$13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155.98665299999999</c:v>
                      </c:pt>
                      <c:pt idx="1">
                        <c:v>185.50354899999999</c:v>
                      </c:pt>
                      <c:pt idx="2">
                        <c:v>93.391020999999995</c:v>
                      </c:pt>
                      <c:pt idx="3">
                        <c:v>87.239095000000006</c:v>
                      </c:pt>
                      <c:pt idx="4">
                        <c:v>59.543353000000003</c:v>
                      </c:pt>
                      <c:pt idx="5">
                        <c:v>191.60111900000001</c:v>
                      </c:pt>
                      <c:pt idx="6">
                        <c:v>516.57323699999995</c:v>
                      </c:pt>
                      <c:pt idx="7">
                        <c:v>1155.73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B5-4882-8A9D-AF14184A810F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100F'!$Z$16:$Z$23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167.43921800000001</c:v>
                      </c:pt>
                      <c:pt idx="1">
                        <c:v>183.172877</c:v>
                      </c:pt>
                      <c:pt idx="2">
                        <c:v>93.835431</c:v>
                      </c:pt>
                      <c:pt idx="3">
                        <c:v>84.132579000000007</c:v>
                      </c:pt>
                      <c:pt idx="4">
                        <c:v>63.29598</c:v>
                      </c:pt>
                      <c:pt idx="5">
                        <c:v>186.45751300000001</c:v>
                      </c:pt>
                      <c:pt idx="6">
                        <c:v>525.14187200000003</c:v>
                      </c:pt>
                      <c:pt idx="7">
                        <c:v>1388.27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B5-4882-8A9D-AF14184A810F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100F'!$BD$47:$BD$54</c15:sqref>
                  </c15:fullRef>
                </c:ext>
              </c:extLst>
              <c:f>'Algs choice 500F 100F'!$BD$47:$BD$53</c:f>
              <c:numCache>
                <c:formatCode>General</c:formatCode>
                <c:ptCount val="7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7-4494-9818-ECE33991B2BC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100F'!$BD$57:$BD$64</c15:sqref>
                  </c15:fullRef>
                </c:ext>
              </c:extLst>
              <c:f>'Algs choice 500F 100F'!$BD$57:$BD$63</c:f>
              <c:numCache>
                <c:formatCode>General</c:formatCode>
                <c:ptCount val="7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7-4494-9818-ECE33991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 100F'!$CB$78</c15:sqref>
                        </c15:formulaRef>
                      </c:ext>
                    </c:extLst>
                    <c:strCache>
                      <c:ptCount val="1"/>
                      <c:pt idx="0">
                        <c:v>F=7,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100F'!$BD$67:$BD$74</c15:sqref>
                        </c15:fullRef>
                        <c15:formulaRef>
                          <c15:sqref>'Algs choice 500F 100F'!$BD$67:$BD$73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1486.262168</c:v>
                      </c:pt>
                      <c:pt idx="1">
                        <c:v>727.23015099999998</c:v>
                      </c:pt>
                      <c:pt idx="2">
                        <c:v>327.28644000000003</c:v>
                      </c:pt>
                      <c:pt idx="3">
                        <c:v>283.09518100000003</c:v>
                      </c:pt>
                      <c:pt idx="4">
                        <c:v>937.74942599999997</c:v>
                      </c:pt>
                      <c:pt idx="5">
                        <c:v>449.65211900000003</c:v>
                      </c:pt>
                      <c:pt idx="6">
                        <c:v>4034.636849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07-4494-9818-ECE33991B2BC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100F'!$CB$79</c15:sqref>
                        </c15:formulaRef>
                      </c:ext>
                    </c:extLst>
                    <c:strCache>
                      <c:ptCount val="1"/>
                      <c:pt idx="0">
                        <c:v>F=7,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100F'!$BD$77:$BD$84</c15:sqref>
                        </c15:fullRef>
                        <c15:formulaRef>
                          <c15:sqref>'Algs choice 500F 100F'!$BD$77:$BD$83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82.052974000000006</c:v>
                      </c:pt>
                      <c:pt idx="1">
                        <c:v>35.132275999999997</c:v>
                      </c:pt>
                      <c:pt idx="2">
                        <c:v>43.489443999999999</c:v>
                      </c:pt>
                      <c:pt idx="3">
                        <c:v>10.045828</c:v>
                      </c:pt>
                      <c:pt idx="4">
                        <c:v>13.953495</c:v>
                      </c:pt>
                      <c:pt idx="5">
                        <c:v>254.320561</c:v>
                      </c:pt>
                      <c:pt idx="6">
                        <c:v>188.12993800000001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07-4494-9818-ECE33991B2BC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100F'!$BD$67:$BD$74</c15:sqref>
                  </c15:fullRef>
                </c:ext>
              </c:extLst>
              <c:f>'Algs choice 500F 100F'!$BD$67:$BD$73</c:f>
              <c:numCache>
                <c:formatCode>General</c:formatCode>
                <c:ptCount val="7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5-4BB6-A6C1-BDE61E430AE7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100F'!$BD$77:$BD$84</c15:sqref>
                  </c15:fullRef>
                </c:ext>
              </c:extLst>
              <c:f>'Algs choice 500F 100F'!$BD$77:$BD$83</c:f>
              <c:numCache>
                <c:formatCode>General</c:formatCode>
                <c:ptCount val="7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5-4BB6-A6C1-BDE61E43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 100F'!$CB$76</c15:sqref>
                        </c15:formulaRef>
                      </c:ext>
                    </c:extLst>
                    <c:strCache>
                      <c:ptCount val="1"/>
                      <c:pt idx="0">
                        <c:v>F=5,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100F'!$BD$47:$BD$54</c15:sqref>
                        </c15:fullRef>
                        <c15:formulaRef>
                          <c15:sqref>'Algs choice 500F 100F'!$BD$47:$BD$53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72.331154999999995</c:v>
                      </c:pt>
                      <c:pt idx="1">
                        <c:v>116.225954</c:v>
                      </c:pt>
                      <c:pt idx="2">
                        <c:v>52.187052999999999</c:v>
                      </c:pt>
                      <c:pt idx="3">
                        <c:v>41.143514000000003</c:v>
                      </c:pt>
                      <c:pt idx="4">
                        <c:v>31.707964</c:v>
                      </c:pt>
                      <c:pt idx="5">
                        <c:v>148.09597299999999</c:v>
                      </c:pt>
                      <c:pt idx="6">
                        <c:v>522.30206499999997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95-4BB6-A6C1-BDE61E430AE7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100F'!$CB$77</c15:sqref>
                        </c15:formulaRef>
                      </c:ext>
                    </c:extLst>
                    <c:strCache>
                      <c:ptCount val="1"/>
                      <c:pt idx="0">
                        <c:v>F=5,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100F'!$BD$57:$BD$64</c15:sqref>
                        </c15:fullRef>
                        <c15:formulaRef>
                          <c15:sqref>'Algs choice 500F 100F'!$BD$57:$BD$63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72.236335999999994</c:v>
                      </c:pt>
                      <c:pt idx="1">
                        <c:v>117.345179</c:v>
                      </c:pt>
                      <c:pt idx="2">
                        <c:v>54.614924000000002</c:v>
                      </c:pt>
                      <c:pt idx="3">
                        <c:v>43.591431</c:v>
                      </c:pt>
                      <c:pt idx="4">
                        <c:v>27.518508000000001</c:v>
                      </c:pt>
                      <c:pt idx="5">
                        <c:v>153.395127</c:v>
                      </c:pt>
                      <c:pt idx="6">
                        <c:v>509.99266899999998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95-4BB6-A6C1-BDE61E430AE7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MinMax'!$N$6:$N$24</c:f>
              <c:numCache>
                <c:formatCode>General</c:formatCode>
                <c:ptCount val="19"/>
                <c:pt idx="0">
                  <c:v>0.83035443804907605</c:v>
                </c:pt>
                <c:pt idx="1">
                  <c:v>0.91305664950015097</c:v>
                </c:pt>
                <c:pt idx="2">
                  <c:v>0.94698576189033601</c:v>
                </c:pt>
                <c:pt idx="3">
                  <c:v>0.96001211754013904</c:v>
                </c:pt>
                <c:pt idx="4">
                  <c:v>0.970009088155104</c:v>
                </c:pt>
                <c:pt idx="5">
                  <c:v>0.970009088155104</c:v>
                </c:pt>
                <c:pt idx="6">
                  <c:v>0.96667676461678198</c:v>
                </c:pt>
                <c:pt idx="7">
                  <c:v>0.96546501060284695</c:v>
                </c:pt>
                <c:pt idx="8">
                  <c:v>0.96425325658891203</c:v>
                </c:pt>
                <c:pt idx="9">
                  <c:v>0.96576794910633101</c:v>
                </c:pt>
                <c:pt idx="10">
                  <c:v>0.96364737958194402</c:v>
                </c:pt>
                <c:pt idx="11">
                  <c:v>0.96576794910633101</c:v>
                </c:pt>
                <c:pt idx="12">
                  <c:v>0.96758558012723395</c:v>
                </c:pt>
                <c:pt idx="13">
                  <c:v>0.963041502574977</c:v>
                </c:pt>
                <c:pt idx="14">
                  <c:v>0.96213268706452504</c:v>
                </c:pt>
                <c:pt idx="15">
                  <c:v>0.963041502574977</c:v>
                </c:pt>
                <c:pt idx="16">
                  <c:v>0.96152681005755802</c:v>
                </c:pt>
                <c:pt idx="17">
                  <c:v>0.963041502574977</c:v>
                </c:pt>
                <c:pt idx="18">
                  <c:v>0.96273856407149305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3-4E4F-BF6B-E82FDB69DF32}"/>
            </c:ext>
          </c:extLst>
        </c:ser>
        <c:ser>
          <c:idx val="1"/>
          <c:order val="1"/>
          <c:tx>
            <c:v>MLP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MinMax'!$U$6:$U$24</c:f>
              <c:numCache>
                <c:formatCode>General</c:formatCode>
                <c:ptCount val="19"/>
                <c:pt idx="0">
                  <c:v>0.77521963041502495</c:v>
                </c:pt>
                <c:pt idx="1">
                  <c:v>0.89245683126325304</c:v>
                </c:pt>
                <c:pt idx="2">
                  <c:v>0.93305059073008101</c:v>
                </c:pt>
                <c:pt idx="3">
                  <c:v>0.95849742502271995</c:v>
                </c:pt>
                <c:pt idx="4">
                  <c:v>0.97061496516207202</c:v>
                </c:pt>
                <c:pt idx="5">
                  <c:v>0.97334141169342603</c:v>
                </c:pt>
                <c:pt idx="6">
                  <c:v>0.97182671917600705</c:v>
                </c:pt>
                <c:pt idx="7">
                  <c:v>0.97485610421084501</c:v>
                </c:pt>
                <c:pt idx="8">
                  <c:v>0.96637382611329903</c:v>
                </c:pt>
                <c:pt idx="9">
                  <c:v>0.96910027264465304</c:v>
                </c:pt>
                <c:pt idx="10">
                  <c:v>0.97303847318994197</c:v>
                </c:pt>
                <c:pt idx="11">
                  <c:v>0.96970614965162005</c:v>
                </c:pt>
                <c:pt idx="12">
                  <c:v>0.97364435019690998</c:v>
                </c:pt>
                <c:pt idx="13">
                  <c:v>0.96697970312026604</c:v>
                </c:pt>
                <c:pt idx="14">
                  <c:v>0.95849742502271995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3-4E4F-BF6B-E82FDB69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247679"/>
        <c:axId val="614450015"/>
      </c:bar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maxl).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</a:t>
                </a:r>
                <a:r>
                  <a:rPr lang="en-CA" sz="1400" b="0"/>
                  <a:t>EXT</a:t>
                </a:r>
                <a:r>
                  <a:rPr lang="en-CA" sz="1400" baseline="0"/>
                  <a:t> and </a:t>
                </a:r>
                <a:r>
                  <a:rPr lang="en-CA" sz="1400" b="0" baseline="0"/>
                  <a:t>MLP</a:t>
                </a:r>
                <a:endParaRPr lang="en-CA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100F'!$Z$47:$Z$54</c15:sqref>
                  </c15:fullRef>
                </c:ext>
              </c:extLst>
              <c:f>'Algs choice 500F 100F'!$Z$47:$Z$53</c:f>
              <c:numCache>
                <c:formatCode>General</c:formatCode>
                <c:ptCount val="7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232-A6D4-AE2A29705C4A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100F'!$Z$57:$Z$64</c15:sqref>
                  </c15:fullRef>
                </c:ext>
              </c:extLst>
              <c:f>'Algs choice 500F 100F'!$Z$57:$Z$63</c:f>
              <c:numCache>
                <c:formatCode>General</c:formatCode>
                <c:ptCount val="7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A-4232-A6D4-AE2A2970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 100F'!$CF$78</c15:sqref>
                        </c15:formulaRef>
                      </c:ext>
                    </c:extLst>
                    <c:strCache>
                      <c:ptCount val="1"/>
                      <c:pt idx="0">
                        <c:v>C[2,8],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100F'!$Z$67:$Z$74</c15:sqref>
                        </c15:fullRef>
                        <c15:formulaRef>
                          <c15:sqref>'Algs choice 500F 100F'!$Z$67:$Z$73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6121.59267</c:v>
                      </c:pt>
                      <c:pt idx="1">
                        <c:v>7550.8569230000003</c:v>
                      </c:pt>
                      <c:pt idx="2">
                        <c:v>2482.329784</c:v>
                      </c:pt>
                      <c:pt idx="3">
                        <c:v>2427.396158</c:v>
                      </c:pt>
                      <c:pt idx="4">
                        <c:v>18007.58023</c:v>
                      </c:pt>
                      <c:pt idx="5">
                        <c:v>3341.056384</c:v>
                      </c:pt>
                      <c:pt idx="6">
                        <c:v>31146.877584000002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5A-4232-A6D4-AE2A29705C4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100F'!$CF$79</c15:sqref>
                        </c15:formulaRef>
                      </c:ext>
                    </c:extLst>
                    <c:strCache>
                      <c:ptCount val="1"/>
                      <c:pt idx="0">
                        <c:v>C[2,8],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100F'!$Z$77:$Z$84</c15:sqref>
                        </c15:fullRef>
                        <c15:formulaRef>
                          <c15:sqref>'Algs choice 500F 100F'!$Z$77:$Z$83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423.17661199999998</c:v>
                      </c:pt>
                      <c:pt idx="1">
                        <c:v>523.42512299999999</c:v>
                      </c:pt>
                      <c:pt idx="2">
                        <c:v>184.99421699999999</c:v>
                      </c:pt>
                      <c:pt idx="3">
                        <c:v>158.89310499999999</c:v>
                      </c:pt>
                      <c:pt idx="4">
                        <c:v>892.76365599999997</c:v>
                      </c:pt>
                      <c:pt idx="5">
                        <c:v>574.50953900000002</c:v>
                      </c:pt>
                      <c:pt idx="6">
                        <c:v>1267.9859690000001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A-4232-A6D4-AE2A29705C4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100F'!$Z$67:$Z$74</c15:sqref>
                  </c15:fullRef>
                </c:ext>
              </c:extLst>
              <c:f>'Algs choice 500F 100F'!$Z$67:$Z$73</c:f>
              <c:numCache>
                <c:formatCode>General</c:formatCode>
                <c:ptCount val="7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3-492B-BC55-8E41654A5015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100F'!$Z$77:$Z$84</c15:sqref>
                  </c15:fullRef>
                </c:ext>
              </c:extLst>
              <c:f>'Algs choice 500F 100F'!$Z$77:$Z$83</c:f>
              <c:numCache>
                <c:formatCode>General</c:formatCode>
                <c:ptCount val="7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3-492B-BC55-8E41654A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 100F'!$CF$76</c15:sqref>
                        </c15:formulaRef>
                      </c:ext>
                    </c:extLst>
                    <c:strCache>
                      <c:ptCount val="1"/>
                      <c:pt idx="0">
                        <c:v>C[2,5],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100F'!$Z$47:$Z$54</c15:sqref>
                        </c15:fullRef>
                        <c15:formulaRef>
                          <c15:sqref>'Algs choice 500F 100F'!$Z$47:$Z$53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164.319345</c:v>
                      </c:pt>
                      <c:pt idx="1">
                        <c:v>195.441453</c:v>
                      </c:pt>
                      <c:pt idx="2">
                        <c:v>102.62347800000001</c:v>
                      </c:pt>
                      <c:pt idx="3">
                        <c:v>83.079868000000005</c:v>
                      </c:pt>
                      <c:pt idx="4">
                        <c:v>52.266035000000002</c:v>
                      </c:pt>
                      <c:pt idx="5">
                        <c:v>183.284154</c:v>
                      </c:pt>
                      <c:pt idx="6">
                        <c:v>520.24044600000002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43-492B-BC55-8E41654A5015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100F'!$CF$77</c15:sqref>
                        </c15:formulaRef>
                      </c:ext>
                    </c:extLst>
                    <c:strCache>
                      <c:ptCount val="1"/>
                      <c:pt idx="0">
                        <c:v>C[2,5],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100F'!$Z$57:$Z$64</c15:sqref>
                        </c15:fullRef>
                        <c15:formulaRef>
                          <c15:sqref>'Algs choice 500F 100F'!$Z$57:$Z$63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155.883703</c:v>
                      </c:pt>
                      <c:pt idx="1">
                        <c:v>183.89028500000001</c:v>
                      </c:pt>
                      <c:pt idx="2">
                        <c:v>100.199716</c:v>
                      </c:pt>
                      <c:pt idx="3">
                        <c:v>136.96201099999999</c:v>
                      </c:pt>
                      <c:pt idx="4">
                        <c:v>53.176506000000003</c:v>
                      </c:pt>
                      <c:pt idx="5">
                        <c:v>170.564425</c:v>
                      </c:pt>
                      <c:pt idx="6">
                        <c:v>506.10913599999998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43-492B-BC55-8E41654A5015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('All Rfam 2'!$V$13,'All Rfam 2'!$V$14)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031-A874-B4B72C779E27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2'!$V$15:$V$16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1-4031-A874-B4B72C779E27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2'!$AG$13:$AG$14</c:f>
              <c:numCache>
                <c:formatCode>General</c:formatCode>
                <c:ptCount val="2"/>
                <c:pt idx="0">
                  <c:v>0.89800000000000002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031-A874-B4B72C779E27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2'!$AG$15:$AG$16</c:f>
              <c:numCache>
                <c:formatCode>General</c:formatCode>
                <c:ptCount val="2"/>
                <c:pt idx="0">
                  <c:v>0.89400000000000002</c:v>
                </c:pt>
                <c:pt idx="1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1-4031-A874-B4B72C779E27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2'!$BB$13:$BB$14</c:f>
              <c:numCache>
                <c:formatCode>General</c:formatCode>
                <c:ptCount val="2"/>
                <c:pt idx="0">
                  <c:v>0.84499999999999997</c:v>
                </c:pt>
                <c:pt idx="1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61-4031-A874-B4B72C779E27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2'!$BB$15:$BB$16</c:f>
              <c:numCache>
                <c:formatCode>General</c:formatCode>
                <c:ptCount val="2"/>
                <c:pt idx="0">
                  <c:v>0.84399999999999997</c:v>
                </c:pt>
                <c:pt idx="1">
                  <c:v>0.84599999999999997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1-4031-A874-B4B72C779E27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2'!$AQ$13:$AQ$14</c:f>
              <c:numCache>
                <c:formatCode>General</c:formatCode>
                <c:ptCount val="2"/>
                <c:pt idx="0">
                  <c:v>0.90600000000000003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61-4031-A874-B4B72C779E27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2'!$AQ$15:$AQ$16</c:f>
              <c:numCache>
                <c:formatCode>General</c:formatCode>
                <c:ptCount val="2"/>
                <c:pt idx="0">
                  <c:v>0.89900000000000002</c:v>
                </c:pt>
                <c:pt idx="1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61-4031-A874-B4B72C77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2'!$Y$13:$Y$14</c:f>
              <c:numCache>
                <c:formatCode>General</c:formatCode>
                <c:ptCount val="2"/>
                <c:pt idx="0">
                  <c:v>0.81799999999999995</c:v>
                </c:pt>
                <c:pt idx="1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D04-B56F-F0D81AA07B21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2'!$Y$15:$Y$16</c:f>
              <c:numCache>
                <c:formatCode>General</c:formatCode>
                <c:ptCount val="2"/>
                <c:pt idx="0">
                  <c:v>0.81899999999999995</c:v>
                </c:pt>
                <c:pt idx="1">
                  <c:v>0.82199999999999995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9-4D04-B56F-F0D81AA07B21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2'!$AJ$13:$AJ$14</c:f>
              <c:numCache>
                <c:formatCode>General</c:formatCode>
                <c:ptCount val="2"/>
                <c:pt idx="0">
                  <c:v>0.82599999999999996</c:v>
                </c:pt>
                <c:pt idx="1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9-4D04-B56F-F0D81AA07B21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2'!$AJ$15:$AJ$16</c:f>
              <c:numCache>
                <c:formatCode>General</c:formatCode>
                <c:ptCount val="2"/>
                <c:pt idx="0">
                  <c:v>0.83199999999999996</c:v>
                </c:pt>
                <c:pt idx="1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9-4D04-B56F-F0D81AA07B21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2'!$BE$13:$BE$14</c:f>
              <c:numCache>
                <c:formatCode>General</c:formatCode>
                <c:ptCount val="2"/>
                <c:pt idx="0">
                  <c:v>0.78900000000000003</c:v>
                </c:pt>
                <c:pt idx="1">
                  <c:v>0.79400000000000004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9-4D04-B56F-F0D81AA07B21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2'!$BE$15:$BE$16</c:f>
              <c:numCache>
                <c:formatCode>General</c:formatCode>
                <c:ptCount val="2"/>
                <c:pt idx="0">
                  <c:v>0.79100000000000004</c:v>
                </c:pt>
                <c:pt idx="1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9-4D04-B56F-F0D81AA07B21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2'!$AT$13:$AT$14</c:f>
              <c:numCache>
                <c:formatCode>General</c:formatCode>
                <c:ptCount val="2"/>
                <c:pt idx="0">
                  <c:v>0.84099999999999997</c:v>
                </c:pt>
                <c:pt idx="1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9-4D04-B56F-F0D81AA07B21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2'!$AT$15:$AT$16</c:f>
              <c:numCache>
                <c:formatCode>General</c:formatCode>
                <c:ptCount val="2"/>
                <c:pt idx="0">
                  <c:v>0.84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9-4D04-B56F-F0D81AA0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2'!$V$8:$V$9,'All Rfam 2'!$V$18)</c:f>
              <c:numCache>
                <c:formatCode>General</c:formatCode>
                <c:ptCount val="3"/>
                <c:pt idx="0">
                  <c:v>0.875</c:v>
                </c:pt>
                <c:pt idx="1">
                  <c:v>0.90500000000000003</c:v>
                </c:pt>
                <c:pt idx="2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1-4736-A77A-ABC3C4661C7F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2'!$V$10:$V$11,'All Rfam 2'!$V$19)</c:f>
              <c:numCache>
                <c:formatCode>General</c:formatCode>
                <c:ptCount val="3"/>
                <c:pt idx="0">
                  <c:v>0.874</c:v>
                </c:pt>
                <c:pt idx="1">
                  <c:v>0.90700000000000003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1-4736-A77A-ABC3C4661C7F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2'!$AG$8:$AG$9,'All Rfam 2'!$AG$18)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0.90200000000000002</c:v>
                </c:pt>
                <c:pt idx="2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1-4736-A77A-ABC3C4661C7F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2'!$AG$10:$AG$11,'All Rfam 2'!$AG$19)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0.88800000000000001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1-4736-A77A-ABC3C4661C7F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2'!$BB$8:$BB$9,'All Rfam 2'!$BB$18)</c:f>
              <c:numCache>
                <c:formatCode>General</c:formatCode>
                <c:ptCount val="3"/>
                <c:pt idx="0">
                  <c:v>0.871</c:v>
                </c:pt>
                <c:pt idx="1">
                  <c:v>0.90300000000000002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1-4736-A77A-ABC3C4661C7F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2'!$BB$10:$BB$11,'All Rfam 2'!$BB$19)</c:f>
              <c:numCache>
                <c:formatCode>General</c:formatCode>
                <c:ptCount val="3"/>
                <c:pt idx="0">
                  <c:v>0.86899999999999999</c:v>
                </c:pt>
                <c:pt idx="1">
                  <c:v>0.90200000000000002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51-4736-A77A-ABC3C4661C7F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2'!$AQ$8:$AQ$9,'All Rfam 2'!$AQ$18)</c:f>
              <c:numCache>
                <c:formatCode>General</c:formatCode>
                <c:ptCount val="3"/>
                <c:pt idx="0">
                  <c:v>0.88</c:v>
                </c:pt>
                <c:pt idx="1">
                  <c:v>0.91600000000000004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1-4736-A77A-ABC3C4661C7F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2'!$AQ$10:$AQ$11,'All Rfam 2'!$AQ$19)</c:f>
              <c:numCache>
                <c:formatCode>General</c:formatCode>
                <c:ptCount val="3"/>
                <c:pt idx="0">
                  <c:v>0.88400000000000001</c:v>
                </c:pt>
                <c:pt idx="1">
                  <c:v>0.91500000000000004</c:v>
                </c:pt>
                <c:pt idx="2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51-4736-A77A-ABC3C466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</a:t>
                </a:r>
                <a:r>
                  <a:rPr lang="en-CA" sz="1400" baseline="0"/>
                  <a:t> </a:t>
                </a:r>
                <a:r>
                  <a:rPr lang="en-CA" sz="1400"/>
                  <a:t>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2'!$Y$8:$Y$9,'All Rfam 2'!$Y$18)</c:f>
              <c:numCache>
                <c:formatCode>General</c:formatCode>
                <c:ptCount val="3"/>
                <c:pt idx="0">
                  <c:v>0.82499999999999996</c:v>
                </c:pt>
                <c:pt idx="1">
                  <c:v>0.86499999999999999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A44-A201-6F843B6CEE0C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2'!$Y$10:$Y$11,'All Rfam 2'!$Y$19)</c:f>
              <c:numCache>
                <c:formatCode>General</c:formatCode>
                <c:ptCount val="3"/>
                <c:pt idx="0">
                  <c:v>0.82399999999999995</c:v>
                </c:pt>
                <c:pt idx="1">
                  <c:v>0.86399999999999999</c:v>
                </c:pt>
                <c:pt idx="2">
                  <c:v>0.85099999999999998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1-4A44-A201-6F843B6CEE0C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2'!$AJ$8:$AJ$9,'All Rfam 2'!$AJ$18)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0.82799999999999996</c:v>
                </c:pt>
                <c:pt idx="2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1-4A44-A201-6F843B6CEE0C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2'!$AJ$10:$AJ$11,'All Rfam 2'!$AJ$19)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0.80800000000000005</c:v>
                </c:pt>
                <c:pt idx="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1-4A44-A201-6F843B6CEE0C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2'!$BE$8:$BE$9,'All Rfam 2'!$BE$18)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0.84599999999999997</c:v>
                </c:pt>
                <c:pt idx="2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1-4A44-A201-6F843B6CEE0C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2'!$BE$10:$BE$11,'All Rfam 2'!$BE$19)</c:f>
              <c:numCache>
                <c:formatCode>General</c:formatCode>
                <c:ptCount val="3"/>
                <c:pt idx="0">
                  <c:v>0.80400000000000005</c:v>
                </c:pt>
                <c:pt idx="1">
                  <c:v>0.84499999999999997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1-4A44-A201-6F843B6CEE0C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2'!$AT$8:$AT$9,'All Rfam 2'!$AT$18)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0.85</c:v>
                </c:pt>
                <c:pt idx="2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31-4A44-A201-6F843B6CEE0C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2'!$AT$10:$AT$11,'All Rfam 2'!$AT$19)</c:f>
              <c:numCache>
                <c:formatCode>General</c:formatCode>
                <c:ptCount val="3"/>
                <c:pt idx="0">
                  <c:v>0.81299999999999994</c:v>
                </c:pt>
                <c:pt idx="1">
                  <c:v>0.84299999999999997</c:v>
                </c:pt>
                <c:pt idx="2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31-4A44-A201-6F843B6C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2'!$B$82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2'!$C$82:$F$82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41E7-8A59-2B4CE4B4DB3B}"/>
            </c:ext>
          </c:extLst>
        </c:ser>
        <c:ser>
          <c:idx val="1"/>
          <c:order val="1"/>
          <c:tx>
            <c:strRef>
              <c:f>'All Rfam 2'!$B$83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2'!$C$83:$F$83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2-41E7-8A59-2B4CE4B4DB3B}"/>
            </c:ext>
          </c:extLst>
        </c:ser>
        <c:ser>
          <c:idx val="2"/>
          <c:order val="2"/>
          <c:tx>
            <c:strRef>
              <c:f>'All Rfam 2'!$B$84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2'!$C$84:$F$84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2-41E7-8A59-2B4CE4B4DB3B}"/>
            </c:ext>
          </c:extLst>
        </c:ser>
        <c:ser>
          <c:idx val="3"/>
          <c:order val="3"/>
          <c:tx>
            <c:strRef>
              <c:f>'All Rfam 2'!$B$85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2'!$C$85:$F$85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2-41E7-8A59-2B4CE4B4DB3B}"/>
            </c:ext>
          </c:extLst>
        </c:ser>
        <c:ser>
          <c:idx val="4"/>
          <c:order val="4"/>
          <c:tx>
            <c:strRef>
              <c:f>'All Rfam 2'!$B$86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2'!$C$86:$F$86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2-41E7-8A59-2B4CE4B4DB3B}"/>
            </c:ext>
          </c:extLst>
        </c:ser>
        <c:ser>
          <c:idx val="5"/>
          <c:order val="5"/>
          <c:tx>
            <c:strRef>
              <c:f>'All Rfam 2'!$B$87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2'!$C$87:$F$87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2-41E7-8A59-2B4CE4B4DB3B}"/>
            </c:ext>
          </c:extLst>
        </c:ser>
        <c:ser>
          <c:idx val="6"/>
          <c:order val="6"/>
          <c:tx>
            <c:strRef>
              <c:f>'All Rfam 2'!$B$88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2'!$C$88:$F$88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2-41E7-8A59-2B4CE4B4DB3B}"/>
            </c:ext>
          </c:extLst>
        </c:ser>
        <c:ser>
          <c:idx val="7"/>
          <c:order val="7"/>
          <c:tx>
            <c:strRef>
              <c:f>'All Rfam 2'!$B$89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2'!$C$89:$F$89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2-41E7-8A59-2B4CE4B4DB3B}"/>
            </c:ext>
          </c:extLst>
        </c:ser>
        <c:ser>
          <c:idx val="8"/>
          <c:order val="8"/>
          <c:tx>
            <c:strRef>
              <c:f>'All Rfam 2'!$B$90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2'!$C$90:$F$90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2-41E7-8A59-2B4CE4B4DB3B}"/>
            </c:ext>
          </c:extLst>
        </c:ser>
        <c:ser>
          <c:idx val="9"/>
          <c:order val="9"/>
          <c:tx>
            <c:strRef>
              <c:f>'All Rfam 2'!$B$91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2'!$C$91:$F$91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E2-41E7-8A59-2B4CE4B4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2'!$B$119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2'!$C$119:$F$119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66-4B56-B5B7-11DB97B956E4}"/>
            </c:ext>
          </c:extLst>
        </c:ser>
        <c:ser>
          <c:idx val="1"/>
          <c:order val="1"/>
          <c:tx>
            <c:strRef>
              <c:f>'All Rfam 2'!$B$120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2'!$C$120:$F$120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66-4B56-B5B7-11DB97B956E4}"/>
            </c:ext>
          </c:extLst>
        </c:ser>
        <c:ser>
          <c:idx val="2"/>
          <c:order val="2"/>
          <c:tx>
            <c:strRef>
              <c:f>'All Rfam 2'!$B$121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2'!$C$121:$F$121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66-4B56-B5B7-11DB97B956E4}"/>
            </c:ext>
          </c:extLst>
        </c:ser>
        <c:ser>
          <c:idx val="3"/>
          <c:order val="3"/>
          <c:tx>
            <c:strRef>
              <c:f>'All Rfam 2'!$B$122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2'!$C$122:$F$122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66-4B56-B5B7-11DB97B956E4}"/>
            </c:ext>
          </c:extLst>
        </c:ser>
        <c:ser>
          <c:idx val="4"/>
          <c:order val="4"/>
          <c:tx>
            <c:strRef>
              <c:f>'All Rfam 2'!$B$123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2'!$C$123:$F$123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66-4B56-B5B7-11DB97B956E4}"/>
            </c:ext>
          </c:extLst>
        </c:ser>
        <c:ser>
          <c:idx val="5"/>
          <c:order val="5"/>
          <c:tx>
            <c:strRef>
              <c:f>'All Rfam 2'!$B$124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2'!$C$124:$F$124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666-4B56-B5B7-11DB97B956E4}"/>
            </c:ext>
          </c:extLst>
        </c:ser>
        <c:ser>
          <c:idx val="6"/>
          <c:order val="6"/>
          <c:tx>
            <c:strRef>
              <c:f>'All Rfam 2'!$B$125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2'!$C$125:$F$125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666-4B56-B5B7-11DB97B956E4}"/>
            </c:ext>
          </c:extLst>
        </c:ser>
        <c:ser>
          <c:idx val="7"/>
          <c:order val="7"/>
          <c:tx>
            <c:strRef>
              <c:f>'All Rfam 2'!$B$126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2'!$C$126:$F$126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666-4B56-B5B7-11DB97B956E4}"/>
            </c:ext>
          </c:extLst>
        </c:ser>
        <c:ser>
          <c:idx val="8"/>
          <c:order val="8"/>
          <c:tx>
            <c:strRef>
              <c:f>'All Rfam 2'!$B$127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2'!$C$127:$F$127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666-4B56-B5B7-11DB97B956E4}"/>
            </c:ext>
          </c:extLst>
        </c:ser>
        <c:ser>
          <c:idx val="9"/>
          <c:order val="9"/>
          <c:tx>
            <c:strRef>
              <c:f>'All Rfam 2'!$B$128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2'!$C$128:$F$128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666-4B56-B5B7-11DB97B9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2'!$B$143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2'!$C$143:$F$143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A-45A1-B36A-1362C2B81515}"/>
            </c:ext>
          </c:extLst>
        </c:ser>
        <c:ser>
          <c:idx val="1"/>
          <c:order val="1"/>
          <c:tx>
            <c:strRef>
              <c:f>'All Rfam 2'!$B$144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2'!$C$144:$F$144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A-45A1-B36A-1362C2B81515}"/>
            </c:ext>
          </c:extLst>
        </c:ser>
        <c:ser>
          <c:idx val="2"/>
          <c:order val="2"/>
          <c:tx>
            <c:strRef>
              <c:f>'All Rfam 2'!$B$145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2'!$C$145:$F$145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A-45A1-B36A-1362C2B81515}"/>
            </c:ext>
          </c:extLst>
        </c:ser>
        <c:ser>
          <c:idx val="3"/>
          <c:order val="3"/>
          <c:tx>
            <c:strRef>
              <c:f>'All Rfam 2'!$B$146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2'!$C$146:$F$146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A-45A1-B36A-1362C2B81515}"/>
            </c:ext>
          </c:extLst>
        </c:ser>
        <c:ser>
          <c:idx val="4"/>
          <c:order val="4"/>
          <c:tx>
            <c:strRef>
              <c:f>'All Rfam 2'!$B$147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2'!$C$147:$F$147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A-45A1-B36A-1362C2B81515}"/>
            </c:ext>
          </c:extLst>
        </c:ser>
        <c:ser>
          <c:idx val="5"/>
          <c:order val="5"/>
          <c:tx>
            <c:strRef>
              <c:f>'All Rfam 2'!$B$148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2'!$C$148:$F$148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A-45A1-B36A-1362C2B81515}"/>
            </c:ext>
          </c:extLst>
        </c:ser>
        <c:ser>
          <c:idx val="6"/>
          <c:order val="6"/>
          <c:tx>
            <c:strRef>
              <c:f>'All Rfam 2'!$B$149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2'!$C$149:$F$149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AA-45A1-B36A-1362C2B81515}"/>
            </c:ext>
          </c:extLst>
        </c:ser>
        <c:ser>
          <c:idx val="7"/>
          <c:order val="7"/>
          <c:tx>
            <c:strRef>
              <c:f>'All Rfam 2'!$B$150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2'!$C$150:$F$150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AA-45A1-B36A-1362C2B81515}"/>
            </c:ext>
          </c:extLst>
        </c:ser>
        <c:ser>
          <c:idx val="8"/>
          <c:order val="8"/>
          <c:tx>
            <c:strRef>
              <c:f>'All Rfam 2'!$B$151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2'!$C$151:$F$151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AA-45A1-B36A-1362C2B81515}"/>
            </c:ext>
          </c:extLst>
        </c:ser>
        <c:ser>
          <c:idx val="9"/>
          <c:order val="9"/>
          <c:tx>
            <c:strRef>
              <c:f>'All Rfam 2'!$B$152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2'!$C$152:$F$152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AA-45A1-B36A-1362C2B8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2'!$B$180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2'!$C$180:$F$180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2-43A5-8C9D-04E7C1B57D27}"/>
            </c:ext>
          </c:extLst>
        </c:ser>
        <c:ser>
          <c:idx val="1"/>
          <c:order val="1"/>
          <c:tx>
            <c:strRef>
              <c:f>'All Rfam 2'!$B$181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2'!$C$181:$F$181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2-43A5-8C9D-04E7C1B57D27}"/>
            </c:ext>
          </c:extLst>
        </c:ser>
        <c:ser>
          <c:idx val="2"/>
          <c:order val="2"/>
          <c:tx>
            <c:strRef>
              <c:f>'All Rfam 2'!$B$182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2'!$C$182:$F$182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2-43A5-8C9D-04E7C1B57D27}"/>
            </c:ext>
          </c:extLst>
        </c:ser>
        <c:ser>
          <c:idx val="3"/>
          <c:order val="3"/>
          <c:tx>
            <c:strRef>
              <c:f>'All Rfam 2'!$B$183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2'!$C$183:$F$183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02-43A5-8C9D-04E7C1B57D27}"/>
            </c:ext>
          </c:extLst>
        </c:ser>
        <c:ser>
          <c:idx val="4"/>
          <c:order val="4"/>
          <c:tx>
            <c:strRef>
              <c:f>'All Rfam 2'!$B$184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2'!$C$184:$F$184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02-43A5-8C9D-04E7C1B57D27}"/>
            </c:ext>
          </c:extLst>
        </c:ser>
        <c:ser>
          <c:idx val="5"/>
          <c:order val="5"/>
          <c:tx>
            <c:strRef>
              <c:f>'All Rfam 2'!$B$185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2'!$C$185:$F$185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02-43A5-8C9D-04E7C1B57D27}"/>
            </c:ext>
          </c:extLst>
        </c:ser>
        <c:ser>
          <c:idx val="6"/>
          <c:order val="6"/>
          <c:tx>
            <c:strRef>
              <c:f>'All Rfam 2'!$B$186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2'!$C$186:$F$186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02-43A5-8C9D-04E7C1B57D27}"/>
            </c:ext>
          </c:extLst>
        </c:ser>
        <c:ser>
          <c:idx val="7"/>
          <c:order val="7"/>
          <c:tx>
            <c:strRef>
              <c:f>'All Rfam 2'!$B$187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2'!$C$187:$F$187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02-43A5-8C9D-04E7C1B57D27}"/>
            </c:ext>
          </c:extLst>
        </c:ser>
        <c:ser>
          <c:idx val="8"/>
          <c:order val="8"/>
          <c:tx>
            <c:strRef>
              <c:f>'All Rfam 2'!$B$188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2'!$C$188:$F$188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02-43A5-8C9D-04E7C1B57D27}"/>
            </c:ext>
          </c:extLst>
        </c:ser>
        <c:ser>
          <c:idx val="9"/>
          <c:order val="9"/>
          <c:tx>
            <c:strRef>
              <c:f>'All Rfam 2'!$B$189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2'!$C$189:$F$189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02-43A5-8C9D-04E7C1B5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MinMax'!$AD$6:$AD$24</c:f>
              <c:numCache>
                <c:formatCode>General</c:formatCode>
                <c:ptCount val="1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  <c:pt idx="9">
                  <c:v>30.516475513984449</c:v>
                </c:pt>
                <c:pt idx="10">
                  <c:v>37.554010846332048</c:v>
                </c:pt>
                <c:pt idx="11">
                  <c:v>45.277652729144314</c:v>
                </c:pt>
                <c:pt idx="12">
                  <c:v>49.297315591321421</c:v>
                </c:pt>
                <c:pt idx="13">
                  <c:v>57.2917819193475</c:v>
                </c:pt>
                <c:pt idx="14">
                  <c:v>62.941889421306698</c:v>
                </c:pt>
                <c:pt idx="15">
                  <c:v>71.687318490181966</c:v>
                </c:pt>
                <c:pt idx="16">
                  <c:v>75.9038086451597</c:v>
                </c:pt>
                <c:pt idx="17">
                  <c:v>86.606014652837843</c:v>
                </c:pt>
                <c:pt idx="18">
                  <c:v>91.925470848851006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0BE-B0E5-9949BEAD5236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MinMax'!$AE$6:$AE$24</c:f>
              <c:numCache>
                <c:formatCode>General</c:formatCode>
                <c:ptCount val="1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  <c:pt idx="9">
                  <c:v>120.11934789757882</c:v>
                </c:pt>
                <c:pt idx="10">
                  <c:v>149.604918946937</c:v>
                </c:pt>
                <c:pt idx="11">
                  <c:v>179.18497595050985</c:v>
                </c:pt>
                <c:pt idx="12">
                  <c:v>306.92158991669163</c:v>
                </c:pt>
                <c:pt idx="13">
                  <c:v>340.40983583246333</c:v>
                </c:pt>
                <c:pt idx="14">
                  <c:v>382.48486297543997</c:v>
                </c:pt>
                <c:pt idx="15">
                  <c:v>59.125655836100002</c:v>
                </c:pt>
                <c:pt idx="16">
                  <c:v>64.462019216766663</c:v>
                </c:pt>
                <c:pt idx="17">
                  <c:v>70.061181906650006</c:v>
                </c:pt>
                <c:pt idx="18">
                  <c:v>74.192585317266676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7-40BE-B0E5-9949BEAD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in </a:t>
                </a:r>
                <a:r>
                  <a:rPr lang="en-CA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18" Type="http://schemas.openxmlformats.org/officeDocument/2006/relationships/chart" Target="../charts/chart67.xml"/><Relationship Id="rId26" Type="http://schemas.openxmlformats.org/officeDocument/2006/relationships/chart" Target="../charts/chart75.xml"/><Relationship Id="rId3" Type="http://schemas.openxmlformats.org/officeDocument/2006/relationships/chart" Target="../charts/chart52.xml"/><Relationship Id="rId21" Type="http://schemas.openxmlformats.org/officeDocument/2006/relationships/chart" Target="../charts/chart70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17" Type="http://schemas.openxmlformats.org/officeDocument/2006/relationships/chart" Target="../charts/chart66.xml"/><Relationship Id="rId25" Type="http://schemas.openxmlformats.org/officeDocument/2006/relationships/chart" Target="../charts/chart74.xml"/><Relationship Id="rId2" Type="http://schemas.openxmlformats.org/officeDocument/2006/relationships/chart" Target="../charts/chart51.xml"/><Relationship Id="rId16" Type="http://schemas.openxmlformats.org/officeDocument/2006/relationships/chart" Target="../charts/chart65.xml"/><Relationship Id="rId20" Type="http://schemas.openxmlformats.org/officeDocument/2006/relationships/chart" Target="../charts/chart69.xml"/><Relationship Id="rId29" Type="http://schemas.openxmlformats.org/officeDocument/2006/relationships/chart" Target="../charts/chart78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24" Type="http://schemas.openxmlformats.org/officeDocument/2006/relationships/chart" Target="../charts/chart73.xml"/><Relationship Id="rId32" Type="http://schemas.openxmlformats.org/officeDocument/2006/relationships/chart" Target="../charts/chart81.xml"/><Relationship Id="rId5" Type="http://schemas.openxmlformats.org/officeDocument/2006/relationships/chart" Target="../charts/chart54.xml"/><Relationship Id="rId15" Type="http://schemas.openxmlformats.org/officeDocument/2006/relationships/chart" Target="../charts/chart64.xml"/><Relationship Id="rId23" Type="http://schemas.openxmlformats.org/officeDocument/2006/relationships/chart" Target="../charts/chart72.xml"/><Relationship Id="rId28" Type="http://schemas.openxmlformats.org/officeDocument/2006/relationships/chart" Target="../charts/chart77.xml"/><Relationship Id="rId10" Type="http://schemas.openxmlformats.org/officeDocument/2006/relationships/chart" Target="../charts/chart59.xml"/><Relationship Id="rId19" Type="http://schemas.openxmlformats.org/officeDocument/2006/relationships/chart" Target="../charts/chart68.xml"/><Relationship Id="rId31" Type="http://schemas.openxmlformats.org/officeDocument/2006/relationships/chart" Target="../charts/chart80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14" Type="http://schemas.openxmlformats.org/officeDocument/2006/relationships/chart" Target="../charts/chart63.xml"/><Relationship Id="rId22" Type="http://schemas.openxmlformats.org/officeDocument/2006/relationships/chart" Target="../charts/chart71.xml"/><Relationship Id="rId27" Type="http://schemas.openxmlformats.org/officeDocument/2006/relationships/chart" Target="../charts/chart76.xml"/><Relationship Id="rId30" Type="http://schemas.openxmlformats.org/officeDocument/2006/relationships/chart" Target="../charts/chart79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</xdr:colOff>
      <xdr:row>16</xdr:row>
      <xdr:rowOff>66675</xdr:rowOff>
    </xdr:from>
    <xdr:to>
      <xdr:col>13</xdr:col>
      <xdr:colOff>31749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614B-6E4E-443D-8F3B-9BBB91763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60324</xdr:colOff>
      <xdr:row>43</xdr:row>
      <xdr:rowOff>3174</xdr:rowOff>
    </xdr:from>
    <xdr:to>
      <xdr:col>13</xdr:col>
      <xdr:colOff>60324</xdr:colOff>
      <xdr:row>68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BB106-B51A-410A-98F7-CA3EF9ED8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244475</xdr:colOff>
      <xdr:row>69</xdr:row>
      <xdr:rowOff>111125</xdr:rowOff>
    </xdr:from>
    <xdr:to>
      <xdr:col>13</xdr:col>
      <xdr:colOff>244475</xdr:colOff>
      <xdr:row>94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0B8FE-E05A-4A28-BFF2-BD8F09343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19050</xdr:rowOff>
    </xdr:from>
    <xdr:to>
      <xdr:col>9</xdr:col>
      <xdr:colOff>386617</xdr:colOff>
      <xdr:row>38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8CB9-DB0A-4552-9E79-BDAFBD65A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21</xdr:col>
      <xdr:colOff>222250</xdr:colOff>
      <xdr:row>38</xdr:row>
      <xdr:rowOff>24911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D780B-DAE0-424C-AB5D-A4A88926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35</xdr:row>
      <xdr:rowOff>63500</xdr:rowOff>
    </xdr:from>
    <xdr:to>
      <xdr:col>15</xdr:col>
      <xdr:colOff>101600</xdr:colOff>
      <xdr:row>35</xdr:row>
      <xdr:rowOff>69850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C53EEA-7623-4212-9908-98F06FA205A5}"/>
            </a:ext>
          </a:extLst>
        </xdr:cNvPr>
        <xdr:cNvCxnSpPr/>
      </xdr:nvCxnSpPr>
      <xdr:spPr>
        <a:xfrm flipH="1">
          <a:off x="8661400" y="6521450"/>
          <a:ext cx="584200" cy="6350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35</xdr:row>
      <xdr:rowOff>38100</xdr:rowOff>
    </xdr:from>
    <xdr:to>
      <xdr:col>15</xdr:col>
      <xdr:colOff>228600</xdr:colOff>
      <xdr:row>36</xdr:row>
      <xdr:rowOff>88900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3DB27D4-D617-4155-8DFC-46C799FEC902}"/>
            </a:ext>
          </a:extLst>
        </xdr:cNvPr>
        <xdr:cNvGrpSpPr/>
      </xdr:nvGrpSpPr>
      <xdr:grpSpPr>
        <a:xfrm>
          <a:off x="8089900" y="6734908"/>
          <a:ext cx="1297354" cy="244475"/>
          <a:chOff x="8077200" y="6496050"/>
          <a:chExt cx="1295400" cy="23495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92E5FAE-3770-4655-876E-D103AFB03563}"/>
              </a:ext>
            </a:extLst>
          </xdr:cNvPr>
          <xdr:cNvGrpSpPr/>
        </xdr:nvGrpSpPr>
        <xdr:grpSpPr>
          <a:xfrm>
            <a:off x="8077200" y="6502400"/>
            <a:ext cx="717550" cy="228600"/>
            <a:chOff x="8077200" y="6502400"/>
            <a:chExt cx="717550" cy="228600"/>
          </a:xfrm>
        </xdr:grpSpPr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BF4E4C6B-2D7F-4E19-89D0-60572E32C94B}"/>
                </a:ext>
              </a:extLst>
            </xdr:cNvPr>
            <xdr:cNvCxnSpPr/>
          </xdr:nvCxnSpPr>
          <xdr:spPr>
            <a:xfrm flipH="1">
              <a:off x="8077200" y="65278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94B322-CBC5-4219-9523-7A3D2C4058EC}"/>
                </a:ext>
              </a:extLst>
            </xdr:cNvPr>
            <xdr:cNvSpPr txBox="1"/>
          </xdr:nvSpPr>
          <xdr:spPr>
            <a:xfrm>
              <a:off x="8197850" y="6502400"/>
              <a:ext cx="596900" cy="228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800"/>
                <a:t>EXT</a:t>
              </a: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94B5718-9E2B-4CC5-9152-7FD2C52770E6}"/>
              </a:ext>
            </a:extLst>
          </xdr:cNvPr>
          <xdr:cNvSpPr txBox="1"/>
        </xdr:nvSpPr>
        <xdr:spPr>
          <a:xfrm>
            <a:off x="8775700" y="64960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</xdr:grpSp>
    <xdr:clientData/>
  </xdr:twoCellAnchor>
  <xdr:twoCellAnchor>
    <xdr:from>
      <xdr:col>17</xdr:col>
      <xdr:colOff>438150</xdr:colOff>
      <xdr:row>35</xdr:row>
      <xdr:rowOff>19050</xdr:rowOff>
    </xdr:from>
    <xdr:to>
      <xdr:col>19</xdr:col>
      <xdr:colOff>514350</xdr:colOff>
      <xdr:row>36</xdr:row>
      <xdr:rowOff>69850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DEB7F49C-9CB7-4508-82BF-9F253690FF5B}"/>
            </a:ext>
          </a:extLst>
        </xdr:cNvPr>
        <xdr:cNvGrpSpPr/>
      </xdr:nvGrpSpPr>
      <xdr:grpSpPr>
        <a:xfrm>
          <a:off x="10817958" y="6715858"/>
          <a:ext cx="1297354" cy="244475"/>
          <a:chOff x="7759700" y="7956550"/>
          <a:chExt cx="1295400" cy="234950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8967E4A-16E2-4680-BD22-ECFFF497ACDD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8739B4C-91F7-42FD-883E-DD378A98F3C5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BF02962E-7E41-4485-9729-51F48132F41C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66585F57-DD04-4947-AF5C-6A684344C0FF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44478718-DE59-45A7-8CFC-6E2BF3488C8A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285750</xdr:colOff>
      <xdr:row>35</xdr:row>
      <xdr:rowOff>19050</xdr:rowOff>
    </xdr:from>
    <xdr:to>
      <xdr:col>17</xdr:col>
      <xdr:colOff>361950</xdr:colOff>
      <xdr:row>36</xdr:row>
      <xdr:rowOff>69850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6A63311-9C43-4D06-A0DA-FFC6D705C1D6}"/>
            </a:ext>
          </a:extLst>
        </xdr:cNvPr>
        <xdr:cNvGrpSpPr/>
      </xdr:nvGrpSpPr>
      <xdr:grpSpPr>
        <a:xfrm>
          <a:off x="9444404" y="6715858"/>
          <a:ext cx="1297354" cy="244475"/>
          <a:chOff x="7759700" y="7956550"/>
          <a:chExt cx="1295400" cy="234950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50407E6E-7A49-485C-BDDE-283B6D6B1A2F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925195C5-E361-4888-9C66-1A7A66745CBF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E68F4735-C2AD-4359-8191-92FD2D687366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26" name="Straight Arrow Connector 25">
              <a:extLst>
                <a:ext uri="{FF2B5EF4-FFF2-40B4-BE49-F238E27FC236}">
                  <a16:creationId xmlns:a16="http://schemas.microsoft.com/office/drawing/2014/main" id="{407908A3-F783-410D-BB61-24A0D75D75A6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>
              <a:extLst>
                <a:ext uri="{FF2B5EF4-FFF2-40B4-BE49-F238E27FC236}">
                  <a16:creationId xmlns:a16="http://schemas.microsoft.com/office/drawing/2014/main" id="{98A90B2D-345C-4AD8-ABC1-091ED7531A52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612321</xdr:colOff>
      <xdr:row>42</xdr:row>
      <xdr:rowOff>0</xdr:rowOff>
    </xdr:from>
    <xdr:to>
      <xdr:col>9</xdr:col>
      <xdr:colOff>386617</xdr:colOff>
      <xdr:row>58</xdr:row>
      <xdr:rowOff>140572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92030B0-6649-442F-90E5-EC9546D2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21</xdr:col>
      <xdr:colOff>222250</xdr:colOff>
      <xdr:row>61</xdr:row>
      <xdr:rowOff>24911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93F7C13-D68E-4B98-9832-9BE837121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264583</xdr:colOff>
      <xdr:row>57</xdr:row>
      <xdr:rowOff>105642</xdr:rowOff>
    </xdr:from>
    <xdr:to>
      <xdr:col>15</xdr:col>
      <xdr:colOff>211667</xdr:colOff>
      <xdr:row>59</xdr:row>
      <xdr:rowOff>9238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CEFDE16-CB35-4179-A1C4-2FDD30213645}"/>
            </a:ext>
          </a:extLst>
        </xdr:cNvPr>
        <xdr:cNvGrpSpPr/>
      </xdr:nvGrpSpPr>
      <xdr:grpSpPr>
        <a:xfrm>
          <a:off x="8202083" y="11309240"/>
          <a:ext cx="1168238" cy="284596"/>
          <a:chOff x="7759700" y="7956550"/>
          <a:chExt cx="1295400" cy="234950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99C81667-1ECE-43EA-8F5C-E51F77B1EC78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48682DF0-61D0-4250-A4F1-CD0135211FB6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00A0C221-C4A8-46A2-A84F-736F68BD8DA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96B75914-92CB-48B5-979A-325696592E2A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Straight Arrow Connector 46">
              <a:extLst>
                <a:ext uri="{FF2B5EF4-FFF2-40B4-BE49-F238E27FC236}">
                  <a16:creationId xmlns:a16="http://schemas.microsoft.com/office/drawing/2014/main" id="{339C8C48-965E-45CE-8B36-370A70592B8B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194733</xdr:colOff>
      <xdr:row>57</xdr:row>
      <xdr:rowOff>78124</xdr:rowOff>
    </xdr:from>
    <xdr:to>
      <xdr:col>17</xdr:col>
      <xdr:colOff>141817</xdr:colOff>
      <xdr:row>58</xdr:row>
      <xdr:rowOff>172220</xdr:rowOff>
    </xdr:to>
    <xdr:grpSp>
      <xdr:nvGrpSpPr>
        <xdr:cNvPr id="3" name="Group 41">
          <a:extLst>
            <a:ext uri="{FF2B5EF4-FFF2-40B4-BE49-F238E27FC236}">
              <a16:creationId xmlns:a16="http://schemas.microsoft.com/office/drawing/2014/main" id="{D82E3D1C-4438-4A22-8153-A197ABCF13BE}"/>
            </a:ext>
          </a:extLst>
        </xdr:cNvPr>
        <xdr:cNvGrpSpPr/>
      </xdr:nvGrpSpPr>
      <xdr:grpSpPr>
        <a:xfrm>
          <a:off x="9353387" y="11278547"/>
          <a:ext cx="1171413" cy="284596"/>
          <a:chOff x="7759700" y="7956550"/>
          <a:chExt cx="1295400" cy="234950"/>
        </a:xfrm>
      </xdr:grpSpPr>
      <xdr:sp macro="" textlink="">
        <xdr:nvSpPr>
          <xdr:cNvPr id="5" name="TextBox 42">
            <a:extLst>
              <a:ext uri="{FF2B5EF4-FFF2-40B4-BE49-F238E27FC236}">
                <a16:creationId xmlns:a16="http://schemas.microsoft.com/office/drawing/2014/main" id="{CFC36B0D-1DF4-257B-1097-91E3B19BE845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6" name="TextBox 43">
            <a:extLst>
              <a:ext uri="{FF2B5EF4-FFF2-40B4-BE49-F238E27FC236}">
                <a16:creationId xmlns:a16="http://schemas.microsoft.com/office/drawing/2014/main" id="{0B519D05-E92F-5BC1-5D57-524ACBF49031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8" name="Group 44">
            <a:extLst>
              <a:ext uri="{FF2B5EF4-FFF2-40B4-BE49-F238E27FC236}">
                <a16:creationId xmlns:a16="http://schemas.microsoft.com/office/drawing/2014/main" id="{0927BC6B-8D2D-1DA7-A6A3-33944B83BA7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4" name="Straight Arrow Connector 45">
              <a:extLst>
                <a:ext uri="{FF2B5EF4-FFF2-40B4-BE49-F238E27FC236}">
                  <a16:creationId xmlns:a16="http://schemas.microsoft.com/office/drawing/2014/main" id="{EDBC0018-1F3A-B765-C51C-D64ACFA40F48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Arrow Connector 46">
              <a:extLst>
                <a:ext uri="{FF2B5EF4-FFF2-40B4-BE49-F238E27FC236}">
                  <a16:creationId xmlns:a16="http://schemas.microsoft.com/office/drawing/2014/main" id="{037FA981-F3DD-213A-58BB-FF5EB7F31FBE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116416</xdr:colOff>
      <xdr:row>57</xdr:row>
      <xdr:rowOff>74083</xdr:rowOff>
    </xdr:from>
    <xdr:to>
      <xdr:col>19</xdr:col>
      <xdr:colOff>63501</xdr:colOff>
      <xdr:row>58</xdr:row>
      <xdr:rowOff>168179</xdr:rowOff>
    </xdr:to>
    <xdr:grpSp>
      <xdr:nvGrpSpPr>
        <xdr:cNvPr id="48" name="Group 41">
          <a:extLst>
            <a:ext uri="{FF2B5EF4-FFF2-40B4-BE49-F238E27FC236}">
              <a16:creationId xmlns:a16="http://schemas.microsoft.com/office/drawing/2014/main" id="{09231177-8247-4D6B-9C50-E16E0A471A45}"/>
            </a:ext>
          </a:extLst>
        </xdr:cNvPr>
        <xdr:cNvGrpSpPr/>
      </xdr:nvGrpSpPr>
      <xdr:grpSpPr>
        <a:xfrm>
          <a:off x="10496224" y="11274506"/>
          <a:ext cx="1171414" cy="284596"/>
          <a:chOff x="7759700" y="7956550"/>
          <a:chExt cx="1295400" cy="234950"/>
        </a:xfrm>
      </xdr:grpSpPr>
      <xdr:sp macro="" textlink="">
        <xdr:nvSpPr>
          <xdr:cNvPr id="49" name="TextBox 42">
            <a:extLst>
              <a:ext uri="{FF2B5EF4-FFF2-40B4-BE49-F238E27FC236}">
                <a16:creationId xmlns:a16="http://schemas.microsoft.com/office/drawing/2014/main" id="{A9058127-764B-EB17-66F5-804EFCA3A027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50" name="TextBox 43">
            <a:extLst>
              <a:ext uri="{FF2B5EF4-FFF2-40B4-BE49-F238E27FC236}">
                <a16:creationId xmlns:a16="http://schemas.microsoft.com/office/drawing/2014/main" id="{D2CDCB9B-2048-B10B-3FC8-49B642B048C9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51" name="Group 44">
            <a:extLst>
              <a:ext uri="{FF2B5EF4-FFF2-40B4-BE49-F238E27FC236}">
                <a16:creationId xmlns:a16="http://schemas.microsoft.com/office/drawing/2014/main" id="{D480643C-9A01-3377-4DF7-46666ED77F2B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52" name="Straight Arrow Connector 45">
              <a:extLst>
                <a:ext uri="{FF2B5EF4-FFF2-40B4-BE49-F238E27FC236}">
                  <a16:creationId xmlns:a16="http://schemas.microsoft.com/office/drawing/2014/main" id="{700B039A-9809-E419-0B9F-D0686D791044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Arrow Connector 46">
              <a:extLst>
                <a:ext uri="{FF2B5EF4-FFF2-40B4-BE49-F238E27FC236}">
                  <a16:creationId xmlns:a16="http://schemas.microsoft.com/office/drawing/2014/main" id="{1CD9D67B-D24D-37FB-6D70-B602492762B0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0</xdr:colOff>
      <xdr:row>60</xdr:row>
      <xdr:rowOff>0</xdr:rowOff>
    </xdr:from>
    <xdr:to>
      <xdr:col>9</xdr:col>
      <xdr:colOff>382431</xdr:colOff>
      <xdr:row>77</xdr:row>
      <xdr:rowOff>23341</xdr:rowOff>
    </xdr:to>
    <xdr:graphicFrame macro="">
      <xdr:nvGraphicFramePr>
        <xdr:cNvPr id="30" name="Chart 27">
          <a:extLst>
            <a:ext uri="{FF2B5EF4-FFF2-40B4-BE49-F238E27FC236}">
              <a16:creationId xmlns:a16="http://schemas.microsoft.com/office/drawing/2014/main" id="{8B18CBCB-2FAF-443E-ADB2-4B9407D3A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21</xdr:col>
      <xdr:colOff>222250</xdr:colOff>
      <xdr:row>79</xdr:row>
      <xdr:rowOff>24911</xdr:rowOff>
    </xdr:to>
    <xdr:graphicFrame macro="">
      <xdr:nvGraphicFramePr>
        <xdr:cNvPr id="31" name="Chart 28">
          <a:extLst>
            <a:ext uri="{FF2B5EF4-FFF2-40B4-BE49-F238E27FC236}">
              <a16:creationId xmlns:a16="http://schemas.microsoft.com/office/drawing/2014/main" id="{ADB8CFBC-F498-4FAA-B490-E4795FA16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561974</xdr:colOff>
      <xdr:row>86</xdr:row>
      <xdr:rowOff>161925</xdr:rowOff>
    </xdr:from>
    <xdr:to>
      <xdr:col>11</xdr:col>
      <xdr:colOff>247649</xdr:colOff>
      <xdr:row>104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2D3AE-7323-4614-B0C6-3E9157E78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86</xdr:row>
      <xdr:rowOff>142875</xdr:rowOff>
    </xdr:from>
    <xdr:to>
      <xdr:col>22</xdr:col>
      <xdr:colOff>571500</xdr:colOff>
      <xdr:row>104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3AF5D-EC56-46CF-A9DD-0CD7B13E6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561975</xdr:colOff>
      <xdr:row>107</xdr:row>
      <xdr:rowOff>19050</xdr:rowOff>
    </xdr:from>
    <xdr:to>
      <xdr:col>11</xdr:col>
      <xdr:colOff>247650</xdr:colOff>
      <xdr:row>124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AA9546-7E8D-4DC6-AAD2-C2EB18C19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9526</xdr:colOff>
      <xdr:row>107</xdr:row>
      <xdr:rowOff>0</xdr:rowOff>
    </xdr:from>
    <xdr:to>
      <xdr:col>22</xdr:col>
      <xdr:colOff>571501</xdr:colOff>
      <xdr:row>124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E71D39-9F59-4756-9F6E-36E16433E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87</xdr:row>
      <xdr:rowOff>19050</xdr:rowOff>
    </xdr:from>
    <xdr:to>
      <xdr:col>34</xdr:col>
      <xdr:colOff>556532</xdr:colOff>
      <xdr:row>104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A6ED86-D5DF-4D60-9A17-343DAD66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318408</xdr:colOff>
      <xdr:row>87</xdr:row>
      <xdr:rowOff>0</xdr:rowOff>
    </xdr:from>
    <xdr:to>
      <xdr:col>46</xdr:col>
      <xdr:colOff>268062</xdr:colOff>
      <xdr:row>104</xdr:row>
      <xdr:rowOff>119062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D7EDFD-423A-4C4B-A754-306D8C881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</xdr:colOff>
      <xdr:row>107</xdr:row>
      <xdr:rowOff>66675</xdr:rowOff>
    </xdr:from>
    <xdr:to>
      <xdr:col>34</xdr:col>
      <xdr:colOff>556533</xdr:colOff>
      <xdr:row>124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FCFDE9-DCED-49B4-A70B-7D96BBA69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318409</xdr:colOff>
      <xdr:row>107</xdr:row>
      <xdr:rowOff>47625</xdr:rowOff>
    </xdr:from>
    <xdr:to>
      <xdr:col>46</xdr:col>
      <xdr:colOff>268063</xdr:colOff>
      <xdr:row>124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32952-A32A-4483-982B-9C065D51B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9525</xdr:colOff>
      <xdr:row>89</xdr:row>
      <xdr:rowOff>19050</xdr:rowOff>
    </xdr:from>
    <xdr:to>
      <xdr:col>58</xdr:col>
      <xdr:colOff>566057</xdr:colOff>
      <xdr:row>106</xdr:row>
      <xdr:rowOff>138112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452D3BC-80C7-43A1-AE87-1428BF0B8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0</xdr:colOff>
      <xdr:row>89</xdr:row>
      <xdr:rowOff>0</xdr:rowOff>
    </xdr:from>
    <xdr:to>
      <xdr:col>69</xdr:col>
      <xdr:colOff>556531</xdr:colOff>
      <xdr:row>106</xdr:row>
      <xdr:rowOff>119062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D22B699-8DF2-48CF-A5A3-4CDEEB515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109</xdr:row>
      <xdr:rowOff>19050</xdr:rowOff>
    </xdr:from>
    <xdr:to>
      <xdr:col>58</xdr:col>
      <xdr:colOff>556532</xdr:colOff>
      <xdr:row>126</xdr:row>
      <xdr:rowOff>138112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AFF2175-F8B1-4333-A565-0B58489C0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0</xdr:colOff>
      <xdr:row>109</xdr:row>
      <xdr:rowOff>0</xdr:rowOff>
    </xdr:from>
    <xdr:to>
      <xdr:col>69</xdr:col>
      <xdr:colOff>556531</xdr:colOff>
      <xdr:row>126</xdr:row>
      <xdr:rowOff>119062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7AB7648-486C-4EBB-8B31-B99034BA8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89</xdr:row>
      <xdr:rowOff>19050</xdr:rowOff>
    </xdr:from>
    <xdr:to>
      <xdr:col>80</xdr:col>
      <xdr:colOff>556531</xdr:colOff>
      <xdr:row>106</xdr:row>
      <xdr:rowOff>138112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3A80F6-6915-49F1-8651-17C634DD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82</xdr:col>
      <xdr:colOff>0</xdr:colOff>
      <xdr:row>89</xdr:row>
      <xdr:rowOff>0</xdr:rowOff>
    </xdr:from>
    <xdr:to>
      <xdr:col>91</xdr:col>
      <xdr:colOff>556531</xdr:colOff>
      <xdr:row>106</xdr:row>
      <xdr:rowOff>119062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3CC6FCA-A184-4CA6-8DE9-56B3BD58B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109</xdr:row>
      <xdr:rowOff>19050</xdr:rowOff>
    </xdr:from>
    <xdr:to>
      <xdr:col>80</xdr:col>
      <xdr:colOff>556531</xdr:colOff>
      <xdr:row>126</xdr:row>
      <xdr:rowOff>138112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4DFC7E-BD86-4A09-AD9D-7F1E1958C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82</xdr:col>
      <xdr:colOff>0</xdr:colOff>
      <xdr:row>109</xdr:row>
      <xdr:rowOff>0</xdr:rowOff>
    </xdr:from>
    <xdr:to>
      <xdr:col>91</xdr:col>
      <xdr:colOff>556531</xdr:colOff>
      <xdr:row>126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1506DC8-5DBE-40F5-B4CB-4D2CAD27D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82</xdr:col>
      <xdr:colOff>0</xdr:colOff>
      <xdr:row>129</xdr:row>
      <xdr:rowOff>0</xdr:rowOff>
    </xdr:from>
    <xdr:to>
      <xdr:col>91</xdr:col>
      <xdr:colOff>556531</xdr:colOff>
      <xdr:row>146</xdr:row>
      <xdr:rowOff>119062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CBC3A46-0938-4B8F-A224-01556BF35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82</xdr:col>
      <xdr:colOff>0</xdr:colOff>
      <xdr:row>149</xdr:row>
      <xdr:rowOff>0</xdr:rowOff>
    </xdr:from>
    <xdr:to>
      <xdr:col>91</xdr:col>
      <xdr:colOff>556531</xdr:colOff>
      <xdr:row>166</xdr:row>
      <xdr:rowOff>119062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2D32A7D-DA4B-40AA-BD38-4DAE6C773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0</xdr:colOff>
      <xdr:row>128</xdr:row>
      <xdr:rowOff>19050</xdr:rowOff>
    </xdr:from>
    <xdr:to>
      <xdr:col>58</xdr:col>
      <xdr:colOff>556532</xdr:colOff>
      <xdr:row>145</xdr:row>
      <xdr:rowOff>138112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AE2C42F-4F05-44FF-B1A9-BE0F24176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60</xdr:col>
      <xdr:colOff>0</xdr:colOff>
      <xdr:row>128</xdr:row>
      <xdr:rowOff>0</xdr:rowOff>
    </xdr:from>
    <xdr:to>
      <xdr:col>69</xdr:col>
      <xdr:colOff>556531</xdr:colOff>
      <xdr:row>145</xdr:row>
      <xdr:rowOff>119062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FE64701-0275-47FC-9EDE-3406502D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49</xdr:col>
      <xdr:colOff>0</xdr:colOff>
      <xdr:row>148</xdr:row>
      <xdr:rowOff>19050</xdr:rowOff>
    </xdr:from>
    <xdr:to>
      <xdr:col>58</xdr:col>
      <xdr:colOff>556532</xdr:colOff>
      <xdr:row>165</xdr:row>
      <xdr:rowOff>138112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736CEE4-D733-4D42-8309-CA981C61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60</xdr:col>
      <xdr:colOff>0</xdr:colOff>
      <xdr:row>148</xdr:row>
      <xdr:rowOff>0</xdr:rowOff>
    </xdr:from>
    <xdr:to>
      <xdr:col>69</xdr:col>
      <xdr:colOff>556531</xdr:colOff>
      <xdr:row>165</xdr:row>
      <xdr:rowOff>119062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E92C60B-2A34-4E3B-B096-80FAA66E3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666750</xdr:colOff>
      <xdr:row>127</xdr:row>
      <xdr:rowOff>47625</xdr:rowOff>
    </xdr:from>
    <xdr:to>
      <xdr:col>11</xdr:col>
      <xdr:colOff>352425</xdr:colOff>
      <xdr:row>144</xdr:row>
      <xdr:rowOff>166687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DCAC03B-59E6-48B6-B6CE-E6AC0ECC6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114301</xdr:colOff>
      <xdr:row>127</xdr:row>
      <xdr:rowOff>28575</xdr:rowOff>
    </xdr:from>
    <xdr:to>
      <xdr:col>23</xdr:col>
      <xdr:colOff>66676</xdr:colOff>
      <xdr:row>144</xdr:row>
      <xdr:rowOff>147637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EB85B71-2B61-4479-9A82-821ABE0B0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685800</xdr:colOff>
      <xdr:row>146</xdr:row>
      <xdr:rowOff>171450</xdr:rowOff>
    </xdr:from>
    <xdr:to>
      <xdr:col>11</xdr:col>
      <xdr:colOff>371475</xdr:colOff>
      <xdr:row>164</xdr:row>
      <xdr:rowOff>100012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EBC7982-C045-476E-BBC5-3914B56CE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133351</xdr:colOff>
      <xdr:row>146</xdr:row>
      <xdr:rowOff>152400</xdr:rowOff>
    </xdr:from>
    <xdr:to>
      <xdr:col>23</xdr:col>
      <xdr:colOff>85726</xdr:colOff>
      <xdr:row>164</xdr:row>
      <xdr:rowOff>80962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DAABD34-DB74-4475-96B4-C2B83050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300790</xdr:colOff>
      <xdr:row>127</xdr:row>
      <xdr:rowOff>5013</xdr:rowOff>
    </xdr:from>
    <xdr:to>
      <xdr:col>46</xdr:col>
      <xdr:colOff>250444</xdr:colOff>
      <xdr:row>144</xdr:row>
      <xdr:rowOff>127250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B4D05D-CC36-46C7-AF4D-BDAC480A1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265697</xdr:colOff>
      <xdr:row>147</xdr:row>
      <xdr:rowOff>15039</xdr:rowOff>
    </xdr:from>
    <xdr:to>
      <xdr:col>46</xdr:col>
      <xdr:colOff>215351</xdr:colOff>
      <xdr:row>164</xdr:row>
      <xdr:rowOff>137277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2580788-B093-41F2-A7C5-AA88F807E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71</xdr:col>
      <xdr:colOff>0</xdr:colOff>
      <xdr:row>129</xdr:row>
      <xdr:rowOff>0</xdr:rowOff>
    </xdr:from>
    <xdr:to>
      <xdr:col>80</xdr:col>
      <xdr:colOff>556531</xdr:colOff>
      <xdr:row>146</xdr:row>
      <xdr:rowOff>119062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FA27B81-6438-428B-BBF6-7D700F66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71</xdr:col>
      <xdr:colOff>0</xdr:colOff>
      <xdr:row>149</xdr:row>
      <xdr:rowOff>0</xdr:rowOff>
    </xdr:from>
    <xdr:to>
      <xdr:col>80</xdr:col>
      <xdr:colOff>556531</xdr:colOff>
      <xdr:row>166</xdr:row>
      <xdr:rowOff>119062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2460CA-B8C6-4E76-8EFC-1E045BBD9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0</xdr:colOff>
      <xdr:row>127</xdr:row>
      <xdr:rowOff>0</xdr:rowOff>
    </xdr:from>
    <xdr:to>
      <xdr:col>34</xdr:col>
      <xdr:colOff>556532</xdr:colOff>
      <xdr:row>144</xdr:row>
      <xdr:rowOff>119062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EA8265A-607B-40CF-818A-68C76EFFE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0</xdr:colOff>
      <xdr:row>147</xdr:row>
      <xdr:rowOff>0</xdr:rowOff>
    </xdr:from>
    <xdr:to>
      <xdr:col>34</xdr:col>
      <xdr:colOff>556532</xdr:colOff>
      <xdr:row>164</xdr:row>
      <xdr:rowOff>119062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24901C6-0A53-410D-BFE2-7C4BBEE3B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190499</xdr:colOff>
      <xdr:row>23</xdr:row>
      <xdr:rowOff>123824</xdr:rowOff>
    </xdr:from>
    <xdr:to>
      <xdr:col>26</xdr:col>
      <xdr:colOff>9524</xdr:colOff>
      <xdr:row>39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C0F94-FDD0-4238-88AD-814A740B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495300</xdr:colOff>
      <xdr:row>23</xdr:row>
      <xdr:rowOff>114300</xdr:rowOff>
    </xdr:from>
    <xdr:to>
      <xdr:col>35</xdr:col>
      <xdr:colOff>314325</xdr:colOff>
      <xdr:row>39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58B96-77EF-4148-BFE9-D2DE09B0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42</xdr:row>
      <xdr:rowOff>38099</xdr:rowOff>
    </xdr:from>
    <xdr:to>
      <xdr:col>26</xdr:col>
      <xdr:colOff>57150</xdr:colOff>
      <xdr:row>57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4F4718-A325-4EF5-A608-C5D32A21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542926</xdr:colOff>
      <xdr:row>42</xdr:row>
      <xdr:rowOff>28575</xdr:rowOff>
    </xdr:from>
    <xdr:to>
      <xdr:col>35</xdr:col>
      <xdr:colOff>361951</xdr:colOff>
      <xdr:row>57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BF44A2-541C-439F-9F13-B641E52B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21164</xdr:colOff>
      <xdr:row>79</xdr:row>
      <xdr:rowOff>78317</xdr:rowOff>
    </xdr:from>
    <xdr:to>
      <xdr:col>19</xdr:col>
      <xdr:colOff>444499</xdr:colOff>
      <xdr:row>104</xdr:row>
      <xdr:rowOff>42334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D9F2D93-AB90-192A-0088-5E177675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109</xdr:row>
      <xdr:rowOff>169333</xdr:rowOff>
    </xdr:from>
    <xdr:to>
      <xdr:col>19</xdr:col>
      <xdr:colOff>423335</xdr:colOff>
      <xdr:row>134</xdr:row>
      <xdr:rowOff>133350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63569EB-4C40-4AD1-8DD0-4E6110C2B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21164</xdr:colOff>
      <xdr:row>140</xdr:row>
      <xdr:rowOff>78317</xdr:rowOff>
    </xdr:from>
    <xdr:to>
      <xdr:col>19</xdr:col>
      <xdr:colOff>444499</xdr:colOff>
      <xdr:row>165</xdr:row>
      <xdr:rowOff>42334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4174A13-52A3-4BDC-AF00-C49BA97F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170</xdr:row>
      <xdr:rowOff>169333</xdr:rowOff>
    </xdr:from>
    <xdr:to>
      <xdr:col>19</xdr:col>
      <xdr:colOff>423335</xdr:colOff>
      <xdr:row>195</xdr:row>
      <xdr:rowOff>133350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F888F519-4321-488C-B812-CF92C0C08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10</xdr:row>
      <xdr:rowOff>0</xdr:rowOff>
    </xdr:from>
    <xdr:to>
      <xdr:col>60</xdr:col>
      <xdr:colOff>56285</xdr:colOff>
      <xdr:row>35</xdr:row>
      <xdr:rowOff>68407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4935-06D4-4D67-9FB4-413CCB1C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38</xdr:row>
      <xdr:rowOff>0</xdr:rowOff>
    </xdr:from>
    <xdr:to>
      <xdr:col>61</xdr:col>
      <xdr:colOff>56285</xdr:colOff>
      <xdr:row>63</xdr:row>
      <xdr:rowOff>68407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78BDE-C6B0-4318-ABF6-1CBE89B68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10</xdr:row>
      <xdr:rowOff>0</xdr:rowOff>
    </xdr:from>
    <xdr:to>
      <xdr:col>73</xdr:col>
      <xdr:colOff>56285</xdr:colOff>
      <xdr:row>35</xdr:row>
      <xdr:rowOff>68407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76E21-BFD0-4D33-8FD1-37E3F57D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0</xdr:colOff>
      <xdr:row>10</xdr:row>
      <xdr:rowOff>0</xdr:rowOff>
    </xdr:from>
    <xdr:to>
      <xdr:col>87</xdr:col>
      <xdr:colOff>56285</xdr:colOff>
      <xdr:row>35</xdr:row>
      <xdr:rowOff>68407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4D70E308-4E0F-4A1D-8445-D4B28F7F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25</xdr:row>
      <xdr:rowOff>25400</xdr:rowOff>
    </xdr:from>
    <xdr:to>
      <xdr:col>13</xdr:col>
      <xdr:colOff>552449</xdr:colOff>
      <xdr:row>49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F981C-7771-43DF-A349-49886460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28</xdr:col>
      <xdr:colOff>333375</xdr:colOff>
      <xdr:row>49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761AFC-3FAC-472E-91E8-A6149D67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41</xdr:col>
      <xdr:colOff>333375</xdr:colOff>
      <xdr:row>49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7A3EC0-44E9-4B47-9BF1-9879512B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25</xdr:row>
      <xdr:rowOff>0</xdr:rowOff>
    </xdr:from>
    <xdr:to>
      <xdr:col>54</xdr:col>
      <xdr:colOff>333375</xdr:colOff>
      <xdr:row>49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8D206D-D7B6-4B35-B005-EE4E62E2A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25</xdr:row>
      <xdr:rowOff>0</xdr:rowOff>
    </xdr:from>
    <xdr:to>
      <xdr:col>67</xdr:col>
      <xdr:colOff>333375</xdr:colOff>
      <xdr:row>49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BA734-5701-42B3-8C31-93C17FD8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0</xdr:colOff>
      <xdr:row>25</xdr:row>
      <xdr:rowOff>0</xdr:rowOff>
    </xdr:from>
    <xdr:to>
      <xdr:col>80</xdr:col>
      <xdr:colOff>333375</xdr:colOff>
      <xdr:row>49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0DC17-DEB8-44B9-A70F-081B7535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606425</xdr:colOff>
      <xdr:row>6</xdr:row>
      <xdr:rowOff>165100</xdr:rowOff>
    </xdr:from>
    <xdr:to>
      <xdr:col>28</xdr:col>
      <xdr:colOff>301625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352AA-0EF9-40F0-995E-9BE37AA53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7</xdr:row>
      <xdr:rowOff>0</xdr:rowOff>
    </xdr:from>
    <xdr:to>
      <xdr:col>36</xdr:col>
      <xdr:colOff>304800</xdr:colOff>
      <xdr:row>21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4C88C-AAB8-48FD-9092-1A06789A6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7</xdr:row>
      <xdr:rowOff>0</xdr:rowOff>
    </xdr:from>
    <xdr:to>
      <xdr:col>45</xdr:col>
      <xdr:colOff>304800</xdr:colOff>
      <xdr:row>21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D36BC7-6733-42E1-9F3D-CB37B4308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28</xdr:col>
      <xdr:colOff>304800</xdr:colOff>
      <xdr:row>38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1B94B9-F14E-4B7A-9D77-B1F9442F9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607218</xdr:colOff>
      <xdr:row>44</xdr:row>
      <xdr:rowOff>202405</xdr:rowOff>
    </xdr:from>
    <xdr:to>
      <xdr:col>30</xdr:col>
      <xdr:colOff>21430</xdr:colOff>
      <xdr:row>64</xdr:row>
      <xdr:rowOff>2380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D2601-178F-414B-8B93-C34FB946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241299</xdr:colOff>
      <xdr:row>45</xdr:row>
      <xdr:rowOff>25399</xdr:rowOff>
    </xdr:from>
    <xdr:to>
      <xdr:col>39</xdr:col>
      <xdr:colOff>262731</xdr:colOff>
      <xdr:row>64</xdr:row>
      <xdr:rowOff>27780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3E7BE5-B4FE-46C7-BD44-F36973BA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571500</xdr:colOff>
      <xdr:row>65</xdr:row>
      <xdr:rowOff>127000</xdr:rowOff>
    </xdr:from>
    <xdr:to>
      <xdr:col>29</xdr:col>
      <xdr:colOff>592931</xdr:colOff>
      <xdr:row>85</xdr:row>
      <xdr:rowOff>22225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1766E1B4-D754-4E98-BEDC-06BD9A656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577453</xdr:colOff>
      <xdr:row>65</xdr:row>
      <xdr:rowOff>154385</xdr:rowOff>
    </xdr:from>
    <xdr:to>
      <xdr:col>39</xdr:col>
      <xdr:colOff>598884</xdr:colOff>
      <xdr:row>84</xdr:row>
      <xdr:rowOff>144860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1BD2F30-58BA-9DAA-9E39-7933139F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6356</xdr:colOff>
      <xdr:row>34</xdr:row>
      <xdr:rowOff>9525</xdr:rowOff>
    </xdr:from>
    <xdr:to>
      <xdr:col>23</xdr:col>
      <xdr:colOff>311156</xdr:colOff>
      <xdr:row>48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31F3-125E-499F-8236-48C1C774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CA277-A631-46CB-B418-A7EF9A3D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E667B-077D-4A7E-AC80-5CA50DF8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31</xdr:col>
      <xdr:colOff>304800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D7B16-F9B6-4B9F-87AE-037CA354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12706</xdr:colOff>
      <xdr:row>34</xdr:row>
      <xdr:rowOff>9525</xdr:rowOff>
    </xdr:from>
    <xdr:to>
      <xdr:col>39</xdr:col>
      <xdr:colOff>317506</xdr:colOff>
      <xdr:row>48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FC4981-C0B8-4B8A-BEF7-949C39FB9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6350</xdr:colOff>
      <xdr:row>50</xdr:row>
      <xdr:rowOff>0</xdr:rowOff>
    </xdr:from>
    <xdr:to>
      <xdr:col>39</xdr:col>
      <xdr:colOff>311150</xdr:colOff>
      <xdr:row>64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C930B2-9199-4C26-AEAD-056727A1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6350</xdr:colOff>
      <xdr:row>34</xdr:row>
      <xdr:rowOff>0</xdr:rowOff>
    </xdr:from>
    <xdr:to>
      <xdr:col>47</xdr:col>
      <xdr:colOff>311150</xdr:colOff>
      <xdr:row>48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CCDBDC-70FF-4B4A-8A28-D703004A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6350</xdr:colOff>
      <xdr:row>50</xdr:row>
      <xdr:rowOff>0</xdr:rowOff>
    </xdr:from>
    <xdr:to>
      <xdr:col>47</xdr:col>
      <xdr:colOff>311150</xdr:colOff>
      <xdr:row>64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51A309-2189-42C3-9701-3237974A0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6356</xdr:colOff>
      <xdr:row>34</xdr:row>
      <xdr:rowOff>9525</xdr:rowOff>
    </xdr:from>
    <xdr:to>
      <xdr:col>55</xdr:col>
      <xdr:colOff>311156</xdr:colOff>
      <xdr:row>48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FC099-0046-4928-B8DF-FC1A3B31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50</xdr:row>
      <xdr:rowOff>0</xdr:rowOff>
    </xdr:from>
    <xdr:to>
      <xdr:col>55</xdr:col>
      <xdr:colOff>304800</xdr:colOff>
      <xdr:row>64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7D76EC-2493-428A-91A2-D56EDAA85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34</xdr:row>
      <xdr:rowOff>0</xdr:rowOff>
    </xdr:from>
    <xdr:to>
      <xdr:col>63</xdr:col>
      <xdr:colOff>304800</xdr:colOff>
      <xdr:row>48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61CF22-D9DF-4E91-B489-931CC0B8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50</xdr:row>
      <xdr:rowOff>0</xdr:rowOff>
    </xdr:from>
    <xdr:to>
      <xdr:col>63</xdr:col>
      <xdr:colOff>304800</xdr:colOff>
      <xdr:row>64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1C8172-516D-41D7-8532-22E643A09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67</xdr:row>
      <xdr:rowOff>0</xdr:rowOff>
    </xdr:from>
    <xdr:to>
      <xdr:col>23</xdr:col>
      <xdr:colOff>304800</xdr:colOff>
      <xdr:row>81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5F4222-5BEF-485A-A327-8A2261E3C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67</xdr:row>
      <xdr:rowOff>0</xdr:rowOff>
    </xdr:from>
    <xdr:to>
      <xdr:col>31</xdr:col>
      <xdr:colOff>304800</xdr:colOff>
      <xdr:row>81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2EA43-70C7-4F14-917C-ACF720C7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67</xdr:row>
      <xdr:rowOff>0</xdr:rowOff>
    </xdr:from>
    <xdr:to>
      <xdr:col>39</xdr:col>
      <xdr:colOff>304800</xdr:colOff>
      <xdr:row>81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53C454-83CE-4E50-98F7-848826F9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67</xdr:row>
      <xdr:rowOff>0</xdr:rowOff>
    </xdr:from>
    <xdr:to>
      <xdr:col>47</xdr:col>
      <xdr:colOff>304800</xdr:colOff>
      <xdr:row>81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50F1F9-9545-4ECA-BA28-0FE226AF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7326</xdr:colOff>
      <xdr:row>50</xdr:row>
      <xdr:rowOff>139214</xdr:rowOff>
    </xdr:from>
    <xdr:to>
      <xdr:col>41</xdr:col>
      <xdr:colOff>7326</xdr:colOff>
      <xdr:row>71</xdr:row>
      <xdr:rowOff>153864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2B8C8-F8A8-4CB5-8732-0C673856F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79</xdr:row>
      <xdr:rowOff>19050</xdr:rowOff>
    </xdr:from>
    <xdr:to>
      <xdr:col>28</xdr:col>
      <xdr:colOff>600075</xdr:colOff>
      <xdr:row>100</xdr:row>
      <xdr:rowOff>106969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43323-A6F7-456B-88E1-874119900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73</xdr:row>
      <xdr:rowOff>19050</xdr:rowOff>
    </xdr:from>
    <xdr:to>
      <xdr:col>14</xdr:col>
      <xdr:colOff>600075</xdr:colOff>
      <xdr:row>94</xdr:row>
      <xdr:rowOff>106969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48F37-60B2-4C4A-8C39-E8C02157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41</xdr:col>
      <xdr:colOff>0</xdr:colOff>
      <xdr:row>94</xdr:row>
      <xdr:rowOff>87919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E2F96A-19A3-446A-AA5A-B15D9D6C9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510720</xdr:colOff>
      <xdr:row>17</xdr:row>
      <xdr:rowOff>93889</xdr:rowOff>
    </xdr:from>
    <xdr:to>
      <xdr:col>9</xdr:col>
      <xdr:colOff>278945</xdr:colOff>
      <xdr:row>34</xdr:row>
      <xdr:rowOff>93889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B68D3-B02A-46E5-B973-E44F51A2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555299</xdr:colOff>
      <xdr:row>28</xdr:row>
      <xdr:rowOff>76782</xdr:rowOff>
    </xdr:from>
    <xdr:ext cx="469319" cy="2688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1FFC6-660E-4A40-B6CD-D758BB4F87BC}"/>
            </a:ext>
          </a:extLst>
        </xdr:cNvPr>
        <xdr:cNvSpPr txBox="1"/>
      </xdr:nvSpPr>
      <xdr:spPr>
        <a:xfrm rot="10800000" flipH="1" flipV="1">
          <a:off x="4229228" y="5472014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178</a:t>
          </a:r>
        </a:p>
      </xdr:txBody>
    </xdr:sp>
    <xdr:clientData/>
  </xdr:oneCellAnchor>
  <xdr:oneCellAnchor>
    <xdr:from>
      <xdr:col>4</xdr:col>
      <xdr:colOff>534889</xdr:colOff>
      <xdr:row>26</xdr:row>
      <xdr:rowOff>172939</xdr:rowOff>
    </xdr:from>
    <xdr:ext cx="469319" cy="2688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F5CBFC-CA1D-4556-953E-8B9C9B0BFE34}"/>
            </a:ext>
          </a:extLst>
        </xdr:cNvPr>
        <xdr:cNvSpPr txBox="1"/>
      </xdr:nvSpPr>
      <xdr:spPr>
        <a:xfrm rot="10800000" flipH="1" flipV="1">
          <a:off x="2984175" y="5187171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164</a:t>
          </a:r>
        </a:p>
      </xdr:txBody>
    </xdr:sp>
    <xdr:clientData/>
  </xdr:oneCellAnchor>
  <xdr:oneCellAnchor>
    <xdr:from>
      <xdr:col>2</xdr:col>
      <xdr:colOff>509034</xdr:colOff>
      <xdr:row>19</xdr:row>
      <xdr:rowOff>157517</xdr:rowOff>
    </xdr:from>
    <xdr:ext cx="469319" cy="2688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FDEAD2-0673-47A6-AFF4-A45CE9E8BE87}"/>
            </a:ext>
          </a:extLst>
        </xdr:cNvPr>
        <xdr:cNvSpPr txBox="1"/>
      </xdr:nvSpPr>
      <xdr:spPr>
        <a:xfrm rot="10800000" flipH="1" flipV="1">
          <a:off x="1733677" y="3838249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135</a:t>
          </a:r>
        </a:p>
      </xdr:txBody>
    </xdr:sp>
    <xdr:clientData/>
  </xdr:oneCellAnchor>
  <xdr:twoCellAnchor>
    <xdr:from>
      <xdr:col>12</xdr:col>
      <xdr:colOff>0</xdr:colOff>
      <xdr:row>14</xdr:row>
      <xdr:rowOff>0</xdr:rowOff>
    </xdr:from>
    <xdr:to>
      <xdr:col>20</xdr:col>
      <xdr:colOff>378802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8192E0-A593-4A5B-B2DA-CD56C0626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9663-F4E7-4503-87C5-9E1DFB0CD477}">
  <dimension ref="E4:W30"/>
  <sheetViews>
    <sheetView topLeftCell="I16" workbookViewId="0">
      <selection activeCell="O34" sqref="O34"/>
    </sheetView>
  </sheetViews>
  <sheetFormatPr baseColWidth="10" defaultRowHeight="15"/>
  <cols>
    <col min="7" max="7" width="13.42578125" customWidth="1"/>
  </cols>
  <sheetData>
    <row r="4" spans="5:21">
      <c r="R4" t="s">
        <v>260</v>
      </c>
      <c r="U4" t="s">
        <v>269</v>
      </c>
    </row>
    <row r="5" spans="5:21">
      <c r="R5" s="3" t="s">
        <v>261</v>
      </c>
      <c r="U5" t="s">
        <v>270</v>
      </c>
    </row>
    <row r="6" spans="5:21">
      <c r="R6" t="s">
        <v>262</v>
      </c>
      <c r="U6" t="s">
        <v>271</v>
      </c>
    </row>
    <row r="7" spans="5:21" ht="15.75" thickBot="1">
      <c r="R7" t="s">
        <v>263</v>
      </c>
      <c r="U7" t="s">
        <v>272</v>
      </c>
    </row>
    <row r="8" spans="5:21" ht="15.75" thickBot="1">
      <c r="H8" s="1" t="s">
        <v>0</v>
      </c>
      <c r="I8" s="5" t="s">
        <v>1</v>
      </c>
      <c r="J8" s="8" t="s">
        <v>29</v>
      </c>
      <c r="K8" s="2" t="s">
        <v>12</v>
      </c>
      <c r="L8" s="2" t="s">
        <v>30</v>
      </c>
      <c r="M8" s="2" t="s">
        <v>35</v>
      </c>
      <c r="O8" t="s">
        <v>259</v>
      </c>
      <c r="R8" s="3" t="s">
        <v>268</v>
      </c>
      <c r="U8" t="s">
        <v>273</v>
      </c>
    </row>
    <row r="9" spans="5:21">
      <c r="E9" t="s">
        <v>260</v>
      </c>
      <c r="F9" t="s">
        <v>266</v>
      </c>
      <c r="H9">
        <v>200</v>
      </c>
      <c r="J9">
        <v>5485</v>
      </c>
      <c r="K9">
        <v>879580</v>
      </c>
      <c r="L9">
        <v>2074.5300000000002</v>
      </c>
      <c r="M9">
        <v>9</v>
      </c>
      <c r="O9">
        <v>35.06</v>
      </c>
      <c r="R9" t="s">
        <v>264</v>
      </c>
      <c r="U9" t="s">
        <v>274</v>
      </c>
    </row>
    <row r="10" spans="5:21">
      <c r="E10" s="3" t="s">
        <v>261</v>
      </c>
      <c r="H10">
        <v>200</v>
      </c>
      <c r="J10">
        <v>5485</v>
      </c>
      <c r="K10">
        <v>879580</v>
      </c>
      <c r="L10" s="4">
        <v>879.85</v>
      </c>
      <c r="M10">
        <v>9</v>
      </c>
      <c r="O10">
        <v>31.1</v>
      </c>
      <c r="R10" t="s">
        <v>265</v>
      </c>
      <c r="U10" t="s">
        <v>275</v>
      </c>
    </row>
    <row r="11" spans="5:21">
      <c r="E11" t="s">
        <v>262</v>
      </c>
      <c r="H11">
        <v>200</v>
      </c>
      <c r="J11">
        <v>5485</v>
      </c>
      <c r="K11">
        <v>879580</v>
      </c>
      <c r="L11">
        <v>900.75</v>
      </c>
      <c r="M11">
        <v>9</v>
      </c>
      <c r="O11">
        <v>41.86</v>
      </c>
    </row>
    <row r="12" spans="5:21">
      <c r="E12" t="s">
        <v>263</v>
      </c>
      <c r="F12" t="s">
        <v>267</v>
      </c>
      <c r="H12">
        <v>200</v>
      </c>
      <c r="J12">
        <v>5485</v>
      </c>
      <c r="K12">
        <v>879580</v>
      </c>
      <c r="L12">
        <v>1967.97</v>
      </c>
      <c r="M12">
        <v>9</v>
      </c>
      <c r="O12">
        <v>31.85</v>
      </c>
    </row>
    <row r="13" spans="5:21">
      <c r="E13" s="3" t="s">
        <v>268</v>
      </c>
      <c r="H13">
        <v>200</v>
      </c>
      <c r="J13">
        <v>5485</v>
      </c>
      <c r="K13">
        <v>879580</v>
      </c>
      <c r="L13" s="4">
        <v>479.19</v>
      </c>
      <c r="M13">
        <v>9</v>
      </c>
      <c r="O13">
        <v>31</v>
      </c>
    </row>
    <row r="14" spans="5:21">
      <c r="E14" t="s">
        <v>264</v>
      </c>
      <c r="H14">
        <v>200</v>
      </c>
      <c r="J14">
        <v>5485</v>
      </c>
      <c r="K14">
        <v>879580</v>
      </c>
      <c r="L14">
        <v>1123.42</v>
      </c>
      <c r="M14">
        <v>9</v>
      </c>
      <c r="O14">
        <v>41.98</v>
      </c>
    </row>
    <row r="15" spans="5:21">
      <c r="E15" t="s">
        <v>265</v>
      </c>
      <c r="H15">
        <v>200</v>
      </c>
      <c r="J15">
        <v>5485</v>
      </c>
      <c r="K15">
        <v>879580</v>
      </c>
      <c r="L15">
        <v>908.55</v>
      </c>
      <c r="M15">
        <v>9</v>
      </c>
      <c r="O15">
        <v>41.61</v>
      </c>
    </row>
    <row r="22" spans="5:23">
      <c r="E22" s="3" t="s">
        <v>261</v>
      </c>
      <c r="P22" s="3" t="s">
        <v>268</v>
      </c>
    </row>
    <row r="23" spans="5:23" ht="15.75" thickBot="1"/>
    <row r="24" spans="5:23" ht="15.75" thickBot="1">
      <c r="E24" s="1" t="s">
        <v>0</v>
      </c>
      <c r="F24" s="5" t="s">
        <v>1</v>
      </c>
      <c r="G24" s="8" t="s">
        <v>29</v>
      </c>
      <c r="H24" s="2" t="s">
        <v>12</v>
      </c>
      <c r="I24" s="2" t="s">
        <v>30</v>
      </c>
      <c r="J24" s="2" t="s">
        <v>35</v>
      </c>
      <c r="L24" t="s">
        <v>259</v>
      </c>
      <c r="P24" s="1" t="s">
        <v>0</v>
      </c>
      <c r="Q24" s="5" t="s">
        <v>1</v>
      </c>
      <c r="R24" s="8" t="s">
        <v>29</v>
      </c>
      <c r="S24" s="2" t="s">
        <v>12</v>
      </c>
      <c r="T24" s="2" t="s">
        <v>30</v>
      </c>
      <c r="U24" s="2" t="s">
        <v>35</v>
      </c>
      <c r="W24" t="s">
        <v>259</v>
      </c>
    </row>
    <row r="25" spans="5:23">
      <c r="E25">
        <v>100</v>
      </c>
      <c r="F25" t="s">
        <v>257</v>
      </c>
      <c r="G25">
        <v>3336</v>
      </c>
      <c r="H25">
        <v>492821</v>
      </c>
      <c r="I25">
        <v>304.35000000000002</v>
      </c>
      <c r="J25">
        <v>3.1</v>
      </c>
      <c r="L25">
        <v>14.4</v>
      </c>
      <c r="P25">
        <v>100</v>
      </c>
      <c r="Q25" t="s">
        <v>257</v>
      </c>
      <c r="R25">
        <v>3336</v>
      </c>
      <c r="S25">
        <v>492821</v>
      </c>
      <c r="T25">
        <v>196.34</v>
      </c>
      <c r="U25">
        <v>3.1</v>
      </c>
      <c r="W25">
        <v>16.579999999999998</v>
      </c>
    </row>
    <row r="26" spans="5:23">
      <c r="E26" s="3">
        <v>200</v>
      </c>
      <c r="F26" s="3"/>
      <c r="G26" s="3">
        <v>5485</v>
      </c>
      <c r="H26" s="3">
        <v>879580</v>
      </c>
      <c r="I26" s="3">
        <v>7110.77</v>
      </c>
      <c r="J26" s="3">
        <v>9</v>
      </c>
      <c r="K26" s="3"/>
      <c r="L26" s="3">
        <v>30.43</v>
      </c>
      <c r="P26">
        <v>200</v>
      </c>
      <c r="R26">
        <v>5485</v>
      </c>
      <c r="S26">
        <v>879580</v>
      </c>
      <c r="T26">
        <v>443.57</v>
      </c>
      <c r="U26">
        <v>9</v>
      </c>
      <c r="W26">
        <v>35.81</v>
      </c>
    </row>
    <row r="27" spans="5:23">
      <c r="E27">
        <v>300</v>
      </c>
      <c r="G27">
        <v>7266</v>
      </c>
      <c r="H27">
        <v>1197891</v>
      </c>
      <c r="I27">
        <v>10267.459999999999</v>
      </c>
      <c r="J27">
        <v>17</v>
      </c>
      <c r="L27">
        <v>54.14</v>
      </c>
      <c r="P27">
        <v>300</v>
      </c>
      <c r="R27">
        <v>7266</v>
      </c>
      <c r="S27">
        <v>1197891</v>
      </c>
      <c r="T27">
        <v>2486.4299999999998</v>
      </c>
      <c r="U27">
        <v>17</v>
      </c>
      <c r="W27">
        <v>67.23</v>
      </c>
    </row>
    <row r="28" spans="5:23">
      <c r="E28">
        <v>400</v>
      </c>
      <c r="G28">
        <v>9069</v>
      </c>
      <c r="H28">
        <v>1567312</v>
      </c>
      <c r="I28">
        <v>14959.85</v>
      </c>
      <c r="J28">
        <v>27</v>
      </c>
      <c r="L28">
        <v>76.02</v>
      </c>
      <c r="P28">
        <v>400</v>
      </c>
      <c r="R28">
        <v>9069</v>
      </c>
      <c r="S28">
        <v>1567312</v>
      </c>
      <c r="T28">
        <v>9656.24</v>
      </c>
      <c r="U28">
        <v>27</v>
      </c>
      <c r="W28">
        <v>87.31</v>
      </c>
    </row>
    <row r="29" spans="5:23">
      <c r="E29">
        <v>500</v>
      </c>
      <c r="G29">
        <v>11122</v>
      </c>
      <c r="H29">
        <v>1936840</v>
      </c>
      <c r="I29">
        <v>15693.24</v>
      </c>
      <c r="J29">
        <v>41</v>
      </c>
      <c r="L29">
        <v>113.57</v>
      </c>
      <c r="P29">
        <v>500</v>
      </c>
      <c r="R29">
        <v>11122</v>
      </c>
      <c r="S29">
        <v>1936840</v>
      </c>
      <c r="T29">
        <v>15591.83</v>
      </c>
      <c r="U29">
        <v>41</v>
      </c>
      <c r="W29">
        <v>136.99</v>
      </c>
    </row>
    <row r="30" spans="5:23">
      <c r="E30">
        <v>600</v>
      </c>
      <c r="G30">
        <v>13250</v>
      </c>
      <c r="H30">
        <v>2356762</v>
      </c>
      <c r="I30">
        <v>15744.02</v>
      </c>
      <c r="J30">
        <v>59</v>
      </c>
      <c r="L30">
        <v>168.55</v>
      </c>
      <c r="P30">
        <v>600</v>
      </c>
      <c r="R30">
        <v>13250</v>
      </c>
      <c r="S30">
        <v>2356762</v>
      </c>
      <c r="T30">
        <v>16358.97</v>
      </c>
      <c r="U30">
        <v>59</v>
      </c>
      <c r="W30">
        <v>176.31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D528-8082-497C-A87B-79E2ED30EB1E}">
  <sheetPr codeName="Sheet21"/>
  <dimension ref="B2:CH107"/>
  <sheetViews>
    <sheetView topLeftCell="U84" zoomScale="70" zoomScaleNormal="70" workbookViewId="0">
      <selection activeCell="CF80" sqref="CF80"/>
    </sheetView>
  </sheetViews>
  <sheetFormatPr baseColWidth="10" defaultColWidth="9.140625" defaultRowHeight="15"/>
  <cols>
    <col min="2" max="2" width="13.140625" customWidth="1"/>
  </cols>
  <sheetData>
    <row r="2" spans="2:57" ht="18">
      <c r="B2" s="56" t="s">
        <v>125</v>
      </c>
      <c r="D2" s="57" t="s">
        <v>126</v>
      </c>
      <c r="I2" s="65" t="s">
        <v>127</v>
      </c>
      <c r="P2" s="65" t="s">
        <v>128</v>
      </c>
      <c r="AD2" t="s">
        <v>181</v>
      </c>
      <c r="AN2" s="65" t="s">
        <v>183</v>
      </c>
    </row>
    <row r="4" spans="2:57">
      <c r="B4" s="4" t="s">
        <v>117</v>
      </c>
      <c r="C4" s="58" t="s">
        <v>11</v>
      </c>
      <c r="D4" s="60" t="s">
        <v>118</v>
      </c>
      <c r="E4" s="61" t="s">
        <v>119</v>
      </c>
      <c r="F4" s="63" t="s">
        <v>120</v>
      </c>
      <c r="G4" s="4"/>
      <c r="P4" s="4" t="s">
        <v>117</v>
      </c>
      <c r="Q4" s="4" t="s">
        <v>11</v>
      </c>
      <c r="R4" s="4" t="s">
        <v>118</v>
      </c>
      <c r="S4" s="4" t="s">
        <v>119</v>
      </c>
      <c r="T4" s="4" t="s">
        <v>120</v>
      </c>
      <c r="U4" s="4"/>
      <c r="AF4" s="4" t="s">
        <v>117</v>
      </c>
      <c r="AG4" s="58" t="s">
        <v>11</v>
      </c>
      <c r="AH4" s="60" t="s">
        <v>118</v>
      </c>
      <c r="AI4" s="61" t="s">
        <v>119</v>
      </c>
      <c r="AJ4" s="63" t="s">
        <v>120</v>
      </c>
      <c r="AK4" s="4"/>
      <c r="AT4" s="4" t="s">
        <v>117</v>
      </c>
      <c r="AU4" s="4" t="s">
        <v>11</v>
      </c>
      <c r="AV4" s="4" t="s">
        <v>118</v>
      </c>
      <c r="AW4" s="4" t="s">
        <v>119</v>
      </c>
      <c r="AX4" s="4" t="s">
        <v>120</v>
      </c>
      <c r="AY4" s="4"/>
    </row>
    <row r="5" spans="2:57">
      <c r="B5" s="37">
        <v>100</v>
      </c>
      <c r="C5" s="59">
        <v>0</v>
      </c>
      <c r="D5">
        <v>2</v>
      </c>
      <c r="E5" s="62">
        <v>5</v>
      </c>
      <c r="F5" s="64">
        <v>1</v>
      </c>
      <c r="I5" t="s">
        <v>121</v>
      </c>
      <c r="J5" t="s">
        <v>122</v>
      </c>
      <c r="K5" t="s">
        <v>123</v>
      </c>
      <c r="L5" t="s">
        <v>124</v>
      </c>
      <c r="M5" t="s">
        <v>23</v>
      </c>
      <c r="P5">
        <v>500</v>
      </c>
      <c r="Q5">
        <v>0</v>
      </c>
      <c r="R5">
        <v>2</v>
      </c>
      <c r="S5">
        <v>5</v>
      </c>
      <c r="T5">
        <v>1</v>
      </c>
      <c r="W5" t="s">
        <v>121</v>
      </c>
      <c r="X5" t="s">
        <v>122</v>
      </c>
      <c r="Y5" t="s">
        <v>123</v>
      </c>
      <c r="Z5" t="s">
        <v>124</v>
      </c>
      <c r="AA5" t="s">
        <v>23</v>
      </c>
      <c r="AF5" s="37">
        <v>100</v>
      </c>
      <c r="AG5" s="59">
        <v>0</v>
      </c>
      <c r="AH5">
        <v>5</v>
      </c>
      <c r="AI5" s="62">
        <v>5</v>
      </c>
      <c r="AJ5" s="64">
        <v>1</v>
      </c>
      <c r="AM5" t="s">
        <v>121</v>
      </c>
      <c r="AN5" t="s">
        <v>122</v>
      </c>
      <c r="AO5" t="s">
        <v>123</v>
      </c>
      <c r="AP5" t="s">
        <v>124</v>
      </c>
      <c r="AQ5" t="s">
        <v>23</v>
      </c>
      <c r="AT5">
        <v>500</v>
      </c>
      <c r="AU5">
        <v>0</v>
      </c>
      <c r="AV5">
        <v>5</v>
      </c>
      <c r="AW5">
        <v>5</v>
      </c>
      <c r="AX5">
        <v>1</v>
      </c>
      <c r="BA5" t="s">
        <v>121</v>
      </c>
      <c r="BB5" t="s">
        <v>122</v>
      </c>
      <c r="BC5" t="s">
        <v>123</v>
      </c>
      <c r="BD5" t="s">
        <v>124</v>
      </c>
      <c r="BE5" t="s">
        <v>23</v>
      </c>
    </row>
    <row r="6" spans="2:57">
      <c r="B6" s="37"/>
      <c r="C6" s="59"/>
      <c r="E6" s="62"/>
      <c r="F6" s="64"/>
      <c r="I6" t="s">
        <v>40</v>
      </c>
      <c r="J6">
        <v>0.986711</v>
      </c>
      <c r="K6">
        <v>4.7530000000000003E-3</v>
      </c>
      <c r="L6">
        <v>9.0537609999999997</v>
      </c>
      <c r="M6">
        <v>0.98884799999999995</v>
      </c>
      <c r="W6" t="s">
        <v>40</v>
      </c>
      <c r="X6">
        <v>0.959094</v>
      </c>
      <c r="Y6">
        <v>3.1930000000000001E-3</v>
      </c>
      <c r="Z6">
        <v>155.98665299999999</v>
      </c>
      <c r="AA6">
        <v>0.96554700000000004</v>
      </c>
      <c r="AF6" s="37"/>
      <c r="AG6" s="59"/>
      <c r="AI6" s="62"/>
      <c r="AJ6" s="64"/>
      <c r="AM6" t="s">
        <v>40</v>
      </c>
      <c r="AN6">
        <v>0.982989</v>
      </c>
      <c r="AO6">
        <v>3.1870000000000002E-3</v>
      </c>
      <c r="AP6">
        <v>11.899877</v>
      </c>
      <c r="AQ6">
        <v>0.98141299999999998</v>
      </c>
      <c r="BA6" t="s">
        <v>40</v>
      </c>
      <c r="BB6">
        <v>0.94606999999999997</v>
      </c>
      <c r="BC6">
        <v>3.3549999999999999E-3</v>
      </c>
      <c r="BD6">
        <v>70.503107</v>
      </c>
      <c r="BE6">
        <v>0.95506100000000005</v>
      </c>
    </row>
    <row r="7" spans="2:57">
      <c r="B7" s="37"/>
      <c r="C7" s="59"/>
      <c r="E7" s="62"/>
      <c r="F7" s="64"/>
      <c r="I7" t="s">
        <v>219</v>
      </c>
      <c r="J7">
        <v>0.95480799999999999</v>
      </c>
      <c r="K7">
        <v>9.9629999999999996E-3</v>
      </c>
      <c r="L7">
        <v>6.04678</v>
      </c>
      <c r="M7">
        <v>0.96902100000000002</v>
      </c>
      <c r="W7" t="s">
        <v>219</v>
      </c>
      <c r="X7">
        <v>0.92093899999999995</v>
      </c>
      <c r="Y7">
        <v>5.5539999999999999E-3</v>
      </c>
      <c r="Z7">
        <v>185.50354899999999</v>
      </c>
      <c r="AA7">
        <v>0.93216299999999996</v>
      </c>
      <c r="AF7" s="37"/>
      <c r="AG7" s="59"/>
      <c r="AI7" s="62"/>
      <c r="AJ7" s="64"/>
      <c r="AM7" t="s">
        <v>219</v>
      </c>
      <c r="AN7">
        <v>0.90643499999999999</v>
      </c>
      <c r="AO7">
        <v>9.9830000000000006E-3</v>
      </c>
      <c r="AP7">
        <v>8.7245419999999996</v>
      </c>
      <c r="AQ7">
        <v>0.90830200000000005</v>
      </c>
      <c r="BA7" t="s">
        <v>219</v>
      </c>
      <c r="BB7">
        <v>0.76593699999999998</v>
      </c>
      <c r="BC7">
        <v>6.3800000000000003E-3</v>
      </c>
      <c r="BD7">
        <v>120.55626100000001</v>
      </c>
      <c r="BE7">
        <v>0.80141200000000001</v>
      </c>
    </row>
    <row r="8" spans="2:57">
      <c r="B8" s="37"/>
      <c r="C8" s="59"/>
      <c r="E8" s="62"/>
      <c r="F8" s="64"/>
      <c r="I8" t="s">
        <v>144</v>
      </c>
      <c r="J8">
        <v>0.98085999999999995</v>
      </c>
      <c r="K8">
        <v>3.1099999999999999E-3</v>
      </c>
      <c r="L8">
        <v>5.3052149999999996</v>
      </c>
      <c r="M8">
        <v>0.99132600000000004</v>
      </c>
      <c r="W8" t="s">
        <v>144</v>
      </c>
      <c r="X8">
        <v>0.951206</v>
      </c>
      <c r="Y8">
        <v>4.731E-3</v>
      </c>
      <c r="Z8">
        <v>93.391020999999995</v>
      </c>
      <c r="AA8">
        <v>0.96062499999999995</v>
      </c>
      <c r="AF8" s="37"/>
      <c r="AG8" s="59"/>
      <c r="AI8" s="62"/>
      <c r="AJ8" s="64"/>
      <c r="AM8" t="s">
        <v>144</v>
      </c>
      <c r="AN8">
        <v>0.98351599999999995</v>
      </c>
      <c r="AO8">
        <v>7.7850000000000003E-3</v>
      </c>
      <c r="AP8">
        <v>11.555164</v>
      </c>
      <c r="AQ8">
        <v>0.98389099999999996</v>
      </c>
      <c r="BA8" t="s">
        <v>144</v>
      </c>
      <c r="BB8">
        <v>0.93001999999999996</v>
      </c>
      <c r="BC8">
        <v>4.8710000000000003E-3</v>
      </c>
      <c r="BD8">
        <v>53.495213999999997</v>
      </c>
      <c r="BE8">
        <v>0.93965299999999996</v>
      </c>
    </row>
    <row r="9" spans="2:57">
      <c r="B9" s="37"/>
      <c r="C9" s="59"/>
      <c r="E9" s="62"/>
      <c r="F9" s="64"/>
      <c r="I9" t="s">
        <v>220</v>
      </c>
      <c r="J9">
        <v>0.39711800000000003</v>
      </c>
      <c r="K9">
        <v>3.0327E-2</v>
      </c>
      <c r="L9">
        <v>2.5538660000000002</v>
      </c>
      <c r="M9">
        <v>0.385378</v>
      </c>
      <c r="W9" t="s">
        <v>220</v>
      </c>
      <c r="X9">
        <v>0.177568</v>
      </c>
      <c r="Y9">
        <v>1.1240999999999999E-2</v>
      </c>
      <c r="Z9">
        <v>87.239095000000006</v>
      </c>
      <c r="AA9">
        <v>0.21570700000000001</v>
      </c>
      <c r="AF9" s="37"/>
      <c r="AG9" s="59"/>
      <c r="AI9" s="62"/>
      <c r="AJ9" s="64"/>
      <c r="AM9" t="s">
        <v>220</v>
      </c>
      <c r="AN9">
        <v>0.47207100000000002</v>
      </c>
      <c r="AO9">
        <v>3.8058000000000002E-2</v>
      </c>
      <c r="AP9">
        <v>4.9617760000000004</v>
      </c>
      <c r="AQ9">
        <v>0.43618299999999999</v>
      </c>
      <c r="BA9" t="s">
        <v>220</v>
      </c>
      <c r="BB9">
        <v>0.17894399999999999</v>
      </c>
      <c r="BC9">
        <v>1.0815999999999999E-2</v>
      </c>
      <c r="BD9">
        <v>43.526398</v>
      </c>
      <c r="BE9">
        <v>0.21763299999999999</v>
      </c>
    </row>
    <row r="10" spans="2:57">
      <c r="B10" s="37"/>
      <c r="C10" s="59"/>
      <c r="E10" s="62"/>
      <c r="F10" s="64"/>
      <c r="I10" t="s">
        <v>221</v>
      </c>
      <c r="J10">
        <v>0.70865900000000004</v>
      </c>
      <c r="K10">
        <v>1.7311E-2</v>
      </c>
      <c r="L10">
        <v>3.6796470000000001</v>
      </c>
      <c r="M10">
        <v>0.71127600000000002</v>
      </c>
      <c r="W10" t="s">
        <v>221</v>
      </c>
      <c r="X10">
        <v>0.57736699999999996</v>
      </c>
      <c r="Y10">
        <v>1.2695E-2</v>
      </c>
      <c r="Z10">
        <v>59.543353000000003</v>
      </c>
      <c r="AA10">
        <v>0.60838899999999996</v>
      </c>
      <c r="AF10" s="37"/>
      <c r="AG10" s="59"/>
      <c r="AI10" s="62"/>
      <c r="AJ10" s="64"/>
      <c r="AM10" t="s">
        <v>221</v>
      </c>
      <c r="AN10">
        <v>0.69964899999999997</v>
      </c>
      <c r="AO10">
        <v>2.5340000000000001E-2</v>
      </c>
      <c r="AP10">
        <v>7.1884959999999998</v>
      </c>
      <c r="AQ10">
        <v>0.71871099999999999</v>
      </c>
      <c r="BA10" t="s">
        <v>221</v>
      </c>
      <c r="BB10">
        <v>0.55370200000000003</v>
      </c>
      <c r="BC10">
        <v>1.2532E-2</v>
      </c>
      <c r="BD10">
        <v>26.512955000000002</v>
      </c>
      <c r="BE10">
        <v>0.57329300000000005</v>
      </c>
    </row>
    <row r="11" spans="2:57">
      <c r="B11" s="37"/>
      <c r="C11" s="59"/>
      <c r="E11" s="62"/>
      <c r="F11" s="64"/>
      <c r="I11" t="s">
        <v>147</v>
      </c>
      <c r="J11">
        <v>0.97660800000000003</v>
      </c>
      <c r="K11">
        <v>3.0990000000000002E-3</v>
      </c>
      <c r="L11">
        <v>20.690004999999999</v>
      </c>
      <c r="M11">
        <v>0.98389099999999996</v>
      </c>
      <c r="W11" t="s">
        <v>147</v>
      </c>
      <c r="X11">
        <v>0.95698399999999995</v>
      </c>
      <c r="Y11">
        <v>3.529E-3</v>
      </c>
      <c r="Z11">
        <v>191.60111900000001</v>
      </c>
      <c r="AA11">
        <v>0.96319299999999997</v>
      </c>
      <c r="AF11" s="37"/>
      <c r="AG11" s="59"/>
      <c r="AI11" s="62"/>
      <c r="AJ11" s="64"/>
      <c r="AM11" t="s">
        <v>147</v>
      </c>
      <c r="AN11">
        <v>0.993085</v>
      </c>
      <c r="AO11">
        <v>4.3210000000000002E-3</v>
      </c>
      <c r="AP11">
        <v>63.315987999999997</v>
      </c>
      <c r="AQ11">
        <v>0.99380400000000002</v>
      </c>
      <c r="BA11" t="s">
        <v>147</v>
      </c>
      <c r="BB11">
        <v>0.96927399999999997</v>
      </c>
      <c r="BC11">
        <v>3.8479999999999999E-3</v>
      </c>
      <c r="BD11">
        <v>149.00306</v>
      </c>
      <c r="BE11">
        <v>0.97539100000000001</v>
      </c>
    </row>
    <row r="12" spans="2:57">
      <c r="B12" s="37"/>
      <c r="C12" s="59"/>
      <c r="E12" s="62"/>
      <c r="F12" s="64"/>
      <c r="I12" t="s">
        <v>222</v>
      </c>
      <c r="J12">
        <v>0.93461099999999997</v>
      </c>
      <c r="K12">
        <v>1.0704999999999999E-2</v>
      </c>
      <c r="L12">
        <v>22.812671999999999</v>
      </c>
      <c r="M12">
        <v>0.96406400000000003</v>
      </c>
      <c r="W12" t="s">
        <v>222</v>
      </c>
      <c r="X12">
        <v>0.88489399999999996</v>
      </c>
      <c r="Y12">
        <v>3.2550000000000001E-3</v>
      </c>
      <c r="Z12">
        <v>516.57323699999995</v>
      </c>
      <c r="AA12">
        <v>0.92916799999999999</v>
      </c>
      <c r="AF12" s="37"/>
      <c r="AG12" s="59"/>
      <c r="AI12" s="62"/>
      <c r="AJ12" s="64"/>
      <c r="AM12" t="s">
        <v>222</v>
      </c>
      <c r="AN12">
        <v>0.98032600000000003</v>
      </c>
      <c r="AO12">
        <v>5.7369999999999999E-3</v>
      </c>
      <c r="AP12">
        <v>47.662838000000001</v>
      </c>
      <c r="AQ12">
        <v>0.97893399999999997</v>
      </c>
      <c r="BA12" t="s">
        <v>222</v>
      </c>
      <c r="BB12">
        <v>0.93882399999999999</v>
      </c>
      <c r="BC12">
        <v>5.7460000000000002E-3</v>
      </c>
      <c r="BD12">
        <v>530.33921699999996</v>
      </c>
      <c r="BE12">
        <v>0.95377699999999999</v>
      </c>
    </row>
    <row r="13" spans="2:57">
      <c r="B13" s="37"/>
      <c r="C13" s="59"/>
      <c r="E13" s="62"/>
      <c r="F13" s="64"/>
      <c r="I13" t="s">
        <v>182</v>
      </c>
      <c r="L13">
        <v>187.76</v>
      </c>
      <c r="M13">
        <v>0.99</v>
      </c>
      <c r="W13" t="s">
        <v>182</v>
      </c>
      <c r="Z13">
        <v>1155.73</v>
      </c>
      <c r="AA13">
        <v>0.96899999999999997</v>
      </c>
      <c r="AF13" s="37"/>
      <c r="AG13" s="59"/>
      <c r="AI13" s="62"/>
      <c r="AJ13" s="64"/>
      <c r="AM13" t="s">
        <v>182</v>
      </c>
      <c r="AP13">
        <v>205.66</v>
      </c>
      <c r="AQ13">
        <v>0.995</v>
      </c>
      <c r="BA13" t="s">
        <v>182</v>
      </c>
      <c r="BD13">
        <v>1155.93</v>
      </c>
      <c r="BE13">
        <v>0.97699999999999998</v>
      </c>
    </row>
    <row r="14" spans="2:57">
      <c r="B14" s="37"/>
      <c r="C14" s="59"/>
      <c r="E14" s="62"/>
      <c r="F14" s="64"/>
      <c r="AF14" s="37"/>
      <c r="AG14" s="59"/>
      <c r="AI14" s="62"/>
      <c r="AJ14" s="64"/>
    </row>
    <row r="15" spans="2:57">
      <c r="B15" s="37">
        <v>100</v>
      </c>
      <c r="C15" s="59">
        <v>0</v>
      </c>
      <c r="D15">
        <v>2</v>
      </c>
      <c r="E15" s="62">
        <v>5</v>
      </c>
      <c r="F15" s="64">
        <v>2</v>
      </c>
      <c r="I15" t="s">
        <v>121</v>
      </c>
      <c r="J15" t="s">
        <v>122</v>
      </c>
      <c r="K15" t="s">
        <v>123</v>
      </c>
      <c r="L15" t="s">
        <v>124</v>
      </c>
      <c r="M15" t="s">
        <v>23</v>
      </c>
      <c r="P15">
        <v>500</v>
      </c>
      <c r="Q15">
        <v>0</v>
      </c>
      <c r="R15">
        <v>2</v>
      </c>
      <c r="S15">
        <v>5</v>
      </c>
      <c r="T15">
        <v>2</v>
      </c>
      <c r="W15" t="s">
        <v>121</v>
      </c>
      <c r="X15" t="s">
        <v>122</v>
      </c>
      <c r="Y15" t="s">
        <v>123</v>
      </c>
      <c r="Z15" t="s">
        <v>124</v>
      </c>
      <c r="AA15" t="s">
        <v>23</v>
      </c>
      <c r="AF15" s="37">
        <v>100</v>
      </c>
      <c r="AG15" s="59">
        <v>0</v>
      </c>
      <c r="AH15">
        <v>5</v>
      </c>
      <c r="AI15" s="62">
        <v>5</v>
      </c>
      <c r="AJ15" s="64">
        <v>2</v>
      </c>
      <c r="AM15" t="s">
        <v>121</v>
      </c>
      <c r="AN15" t="s">
        <v>122</v>
      </c>
      <c r="AO15" t="s">
        <v>123</v>
      </c>
      <c r="AP15" t="s">
        <v>124</v>
      </c>
      <c r="AQ15" t="s">
        <v>23</v>
      </c>
      <c r="AT15">
        <v>500</v>
      </c>
      <c r="AU15">
        <v>0</v>
      </c>
      <c r="AV15">
        <v>5</v>
      </c>
      <c r="AW15">
        <v>5</v>
      </c>
      <c r="AX15">
        <v>2</v>
      </c>
      <c r="BA15" t="s">
        <v>121</v>
      </c>
      <c r="BB15" t="s">
        <v>122</v>
      </c>
      <c r="BC15" t="s">
        <v>123</v>
      </c>
      <c r="BD15" t="s">
        <v>124</v>
      </c>
      <c r="BE15" t="s">
        <v>23</v>
      </c>
    </row>
    <row r="16" spans="2:57">
      <c r="B16" s="37"/>
      <c r="C16" s="59"/>
      <c r="E16" s="62"/>
      <c r="F16" s="64"/>
      <c r="I16" t="s">
        <v>40</v>
      </c>
      <c r="J16">
        <v>0.98830399999999996</v>
      </c>
      <c r="K16">
        <v>6.2040000000000003E-3</v>
      </c>
      <c r="L16">
        <v>9.2479759999999995</v>
      </c>
      <c r="M16">
        <v>0.98636900000000005</v>
      </c>
      <c r="W16" t="s">
        <v>40</v>
      </c>
      <c r="X16">
        <v>0.95790200000000003</v>
      </c>
      <c r="Y16">
        <v>3.0149999999999999E-3</v>
      </c>
      <c r="Z16">
        <v>167.43921800000001</v>
      </c>
      <c r="AA16">
        <v>0.96447700000000003</v>
      </c>
      <c r="AF16" s="37"/>
      <c r="AG16" s="59"/>
      <c r="AI16" s="62"/>
      <c r="AJ16" s="64"/>
      <c r="AM16" t="s">
        <v>40</v>
      </c>
      <c r="AN16">
        <v>0.98192199999999996</v>
      </c>
      <c r="AO16">
        <v>3.1120000000000002E-3</v>
      </c>
      <c r="AP16">
        <v>11.373234999999999</v>
      </c>
      <c r="AQ16">
        <v>0.98636900000000005</v>
      </c>
      <c r="BA16" t="s">
        <v>40</v>
      </c>
      <c r="BB16">
        <v>0.94735400000000003</v>
      </c>
      <c r="BC16">
        <v>6.5319999999999996E-3</v>
      </c>
      <c r="BD16">
        <v>71.439927999999995</v>
      </c>
      <c r="BE16">
        <v>0.95249300000000003</v>
      </c>
    </row>
    <row r="17" spans="2:57">
      <c r="B17" s="37"/>
      <c r="C17" s="59"/>
      <c r="E17" s="62"/>
      <c r="F17" s="64"/>
      <c r="I17" t="s">
        <v>219</v>
      </c>
      <c r="J17">
        <v>0.95480799999999999</v>
      </c>
      <c r="K17">
        <v>9.9629999999999996E-3</v>
      </c>
      <c r="L17">
        <v>5.870641</v>
      </c>
      <c r="M17">
        <v>0.96902100000000002</v>
      </c>
      <c r="W17" t="s">
        <v>219</v>
      </c>
      <c r="X17">
        <v>0.92093899999999995</v>
      </c>
      <c r="Y17">
        <v>5.5539999999999999E-3</v>
      </c>
      <c r="Z17">
        <v>183.172877</v>
      </c>
      <c r="AA17">
        <v>0.93216299999999996</v>
      </c>
      <c r="AF17" s="37"/>
      <c r="AG17" s="59"/>
      <c r="AI17" s="62"/>
      <c r="AJ17" s="64"/>
      <c r="AM17" t="s">
        <v>219</v>
      </c>
      <c r="AN17">
        <v>0.904837</v>
      </c>
      <c r="AO17">
        <v>9.4369999999999992E-3</v>
      </c>
      <c r="AP17">
        <v>8.6837660000000003</v>
      </c>
      <c r="AQ17">
        <v>0.91202000000000005</v>
      </c>
      <c r="BA17" t="s">
        <v>219</v>
      </c>
      <c r="BB17">
        <v>0.76593699999999998</v>
      </c>
      <c r="BC17">
        <v>6.3800000000000003E-3</v>
      </c>
      <c r="BD17">
        <v>119.788085</v>
      </c>
      <c r="BE17">
        <v>0.80141200000000001</v>
      </c>
    </row>
    <row r="18" spans="2:57">
      <c r="B18" s="37"/>
      <c r="C18" s="59"/>
      <c r="E18" s="62"/>
      <c r="F18" s="64"/>
      <c r="I18" t="s">
        <v>144</v>
      </c>
      <c r="J18">
        <v>0.98936599999999997</v>
      </c>
      <c r="K18">
        <v>4.4530000000000004E-3</v>
      </c>
      <c r="L18">
        <v>5.5231589999999997</v>
      </c>
      <c r="M18">
        <v>0.99132600000000004</v>
      </c>
      <c r="W18" t="s">
        <v>144</v>
      </c>
      <c r="X18">
        <v>0.95368299999999995</v>
      </c>
      <c r="Y18">
        <v>4.3270000000000001E-3</v>
      </c>
      <c r="Z18">
        <v>93.835431</v>
      </c>
      <c r="AA18">
        <v>0.96447700000000003</v>
      </c>
      <c r="AF18" s="37"/>
      <c r="AG18" s="59"/>
      <c r="AI18" s="62"/>
      <c r="AJ18" s="64"/>
      <c r="AM18" t="s">
        <v>144</v>
      </c>
      <c r="AN18">
        <v>0.98245499999999997</v>
      </c>
      <c r="AO18">
        <v>5.973E-3</v>
      </c>
      <c r="AP18">
        <v>10.706313</v>
      </c>
      <c r="AQ18">
        <v>0.98265199999999997</v>
      </c>
      <c r="BA18" t="s">
        <v>144</v>
      </c>
      <c r="BB18">
        <v>0.93121100000000001</v>
      </c>
      <c r="BC18">
        <v>2.3440000000000002E-3</v>
      </c>
      <c r="BD18">
        <v>54.652921999999997</v>
      </c>
      <c r="BE18">
        <v>0.93922499999999998</v>
      </c>
    </row>
    <row r="19" spans="2:57">
      <c r="B19" s="37"/>
      <c r="C19" s="59"/>
      <c r="E19" s="62"/>
      <c r="F19" s="64"/>
      <c r="I19" t="s">
        <v>220</v>
      </c>
      <c r="J19">
        <v>0.39605400000000002</v>
      </c>
      <c r="K19">
        <v>3.0755000000000001E-2</v>
      </c>
      <c r="L19">
        <v>2.3426879999999999</v>
      </c>
      <c r="M19">
        <v>0.38290000000000002</v>
      </c>
      <c r="W19" t="s">
        <v>220</v>
      </c>
      <c r="X19">
        <v>0.177568</v>
      </c>
      <c r="Y19">
        <v>1.1240999999999999E-2</v>
      </c>
      <c r="Z19">
        <v>84.132579000000007</v>
      </c>
      <c r="AA19">
        <v>0.21570700000000001</v>
      </c>
      <c r="AF19" s="37"/>
      <c r="AG19" s="59"/>
      <c r="AI19" s="62"/>
      <c r="AJ19" s="64"/>
      <c r="AM19" t="s">
        <v>220</v>
      </c>
      <c r="AN19">
        <v>0.47207399999999999</v>
      </c>
      <c r="AO19">
        <v>4.0264000000000001E-2</v>
      </c>
      <c r="AP19">
        <v>5.2934840000000003</v>
      </c>
      <c r="AQ19">
        <v>0.44237900000000002</v>
      </c>
      <c r="BA19" t="s">
        <v>220</v>
      </c>
      <c r="BB19">
        <v>0.17894399999999999</v>
      </c>
      <c r="BC19">
        <v>1.0815999999999999E-2</v>
      </c>
      <c r="BD19">
        <v>44.563738000000001</v>
      </c>
      <c r="BE19">
        <v>0.21763299999999999</v>
      </c>
    </row>
    <row r="20" spans="2:57">
      <c r="B20" s="37"/>
      <c r="C20" s="59"/>
      <c r="E20" s="62"/>
      <c r="F20" s="64"/>
      <c r="I20" t="s">
        <v>221</v>
      </c>
      <c r="J20">
        <v>0.71132799999999996</v>
      </c>
      <c r="K20">
        <v>2.4527E-2</v>
      </c>
      <c r="L20">
        <v>4.0056390000000004</v>
      </c>
      <c r="M20">
        <v>0.71251500000000001</v>
      </c>
      <c r="W20" t="s">
        <v>221</v>
      </c>
      <c r="X20">
        <v>0.57764099999999996</v>
      </c>
      <c r="Y20">
        <v>8.8749999999999992E-3</v>
      </c>
      <c r="Z20">
        <v>63.29598</v>
      </c>
      <c r="AA20">
        <v>0.61138499999999996</v>
      </c>
      <c r="AF20" s="37"/>
      <c r="AG20" s="59"/>
      <c r="AI20" s="62"/>
      <c r="AJ20" s="64"/>
      <c r="AM20" t="s">
        <v>221</v>
      </c>
      <c r="AN20">
        <v>0.69272400000000001</v>
      </c>
      <c r="AO20">
        <v>1.7146000000000002E-2</v>
      </c>
      <c r="AP20">
        <v>7.6197350000000004</v>
      </c>
      <c r="AQ20">
        <v>0.71003700000000003</v>
      </c>
      <c r="BA20" t="s">
        <v>221</v>
      </c>
      <c r="BB20">
        <v>0.555446</v>
      </c>
      <c r="BC20">
        <v>1.2819000000000001E-2</v>
      </c>
      <c r="BD20">
        <v>27.527974</v>
      </c>
      <c r="BE20">
        <v>0.57650299999999999</v>
      </c>
    </row>
    <row r="21" spans="2:57">
      <c r="B21" s="37"/>
      <c r="C21" s="59"/>
      <c r="E21" s="62"/>
      <c r="F21" s="64"/>
      <c r="I21" t="s">
        <v>147</v>
      </c>
      <c r="J21">
        <v>0.98352200000000001</v>
      </c>
      <c r="K21">
        <v>3.895E-3</v>
      </c>
      <c r="L21">
        <v>21.535654999999998</v>
      </c>
      <c r="M21">
        <v>0.98141299999999998</v>
      </c>
      <c r="W21" t="s">
        <v>147</v>
      </c>
      <c r="X21">
        <v>0.95469099999999996</v>
      </c>
      <c r="Y21">
        <v>5.1869999999999998E-3</v>
      </c>
      <c r="Z21">
        <v>186.45751300000001</v>
      </c>
      <c r="AA21">
        <v>0.96041100000000001</v>
      </c>
      <c r="AF21" s="37"/>
      <c r="AG21" s="59"/>
      <c r="AI21" s="62"/>
      <c r="AJ21" s="64"/>
      <c r="AM21" t="s">
        <v>147</v>
      </c>
      <c r="AN21">
        <v>0.99202400000000002</v>
      </c>
      <c r="AO21">
        <v>2.382E-3</v>
      </c>
      <c r="AP21">
        <v>48.076805999999998</v>
      </c>
      <c r="AQ21">
        <v>0.98760800000000004</v>
      </c>
      <c r="BA21" t="s">
        <v>147</v>
      </c>
      <c r="BB21">
        <v>0.968449</v>
      </c>
      <c r="BC21">
        <v>5.1050000000000002E-3</v>
      </c>
      <c r="BD21">
        <v>153.14981900000001</v>
      </c>
      <c r="BE21">
        <v>0.97239500000000001</v>
      </c>
    </row>
    <row r="22" spans="2:57">
      <c r="B22" s="37"/>
      <c r="C22" s="59"/>
      <c r="E22" s="62"/>
      <c r="F22" s="64"/>
      <c r="I22" t="s">
        <v>222</v>
      </c>
      <c r="J22">
        <v>0.93407899999999999</v>
      </c>
      <c r="K22">
        <v>9.7090000000000006E-3</v>
      </c>
      <c r="L22">
        <v>21.150352000000002</v>
      </c>
      <c r="M22">
        <v>0.96406400000000003</v>
      </c>
      <c r="W22" t="s">
        <v>222</v>
      </c>
      <c r="X22">
        <v>0.88489399999999996</v>
      </c>
      <c r="Y22">
        <v>3.2550000000000001E-3</v>
      </c>
      <c r="Z22">
        <v>525.14187200000003</v>
      </c>
      <c r="AA22">
        <v>0.92916799999999999</v>
      </c>
      <c r="AF22" s="37"/>
      <c r="AG22" s="59"/>
      <c r="AI22" s="62"/>
      <c r="AJ22" s="64"/>
      <c r="AM22" t="s">
        <v>222</v>
      </c>
      <c r="AN22">
        <v>0.98085800000000001</v>
      </c>
      <c r="AO22">
        <v>6.1640000000000002E-3</v>
      </c>
      <c r="AP22">
        <v>40.325944999999997</v>
      </c>
      <c r="AQ22">
        <v>0.97893399999999997</v>
      </c>
      <c r="BA22" t="s">
        <v>222</v>
      </c>
      <c r="BB22">
        <v>0.93882399999999999</v>
      </c>
      <c r="BC22">
        <v>5.7460000000000002E-3</v>
      </c>
      <c r="BD22">
        <v>527.10008700000003</v>
      </c>
      <c r="BE22">
        <v>0.95377699999999999</v>
      </c>
    </row>
    <row r="23" spans="2:57">
      <c r="B23" s="37"/>
      <c r="C23" s="59"/>
      <c r="E23" s="62"/>
      <c r="F23" s="64"/>
      <c r="I23" t="s">
        <v>182</v>
      </c>
      <c r="L23">
        <v>256.89</v>
      </c>
      <c r="M23">
        <v>0.99</v>
      </c>
      <c r="W23" t="s">
        <v>182</v>
      </c>
      <c r="Z23">
        <v>1388.27</v>
      </c>
      <c r="AA23">
        <v>0.97</v>
      </c>
      <c r="AF23" s="37"/>
      <c r="AG23" s="59"/>
      <c r="AI23" s="62"/>
      <c r="AJ23" s="64"/>
      <c r="AM23" t="s">
        <v>182</v>
      </c>
      <c r="AP23">
        <v>205.88</v>
      </c>
      <c r="AQ23">
        <v>0.995</v>
      </c>
      <c r="BA23" t="s">
        <v>182</v>
      </c>
      <c r="BD23">
        <v>1185.47</v>
      </c>
      <c r="BE23">
        <v>0.97899999999999998</v>
      </c>
    </row>
    <row r="24" spans="2:57">
      <c r="B24" s="37"/>
      <c r="C24" s="59"/>
      <c r="E24" s="62"/>
      <c r="F24" s="64"/>
      <c r="AF24" s="37"/>
      <c r="AG24" s="59"/>
      <c r="AI24" s="62"/>
      <c r="AJ24" s="64"/>
    </row>
    <row r="25" spans="2:57">
      <c r="B25" s="37">
        <v>100</v>
      </c>
      <c r="C25" s="59">
        <v>0</v>
      </c>
      <c r="D25">
        <v>2</v>
      </c>
      <c r="E25" s="62">
        <v>10</v>
      </c>
      <c r="F25" s="64">
        <v>1</v>
      </c>
      <c r="I25" t="s">
        <v>121</v>
      </c>
      <c r="J25" t="s">
        <v>122</v>
      </c>
      <c r="K25" t="s">
        <v>123</v>
      </c>
      <c r="L25" t="s">
        <v>124</v>
      </c>
      <c r="M25" t="s">
        <v>23</v>
      </c>
      <c r="P25">
        <v>500</v>
      </c>
      <c r="Q25">
        <v>0</v>
      </c>
      <c r="R25">
        <v>2</v>
      </c>
      <c r="S25">
        <v>10</v>
      </c>
      <c r="T25">
        <v>1</v>
      </c>
      <c r="W25" t="s">
        <v>121</v>
      </c>
      <c r="X25" t="s">
        <v>122</v>
      </c>
      <c r="Y25" t="s">
        <v>123</v>
      </c>
      <c r="Z25" t="s">
        <v>124</v>
      </c>
      <c r="AA25" t="s">
        <v>23</v>
      </c>
      <c r="AF25" s="37">
        <v>100</v>
      </c>
      <c r="AG25" s="59">
        <v>0</v>
      </c>
      <c r="AH25">
        <v>7</v>
      </c>
      <c r="AI25" s="62">
        <v>7</v>
      </c>
      <c r="AJ25" s="64">
        <v>1</v>
      </c>
      <c r="AM25" t="s">
        <v>121</v>
      </c>
      <c r="AN25" t="s">
        <v>122</v>
      </c>
      <c r="AO25" t="s">
        <v>123</v>
      </c>
      <c r="AP25" t="s">
        <v>124</v>
      </c>
      <c r="AQ25" t="s">
        <v>23</v>
      </c>
      <c r="AT25">
        <v>500</v>
      </c>
      <c r="AU25">
        <v>0</v>
      </c>
      <c r="AV25">
        <v>7</v>
      </c>
      <c r="AW25">
        <v>7</v>
      </c>
      <c r="AX25">
        <v>1</v>
      </c>
      <c r="BA25" t="s">
        <v>121</v>
      </c>
      <c r="BB25" t="s">
        <v>122</v>
      </c>
      <c r="BC25" t="s">
        <v>123</v>
      </c>
      <c r="BD25" t="s">
        <v>124</v>
      </c>
      <c r="BE25" t="s">
        <v>23</v>
      </c>
    </row>
    <row r="26" spans="2:57">
      <c r="B26" s="37"/>
      <c r="C26" s="59"/>
      <c r="E26" s="62"/>
      <c r="F26" s="64"/>
      <c r="I26" t="s">
        <v>40</v>
      </c>
      <c r="J26">
        <v>0.98618300000000003</v>
      </c>
      <c r="K26">
        <v>7.391E-3</v>
      </c>
      <c r="L26">
        <v>108.05708799999999</v>
      </c>
      <c r="M26">
        <v>0.97769499999999998</v>
      </c>
      <c r="W26" t="s">
        <v>40</v>
      </c>
      <c r="X26">
        <v>0.95395799999999997</v>
      </c>
      <c r="Y26">
        <v>2.8189999999999999E-3</v>
      </c>
      <c r="Z26">
        <v>14000.018883999999</v>
      </c>
      <c r="AA26">
        <v>0.96340700000000001</v>
      </c>
      <c r="AF26" s="37"/>
      <c r="AG26" s="59"/>
      <c r="AI26" s="62"/>
      <c r="AJ26" s="64"/>
      <c r="AM26" t="s">
        <v>40</v>
      </c>
      <c r="AN26">
        <v>0.98192900000000005</v>
      </c>
      <c r="AO26">
        <v>6.5830000000000003E-3</v>
      </c>
      <c r="AP26">
        <v>22.781949000000001</v>
      </c>
      <c r="AQ26">
        <v>0.98017299999999996</v>
      </c>
      <c r="BA26" t="s">
        <v>40</v>
      </c>
      <c r="BB26">
        <v>0.91708699999999999</v>
      </c>
      <c r="BC26">
        <v>5.189E-3</v>
      </c>
      <c r="BD26">
        <v>1471.2880540000001</v>
      </c>
      <c r="BE26">
        <v>0.92959599999999998</v>
      </c>
    </row>
    <row r="27" spans="2:57">
      <c r="B27" s="37"/>
      <c r="C27" s="59"/>
      <c r="E27" s="62"/>
      <c r="F27" s="64"/>
      <c r="I27" t="s">
        <v>219</v>
      </c>
      <c r="J27">
        <v>0.96703700000000004</v>
      </c>
      <c r="K27">
        <v>9.3109999999999998E-3</v>
      </c>
      <c r="L27">
        <v>192.15899999999999</v>
      </c>
      <c r="M27">
        <v>0.97769499999999998</v>
      </c>
      <c r="W27" t="s">
        <v>219</v>
      </c>
      <c r="X27">
        <v>0.91424399999999995</v>
      </c>
      <c r="Y27">
        <v>3.7629999999999999E-3</v>
      </c>
      <c r="Z27">
        <v>37830.451861000001</v>
      </c>
      <c r="AA27">
        <v>0.92938200000000004</v>
      </c>
      <c r="AF27" s="37"/>
      <c r="AG27" s="59"/>
      <c r="AI27" s="62"/>
      <c r="AJ27" s="64"/>
      <c r="AM27" t="s">
        <v>219</v>
      </c>
      <c r="AN27">
        <v>0.74587700000000001</v>
      </c>
      <c r="AO27">
        <v>1.7238E-2</v>
      </c>
      <c r="AP27">
        <v>22.704777</v>
      </c>
      <c r="AQ27">
        <v>0.75960300000000003</v>
      </c>
      <c r="BA27" t="s">
        <v>219</v>
      </c>
      <c r="BB27">
        <v>0.47656700000000002</v>
      </c>
      <c r="BC27">
        <v>1.1027E-2</v>
      </c>
      <c r="BD27">
        <v>742.59242099999994</v>
      </c>
      <c r="BE27">
        <v>0.52471599999999996</v>
      </c>
    </row>
    <row r="28" spans="2:57">
      <c r="B28" s="37"/>
      <c r="C28" s="59"/>
      <c r="E28" s="62"/>
      <c r="F28" s="64"/>
      <c r="I28" t="s">
        <v>144</v>
      </c>
      <c r="J28">
        <v>0.98936900000000005</v>
      </c>
      <c r="K28">
        <v>4.4460000000000003E-3</v>
      </c>
      <c r="L28">
        <v>69.761156</v>
      </c>
      <c r="M28">
        <v>0.98636900000000005</v>
      </c>
      <c r="W28" t="s">
        <v>144</v>
      </c>
      <c r="X28">
        <v>0.95799299999999998</v>
      </c>
      <c r="Y28">
        <v>3.5349999999999999E-3</v>
      </c>
      <c r="Z28">
        <v>7866.7089299999998</v>
      </c>
      <c r="AA28">
        <v>0.96661699999999995</v>
      </c>
      <c r="AF28" s="37"/>
      <c r="AG28" s="59"/>
      <c r="AI28" s="62"/>
      <c r="AJ28" s="64"/>
      <c r="AM28" t="s">
        <v>144</v>
      </c>
      <c r="AN28">
        <v>0.98299300000000001</v>
      </c>
      <c r="AO28">
        <v>6.4060000000000002E-3</v>
      </c>
      <c r="AP28">
        <v>12.313292000000001</v>
      </c>
      <c r="AQ28">
        <v>0.98389099999999996</v>
      </c>
      <c r="BA28" t="s">
        <v>144</v>
      </c>
      <c r="BB28">
        <v>0.91561999999999999</v>
      </c>
      <c r="BC28">
        <v>6.79E-3</v>
      </c>
      <c r="BD28">
        <v>324.42678699999999</v>
      </c>
      <c r="BE28">
        <v>0.92488800000000004</v>
      </c>
    </row>
    <row r="29" spans="2:57">
      <c r="B29" s="37"/>
      <c r="C29" s="59"/>
      <c r="E29" s="62"/>
      <c r="F29" s="64"/>
      <c r="I29" t="s">
        <v>220</v>
      </c>
      <c r="J29">
        <v>0.96171799999999996</v>
      </c>
      <c r="K29">
        <v>9.4699999999999993E-3</v>
      </c>
      <c r="L29">
        <v>89.379683</v>
      </c>
      <c r="M29">
        <v>0.95662899999999995</v>
      </c>
      <c r="W29" t="s">
        <v>220</v>
      </c>
      <c r="X29">
        <v>0.839862</v>
      </c>
      <c r="Y29">
        <v>1.4633E-2</v>
      </c>
      <c r="Z29">
        <v>12463.395767</v>
      </c>
      <c r="AA29">
        <v>0.85469700000000004</v>
      </c>
      <c r="AF29" s="37"/>
      <c r="AG29" s="59"/>
      <c r="AI29" s="62"/>
      <c r="AJ29" s="64"/>
      <c r="AM29" t="s">
        <v>220</v>
      </c>
      <c r="AN29">
        <v>0.97553900000000004</v>
      </c>
      <c r="AO29">
        <v>6.8230000000000001E-3</v>
      </c>
      <c r="AP29">
        <v>9.7405279999999994</v>
      </c>
      <c r="AQ29">
        <v>0.96530400000000005</v>
      </c>
      <c r="BA29" t="s">
        <v>220</v>
      </c>
      <c r="BB29">
        <v>0.72998600000000002</v>
      </c>
      <c r="BC29">
        <v>3.2679E-2</v>
      </c>
      <c r="BD29">
        <v>276.13039300000003</v>
      </c>
      <c r="BE29">
        <v>0.71324600000000005</v>
      </c>
    </row>
    <row r="30" spans="2:57">
      <c r="B30" s="37"/>
      <c r="C30" s="59"/>
      <c r="E30" s="62"/>
      <c r="F30" s="64"/>
      <c r="I30" t="s">
        <v>221</v>
      </c>
      <c r="J30">
        <v>0.877197</v>
      </c>
      <c r="K30">
        <v>1.6655E-2</v>
      </c>
      <c r="L30">
        <v>237.583618</v>
      </c>
      <c r="M30">
        <v>0.88723700000000005</v>
      </c>
      <c r="W30" t="s">
        <v>221</v>
      </c>
      <c r="X30">
        <v>0.81170399999999998</v>
      </c>
      <c r="Y30">
        <v>9.0419999999999997E-3</v>
      </c>
      <c r="Z30">
        <v>78142.807826999997</v>
      </c>
      <c r="AA30">
        <v>0.83779199999999998</v>
      </c>
      <c r="AF30" s="37"/>
      <c r="AG30" s="59"/>
      <c r="AI30" s="62"/>
      <c r="AJ30" s="64"/>
      <c r="AM30" t="s">
        <v>221</v>
      </c>
      <c r="AN30">
        <v>0.84212100000000001</v>
      </c>
      <c r="AO30">
        <v>1.9356999999999999E-2</v>
      </c>
      <c r="AP30">
        <v>24.151883000000002</v>
      </c>
      <c r="AQ30">
        <v>0.845105</v>
      </c>
      <c r="BA30" t="s">
        <v>221</v>
      </c>
      <c r="BB30">
        <v>0.65349100000000004</v>
      </c>
      <c r="BC30">
        <v>8.3929999999999994E-3</v>
      </c>
      <c r="BD30">
        <v>932.61645699999997</v>
      </c>
      <c r="BE30">
        <v>0.66766499999999995</v>
      </c>
    </row>
    <row r="31" spans="2:57">
      <c r="B31" s="37"/>
      <c r="C31" s="59"/>
      <c r="E31" s="62"/>
      <c r="F31" s="64"/>
      <c r="I31" t="s">
        <v>147</v>
      </c>
      <c r="J31">
        <v>0.98564499999999999</v>
      </c>
      <c r="K31">
        <v>6.4279999999999997E-3</v>
      </c>
      <c r="L31">
        <v>620.52502200000004</v>
      </c>
      <c r="M31">
        <v>0.98884799999999995</v>
      </c>
      <c r="W31" t="s">
        <v>147</v>
      </c>
      <c r="X31">
        <v>0.978904</v>
      </c>
      <c r="Y31">
        <v>2.8010000000000001E-3</v>
      </c>
      <c r="Z31">
        <v>13046.895087000001</v>
      </c>
      <c r="AA31">
        <v>0.98758800000000002</v>
      </c>
      <c r="AF31" s="37"/>
      <c r="AG31" s="59"/>
      <c r="AI31" s="62"/>
      <c r="AJ31" s="64"/>
      <c r="AM31" t="s">
        <v>147</v>
      </c>
      <c r="AN31">
        <v>0.99734199999999995</v>
      </c>
      <c r="AO31">
        <v>1.6819999999999999E-3</v>
      </c>
      <c r="AP31">
        <v>81.033377999999999</v>
      </c>
      <c r="AQ31">
        <v>0.99132600000000004</v>
      </c>
      <c r="BA31" t="s">
        <v>147</v>
      </c>
      <c r="BB31">
        <v>0.98211499999999996</v>
      </c>
      <c r="BC31">
        <v>2.5300000000000001E-3</v>
      </c>
      <c r="BD31">
        <v>428.22645</v>
      </c>
      <c r="BE31">
        <v>0.98972800000000005</v>
      </c>
    </row>
    <row r="32" spans="2:57">
      <c r="B32" s="37"/>
      <c r="C32" s="59"/>
      <c r="E32" s="62"/>
      <c r="F32" s="64"/>
      <c r="I32" t="s">
        <v>222</v>
      </c>
      <c r="J32">
        <v>0.97341599999999995</v>
      </c>
      <c r="K32">
        <v>9.5219999999999992E-3</v>
      </c>
      <c r="L32">
        <v>1069.0156019999999</v>
      </c>
      <c r="M32">
        <v>0.98884799999999995</v>
      </c>
      <c r="W32" t="s">
        <v>222</v>
      </c>
      <c r="X32">
        <v>0.92873600000000001</v>
      </c>
      <c r="Y32">
        <v>4.3930000000000002E-3</v>
      </c>
      <c r="Z32">
        <v>143127.18002599999</v>
      </c>
      <c r="AA32">
        <v>0.96340700000000001</v>
      </c>
      <c r="AF32" s="37"/>
      <c r="AG32" s="59"/>
      <c r="AI32" s="62"/>
      <c r="AJ32" s="64"/>
      <c r="AM32" t="s">
        <v>222</v>
      </c>
      <c r="AN32">
        <v>0.94576700000000002</v>
      </c>
      <c r="AO32">
        <v>1.3328E-2</v>
      </c>
      <c r="AP32">
        <v>140.90784600000001</v>
      </c>
      <c r="AQ32">
        <v>0.95662899999999995</v>
      </c>
      <c r="BA32" t="s">
        <v>222</v>
      </c>
      <c r="BB32">
        <v>0.85380299999999998</v>
      </c>
      <c r="BC32">
        <v>6.4219999999999998E-3</v>
      </c>
      <c r="BD32">
        <v>4125.9357170000003</v>
      </c>
      <c r="BE32">
        <v>0.88037699999999997</v>
      </c>
    </row>
    <row r="33" spans="2:57">
      <c r="B33" s="37"/>
      <c r="C33" s="59"/>
      <c r="E33" s="62"/>
      <c r="F33" s="64"/>
      <c r="I33" t="s">
        <v>182</v>
      </c>
      <c r="L33">
        <v>813.15</v>
      </c>
      <c r="M33">
        <v>0.98699999999999999</v>
      </c>
      <c r="W33" t="s">
        <v>182</v>
      </c>
      <c r="Z33">
        <v>46151.43</v>
      </c>
      <c r="AA33">
        <v>0.98299999999999998</v>
      </c>
      <c r="AF33" s="37"/>
      <c r="AG33" s="59"/>
      <c r="AI33" s="62"/>
      <c r="AJ33" s="64"/>
      <c r="AM33" t="s">
        <v>182</v>
      </c>
      <c r="AP33">
        <v>134.68</v>
      </c>
      <c r="AQ33">
        <v>0.98799999999999999</v>
      </c>
      <c r="BA33" t="s">
        <v>182</v>
      </c>
      <c r="BD33">
        <v>1861.09</v>
      </c>
      <c r="BE33">
        <v>0.97899999999999998</v>
      </c>
    </row>
    <row r="34" spans="2:57">
      <c r="B34" s="37"/>
      <c r="C34" s="59"/>
      <c r="E34" s="62"/>
      <c r="F34" s="64"/>
      <c r="AF34" s="37"/>
      <c r="AG34" s="59"/>
      <c r="AI34" s="62"/>
      <c r="AJ34" s="64"/>
    </row>
    <row r="35" spans="2:57">
      <c r="B35" s="37">
        <v>100</v>
      </c>
      <c r="C35" s="59">
        <v>0</v>
      </c>
      <c r="D35">
        <v>2</v>
      </c>
      <c r="E35" s="62">
        <v>10</v>
      </c>
      <c r="F35" s="64">
        <v>2</v>
      </c>
      <c r="I35" t="s">
        <v>121</v>
      </c>
      <c r="J35" t="s">
        <v>122</v>
      </c>
      <c r="K35" t="s">
        <v>123</v>
      </c>
      <c r="L35" t="s">
        <v>124</v>
      </c>
      <c r="M35" t="s">
        <v>23</v>
      </c>
      <c r="P35">
        <v>500</v>
      </c>
      <c r="Q35">
        <v>0</v>
      </c>
      <c r="R35">
        <v>2</v>
      </c>
      <c r="S35">
        <v>10</v>
      </c>
      <c r="T35">
        <v>2</v>
      </c>
      <c r="W35" t="s">
        <v>121</v>
      </c>
      <c r="X35" t="s">
        <v>122</v>
      </c>
      <c r="Y35" t="s">
        <v>123</v>
      </c>
      <c r="Z35" t="s">
        <v>124</v>
      </c>
      <c r="AA35" t="s">
        <v>23</v>
      </c>
      <c r="AF35" s="37">
        <v>100</v>
      </c>
      <c r="AG35" s="59">
        <v>0</v>
      </c>
      <c r="AH35">
        <v>7</v>
      </c>
      <c r="AI35" s="62">
        <v>7</v>
      </c>
      <c r="AJ35" s="64">
        <v>2</v>
      </c>
      <c r="AM35" t="s">
        <v>121</v>
      </c>
      <c r="AN35" t="s">
        <v>122</v>
      </c>
      <c r="AO35" t="s">
        <v>123</v>
      </c>
      <c r="AP35" t="s">
        <v>124</v>
      </c>
      <c r="AQ35" t="s">
        <v>23</v>
      </c>
      <c r="AT35">
        <v>500</v>
      </c>
      <c r="AU35">
        <v>0</v>
      </c>
      <c r="AV35">
        <v>7</v>
      </c>
      <c r="AW35">
        <v>7</v>
      </c>
      <c r="AX35">
        <v>2</v>
      </c>
      <c r="BA35" t="s">
        <v>121</v>
      </c>
      <c r="BB35" t="s">
        <v>122</v>
      </c>
      <c r="BC35" t="s">
        <v>123</v>
      </c>
      <c r="BD35" t="s">
        <v>124</v>
      </c>
      <c r="BE35" t="s">
        <v>23</v>
      </c>
    </row>
    <row r="36" spans="2:57">
      <c r="B36" s="37"/>
      <c r="C36" s="59"/>
      <c r="E36" s="62"/>
      <c r="F36" s="64"/>
      <c r="I36" t="s">
        <v>40</v>
      </c>
      <c r="J36">
        <v>0.98511199999999999</v>
      </c>
      <c r="K36">
        <v>2.7209999999999999E-3</v>
      </c>
      <c r="L36">
        <v>39.583472</v>
      </c>
      <c r="M36">
        <v>0.99380400000000002</v>
      </c>
      <c r="W36" t="s">
        <v>40</v>
      </c>
      <c r="X36">
        <v>0.94882100000000003</v>
      </c>
      <c r="Y36">
        <v>4.9779999999999998E-3</v>
      </c>
      <c r="Z36">
        <v>1895.5440129999999</v>
      </c>
      <c r="AA36">
        <v>0.962337</v>
      </c>
      <c r="AF36" s="37"/>
      <c r="AG36" s="59"/>
      <c r="AI36" s="62"/>
      <c r="AJ36" s="64"/>
      <c r="AM36" t="s">
        <v>40</v>
      </c>
      <c r="AN36">
        <v>0.84314999999999996</v>
      </c>
      <c r="AO36">
        <v>2.4468E-2</v>
      </c>
      <c r="AP36">
        <v>8.46631</v>
      </c>
      <c r="AQ36">
        <v>0.87856299999999998</v>
      </c>
      <c r="BA36" t="s">
        <v>40</v>
      </c>
      <c r="BB36">
        <v>0.85948899999999995</v>
      </c>
      <c r="BC36">
        <v>5.8580000000000004E-3</v>
      </c>
      <c r="BD36">
        <v>345.83589599999999</v>
      </c>
      <c r="BE36">
        <v>0.88979200000000003</v>
      </c>
    </row>
    <row r="37" spans="2:57">
      <c r="B37" s="37"/>
      <c r="C37" s="59"/>
      <c r="E37" s="62"/>
      <c r="F37" s="64"/>
      <c r="I37" t="s">
        <v>219</v>
      </c>
      <c r="J37">
        <v>0.95799800000000002</v>
      </c>
      <c r="K37">
        <v>5.176E-3</v>
      </c>
      <c r="L37">
        <v>37.548637999999997</v>
      </c>
      <c r="M37">
        <v>0.97769499999999998</v>
      </c>
      <c r="W37" t="s">
        <v>219</v>
      </c>
      <c r="X37">
        <v>0.92946899999999999</v>
      </c>
      <c r="Y37">
        <v>5.0870000000000004E-3</v>
      </c>
      <c r="Z37">
        <v>1431.652756</v>
      </c>
      <c r="AA37">
        <v>0.94414699999999996</v>
      </c>
      <c r="AF37" s="37"/>
      <c r="AG37" s="59"/>
      <c r="AI37" s="62"/>
      <c r="AJ37" s="64"/>
      <c r="AM37" t="s">
        <v>219</v>
      </c>
      <c r="AN37">
        <v>0.68473200000000001</v>
      </c>
      <c r="AO37">
        <v>1.2876E-2</v>
      </c>
      <c r="AP37">
        <v>3.929405</v>
      </c>
      <c r="AQ37">
        <v>0.70136299999999996</v>
      </c>
      <c r="BA37" t="s">
        <v>219</v>
      </c>
      <c r="BB37">
        <v>0.46152399999999999</v>
      </c>
      <c r="BC37">
        <v>1.1591000000000001E-2</v>
      </c>
      <c r="BD37">
        <v>336.42415999999997</v>
      </c>
      <c r="BE37">
        <v>0.49454300000000001</v>
      </c>
    </row>
    <row r="38" spans="2:57">
      <c r="B38" s="37"/>
      <c r="C38" s="59"/>
      <c r="E38" s="62"/>
      <c r="F38" s="64"/>
      <c r="I38" t="s">
        <v>144</v>
      </c>
      <c r="J38">
        <v>0.98830399999999996</v>
      </c>
      <c r="K38">
        <v>5.4780000000000002E-3</v>
      </c>
      <c r="L38">
        <v>18.256716999999998</v>
      </c>
      <c r="M38">
        <v>0.99132600000000004</v>
      </c>
      <c r="W38" t="s">
        <v>144</v>
      </c>
      <c r="X38">
        <v>0.94863799999999998</v>
      </c>
      <c r="Y38">
        <v>4.9969999999999997E-3</v>
      </c>
      <c r="Z38">
        <v>486.74718200000001</v>
      </c>
      <c r="AA38">
        <v>0.95955500000000005</v>
      </c>
      <c r="AF38" s="37"/>
      <c r="AG38" s="59"/>
      <c r="AI38" s="62"/>
      <c r="AJ38" s="64"/>
      <c r="AM38" t="s">
        <v>144</v>
      </c>
      <c r="AN38">
        <v>0.83730700000000002</v>
      </c>
      <c r="AO38">
        <v>1.8932000000000001E-2</v>
      </c>
      <c r="AP38">
        <v>6.2993969999999999</v>
      </c>
      <c r="AQ38">
        <v>0.87980199999999997</v>
      </c>
      <c r="BA38" t="s">
        <v>144</v>
      </c>
      <c r="BB38">
        <v>0.85215099999999999</v>
      </c>
      <c r="BC38">
        <v>6.6530000000000001E-3</v>
      </c>
      <c r="BD38">
        <v>253.464854</v>
      </c>
      <c r="BE38">
        <v>0.87716700000000003</v>
      </c>
    </row>
    <row r="39" spans="2:57">
      <c r="B39" s="37"/>
      <c r="C39" s="59"/>
      <c r="E39" s="62"/>
      <c r="F39" s="64"/>
      <c r="I39" t="s">
        <v>220</v>
      </c>
      <c r="J39">
        <v>0.65547699999999998</v>
      </c>
      <c r="K39">
        <v>3.6923999999999998E-2</v>
      </c>
      <c r="L39">
        <v>11.653884</v>
      </c>
      <c r="M39">
        <v>0.64560099999999998</v>
      </c>
      <c r="W39" t="s">
        <v>220</v>
      </c>
      <c r="X39">
        <v>0.50454200000000005</v>
      </c>
      <c r="Y39">
        <v>1.9732E-2</v>
      </c>
      <c r="Z39">
        <v>464.08935700000001</v>
      </c>
      <c r="AA39">
        <v>0.51037900000000003</v>
      </c>
      <c r="AF39" s="37"/>
      <c r="AG39" s="59"/>
      <c r="AI39" s="62"/>
      <c r="AJ39" s="64"/>
      <c r="AM39" t="s">
        <v>220</v>
      </c>
      <c r="AN39">
        <v>0.77936300000000003</v>
      </c>
      <c r="AO39">
        <v>1.9136E-2</v>
      </c>
      <c r="AP39">
        <v>2.2929729999999999</v>
      </c>
      <c r="AQ39">
        <v>0.78562600000000005</v>
      </c>
      <c r="BA39" t="s">
        <v>220</v>
      </c>
      <c r="BB39">
        <v>0.65413399999999999</v>
      </c>
      <c r="BC39">
        <v>2.0375000000000001E-2</v>
      </c>
      <c r="BD39">
        <v>108.679636</v>
      </c>
      <c r="BE39">
        <v>0.64754999999999996</v>
      </c>
    </row>
    <row r="40" spans="2:57">
      <c r="B40" s="37"/>
      <c r="C40" s="59"/>
      <c r="E40" s="62"/>
      <c r="F40" s="64"/>
      <c r="I40" t="s">
        <v>221</v>
      </c>
      <c r="J40">
        <v>0.74269399999999997</v>
      </c>
      <c r="K40">
        <v>2.1774999999999999E-2</v>
      </c>
      <c r="L40">
        <v>17.784455999999999</v>
      </c>
      <c r="M40">
        <v>0.75836400000000004</v>
      </c>
      <c r="W40" t="s">
        <v>221</v>
      </c>
      <c r="X40">
        <v>0.70485299999999995</v>
      </c>
      <c r="Y40">
        <v>8.5889999999999994E-3</v>
      </c>
      <c r="Z40">
        <v>2306.1915589999999</v>
      </c>
      <c r="AA40">
        <v>0.74577400000000005</v>
      </c>
      <c r="AF40" s="37"/>
      <c r="AG40" s="59"/>
      <c r="AI40" s="62"/>
      <c r="AJ40" s="64"/>
      <c r="AM40" t="s">
        <v>221</v>
      </c>
      <c r="AN40">
        <v>0.73045599999999999</v>
      </c>
      <c r="AO40">
        <v>1.4928E-2</v>
      </c>
      <c r="AP40">
        <v>3.2426119999999998</v>
      </c>
      <c r="AQ40">
        <v>0.74473400000000001</v>
      </c>
      <c r="BA40" t="s">
        <v>221</v>
      </c>
      <c r="BB40">
        <v>0.61561100000000002</v>
      </c>
      <c r="BC40">
        <v>1.061E-2</v>
      </c>
      <c r="BD40">
        <v>224.52766099999999</v>
      </c>
      <c r="BE40">
        <v>0.656752</v>
      </c>
    </row>
    <row r="41" spans="2:57">
      <c r="B41" s="37"/>
      <c r="C41" s="59"/>
      <c r="E41" s="62"/>
      <c r="F41" s="64"/>
      <c r="I41" t="s">
        <v>147</v>
      </c>
      <c r="J41">
        <v>0.98936599999999997</v>
      </c>
      <c r="K41">
        <v>4.4530000000000004E-3</v>
      </c>
      <c r="L41">
        <v>51.665500000000002</v>
      </c>
      <c r="M41">
        <v>0.98884799999999995</v>
      </c>
      <c r="W41" t="s">
        <v>147</v>
      </c>
      <c r="X41">
        <v>0.97541999999999995</v>
      </c>
      <c r="Y41">
        <v>4.2960000000000003E-3</v>
      </c>
      <c r="Z41">
        <v>627.795973</v>
      </c>
      <c r="AA41">
        <v>0.98245199999999999</v>
      </c>
      <c r="AF41" s="37"/>
      <c r="AG41" s="59"/>
      <c r="AI41" s="62"/>
      <c r="AJ41" s="64"/>
      <c r="AM41" t="s">
        <v>147</v>
      </c>
      <c r="AN41">
        <v>0.85484400000000005</v>
      </c>
      <c r="AO41">
        <v>2.1485000000000001E-2</v>
      </c>
      <c r="AP41">
        <v>33.744942000000002</v>
      </c>
      <c r="AQ41">
        <v>0.87732299999999996</v>
      </c>
      <c r="BA41" t="s">
        <v>147</v>
      </c>
      <c r="BB41">
        <v>0.93130400000000002</v>
      </c>
      <c r="BC41">
        <v>3.859E-3</v>
      </c>
      <c r="BD41">
        <v>728.68210999999997</v>
      </c>
      <c r="BE41">
        <v>0.94329099999999999</v>
      </c>
    </row>
    <row r="42" spans="2:57">
      <c r="B42" s="37"/>
      <c r="C42" s="59"/>
      <c r="E42" s="62"/>
      <c r="F42" s="64"/>
      <c r="I42" t="s">
        <v>222</v>
      </c>
      <c r="J42">
        <v>0.95002699999999995</v>
      </c>
      <c r="K42">
        <v>7.7799999999999996E-3</v>
      </c>
      <c r="L42">
        <v>21.360695</v>
      </c>
      <c r="M42">
        <v>0.97645599999999999</v>
      </c>
      <c r="W42" t="s">
        <v>222</v>
      </c>
      <c r="X42">
        <v>0.91937999999999998</v>
      </c>
      <c r="Y42">
        <v>3.7330000000000002E-3</v>
      </c>
      <c r="Z42">
        <v>4284.4520110000003</v>
      </c>
      <c r="AA42">
        <v>0.95698700000000003</v>
      </c>
      <c r="AF42" s="37"/>
      <c r="AG42" s="59"/>
      <c r="AI42" s="62"/>
      <c r="AJ42" s="64"/>
      <c r="AM42" t="s">
        <v>222</v>
      </c>
      <c r="AN42">
        <v>0.81178799999999995</v>
      </c>
      <c r="AO42">
        <v>1.3561E-2</v>
      </c>
      <c r="AP42">
        <v>13.184695</v>
      </c>
      <c r="AQ42">
        <v>0.85873600000000005</v>
      </c>
      <c r="BA42" t="s">
        <v>222</v>
      </c>
      <c r="BB42">
        <v>0.81757400000000002</v>
      </c>
      <c r="BC42">
        <v>5.2440000000000004E-3</v>
      </c>
      <c r="BD42">
        <v>840.37000899999998</v>
      </c>
      <c r="BE42">
        <v>0.86111700000000002</v>
      </c>
    </row>
    <row r="43" spans="2:57">
      <c r="B43" s="37"/>
      <c r="C43" s="59"/>
      <c r="E43" s="62"/>
      <c r="F43" s="64"/>
      <c r="I43" t="s">
        <v>182</v>
      </c>
      <c r="L43">
        <v>194.15</v>
      </c>
      <c r="M43">
        <v>0.98799999999999999</v>
      </c>
      <c r="W43" t="s">
        <v>182</v>
      </c>
      <c r="Z43">
        <v>3459.94</v>
      </c>
      <c r="AA43">
        <v>0.98499999999999999</v>
      </c>
      <c r="AF43" s="37"/>
      <c r="AG43" s="59"/>
      <c r="AI43" s="62"/>
      <c r="AJ43" s="64"/>
      <c r="AM43" t="s">
        <v>182</v>
      </c>
      <c r="AP43">
        <v>424.22</v>
      </c>
      <c r="AQ43">
        <v>0.89400000000000002</v>
      </c>
      <c r="BA43" t="s">
        <v>182</v>
      </c>
      <c r="BD43">
        <v>1629.09</v>
      </c>
      <c r="BE43">
        <v>0.94399999999999995</v>
      </c>
    </row>
    <row r="44" spans="2:57">
      <c r="B44" s="37"/>
      <c r="C44" s="59"/>
      <c r="E44" s="62"/>
      <c r="F44" s="64"/>
      <c r="AF44" s="37"/>
      <c r="AG44" s="59"/>
      <c r="AI44" s="62"/>
      <c r="AJ44" s="64"/>
    </row>
    <row r="45" spans="2:57">
      <c r="B45" s="4" t="s">
        <v>117</v>
      </c>
      <c r="C45" s="58" t="s">
        <v>11</v>
      </c>
      <c r="D45" s="60" t="s">
        <v>118</v>
      </c>
      <c r="E45" s="61" t="s">
        <v>119</v>
      </c>
      <c r="F45" s="63" t="s">
        <v>120</v>
      </c>
      <c r="G45" s="4"/>
      <c r="P45" s="4" t="s">
        <v>117</v>
      </c>
      <c r="Q45" s="4" t="s">
        <v>11</v>
      </c>
      <c r="R45" s="4" t="s">
        <v>118</v>
      </c>
      <c r="S45" s="4" t="s">
        <v>119</v>
      </c>
      <c r="T45" s="4" t="s">
        <v>120</v>
      </c>
      <c r="U45" s="4"/>
      <c r="AF45" s="4" t="s">
        <v>117</v>
      </c>
      <c r="AG45" s="58" t="s">
        <v>11</v>
      </c>
      <c r="AH45" s="60" t="s">
        <v>118</v>
      </c>
      <c r="AI45" s="61" t="s">
        <v>119</v>
      </c>
      <c r="AJ45" s="63" t="s">
        <v>120</v>
      </c>
      <c r="AK45" s="4"/>
      <c r="AT45" s="4" t="s">
        <v>117</v>
      </c>
      <c r="AU45" s="4" t="s">
        <v>11</v>
      </c>
      <c r="AV45" s="4" t="s">
        <v>118</v>
      </c>
      <c r="AW45" s="4" t="s">
        <v>119</v>
      </c>
      <c r="AX45" s="4" t="s">
        <v>120</v>
      </c>
      <c r="AY45" s="4"/>
    </row>
    <row r="46" spans="2:57">
      <c r="B46" s="37">
        <v>100</v>
      </c>
      <c r="C46" s="59">
        <v>50</v>
      </c>
      <c r="D46">
        <v>2</v>
      </c>
      <c r="E46" s="62">
        <v>5</v>
      </c>
      <c r="F46" s="64">
        <v>1</v>
      </c>
      <c r="I46" t="s">
        <v>121</v>
      </c>
      <c r="J46" t="s">
        <v>122</v>
      </c>
      <c r="K46" t="s">
        <v>123</v>
      </c>
      <c r="L46" t="s">
        <v>124</v>
      </c>
      <c r="M46" t="s">
        <v>23</v>
      </c>
      <c r="P46">
        <v>500</v>
      </c>
      <c r="Q46">
        <v>50</v>
      </c>
      <c r="R46">
        <v>2</v>
      </c>
      <c r="S46">
        <v>5</v>
      </c>
      <c r="T46">
        <v>1</v>
      </c>
      <c r="W46" t="s">
        <v>121</v>
      </c>
      <c r="X46" t="s">
        <v>122</v>
      </c>
      <c r="Y46" t="s">
        <v>123</v>
      </c>
      <c r="Z46" t="s">
        <v>124</v>
      </c>
      <c r="AA46" t="s">
        <v>23</v>
      </c>
      <c r="AF46" s="37">
        <v>100</v>
      </c>
      <c r="AG46" s="59">
        <v>50</v>
      </c>
      <c r="AH46">
        <v>5</v>
      </c>
      <c r="AI46" s="62">
        <v>5</v>
      </c>
      <c r="AJ46" s="64">
        <v>1</v>
      </c>
      <c r="AM46" t="s">
        <v>121</v>
      </c>
      <c r="AN46" t="s">
        <v>122</v>
      </c>
      <c r="AO46" t="s">
        <v>123</v>
      </c>
      <c r="AP46" t="s">
        <v>124</v>
      </c>
      <c r="AQ46" t="s">
        <v>23</v>
      </c>
      <c r="AT46">
        <v>500</v>
      </c>
      <c r="AU46">
        <v>50</v>
      </c>
      <c r="AV46">
        <v>5</v>
      </c>
      <c r="AW46">
        <v>5</v>
      </c>
      <c r="AX46">
        <v>1</v>
      </c>
      <c r="BA46" t="s">
        <v>121</v>
      </c>
      <c r="BB46" t="s">
        <v>122</v>
      </c>
      <c r="BC46" t="s">
        <v>123</v>
      </c>
      <c r="BD46" t="s">
        <v>124</v>
      </c>
      <c r="BE46" t="s">
        <v>23</v>
      </c>
    </row>
    <row r="47" spans="2:57">
      <c r="B47" s="37"/>
      <c r="C47" s="59"/>
      <c r="E47" s="62"/>
      <c r="F47" s="64"/>
      <c r="I47" t="s">
        <v>40</v>
      </c>
      <c r="J47">
        <v>0.98777199999999998</v>
      </c>
      <c r="K47">
        <v>4.6389999999999999E-3</v>
      </c>
      <c r="L47">
        <v>8.4092769999999994</v>
      </c>
      <c r="M47">
        <v>0.98760800000000004</v>
      </c>
      <c r="W47" t="s">
        <v>40</v>
      </c>
      <c r="X47">
        <v>0.95982800000000001</v>
      </c>
      <c r="Y47">
        <v>3.6979999999999999E-3</v>
      </c>
      <c r="Z47">
        <v>164.319345</v>
      </c>
      <c r="AA47">
        <v>0.96426299999999998</v>
      </c>
      <c r="AF47" s="37"/>
      <c r="AG47" s="59"/>
      <c r="AI47" s="62"/>
      <c r="AJ47" s="64"/>
      <c r="AM47" t="s">
        <v>40</v>
      </c>
      <c r="AN47">
        <v>0.98458299999999999</v>
      </c>
      <c r="AO47">
        <v>3.5270000000000002E-3</v>
      </c>
      <c r="AP47">
        <v>11.723048</v>
      </c>
      <c r="AQ47">
        <v>0.98512999999999995</v>
      </c>
      <c r="BA47" t="s">
        <v>40</v>
      </c>
      <c r="BB47">
        <v>0.94872999999999996</v>
      </c>
      <c r="BC47">
        <v>3.898E-3</v>
      </c>
      <c r="BD47">
        <v>72.331154999999995</v>
      </c>
      <c r="BE47">
        <v>0.95377699999999999</v>
      </c>
    </row>
    <row r="48" spans="2:57">
      <c r="B48" s="37"/>
      <c r="C48" s="59"/>
      <c r="E48" s="62"/>
      <c r="F48" s="64"/>
      <c r="I48" t="s">
        <v>219</v>
      </c>
      <c r="J48">
        <v>0.95480799999999999</v>
      </c>
      <c r="K48">
        <v>9.9629999999999996E-3</v>
      </c>
      <c r="L48">
        <v>6.1360859999999997</v>
      </c>
      <c r="M48">
        <v>0.96902100000000002</v>
      </c>
      <c r="W48" t="s">
        <v>219</v>
      </c>
      <c r="X48">
        <v>0.92093899999999995</v>
      </c>
      <c r="Y48">
        <v>5.5539999999999999E-3</v>
      </c>
      <c r="Z48">
        <v>195.441453</v>
      </c>
      <c r="AA48">
        <v>0.93216299999999996</v>
      </c>
      <c r="AF48" s="37"/>
      <c r="AG48" s="59"/>
      <c r="AI48" s="62"/>
      <c r="AJ48" s="64"/>
      <c r="AM48" t="s">
        <v>219</v>
      </c>
      <c r="AN48">
        <v>0.90643499999999999</v>
      </c>
      <c r="AO48">
        <v>9.9830000000000006E-3</v>
      </c>
      <c r="AP48">
        <v>8.9646539999999995</v>
      </c>
      <c r="AQ48">
        <v>0.90830200000000005</v>
      </c>
      <c r="BA48" t="s">
        <v>219</v>
      </c>
      <c r="BB48">
        <v>0.76593699999999998</v>
      </c>
      <c r="BC48">
        <v>6.3800000000000003E-3</v>
      </c>
      <c r="BD48">
        <v>116.225954</v>
      </c>
      <c r="BE48">
        <v>0.80141200000000001</v>
      </c>
    </row>
    <row r="49" spans="2:57">
      <c r="B49" s="37"/>
      <c r="C49" s="59"/>
      <c r="E49" s="62"/>
      <c r="F49" s="64"/>
      <c r="I49" t="s">
        <v>144</v>
      </c>
      <c r="J49">
        <v>0.98510900000000001</v>
      </c>
      <c r="K49">
        <v>7.6379999999999998E-3</v>
      </c>
      <c r="L49">
        <v>6.0088540000000004</v>
      </c>
      <c r="M49">
        <v>0.98884799999999995</v>
      </c>
      <c r="W49" t="s">
        <v>144</v>
      </c>
      <c r="X49">
        <v>0.95478300000000005</v>
      </c>
      <c r="Y49">
        <v>5.6039999999999996E-3</v>
      </c>
      <c r="Z49">
        <v>102.62347800000001</v>
      </c>
      <c r="AA49">
        <v>0.96447700000000003</v>
      </c>
      <c r="AF49" s="37"/>
      <c r="AG49" s="59"/>
      <c r="AI49" s="62"/>
      <c r="AJ49" s="64"/>
      <c r="AM49" t="s">
        <v>144</v>
      </c>
      <c r="AN49">
        <v>0.98458299999999999</v>
      </c>
      <c r="AO49">
        <v>4.5750000000000001E-3</v>
      </c>
      <c r="AP49">
        <v>12.008692999999999</v>
      </c>
      <c r="AQ49">
        <v>0.98141299999999998</v>
      </c>
      <c r="BA49" t="s">
        <v>144</v>
      </c>
      <c r="BB49">
        <v>0.93121100000000001</v>
      </c>
      <c r="BC49">
        <v>5.7140000000000003E-3</v>
      </c>
      <c r="BD49">
        <v>52.187052999999999</v>
      </c>
      <c r="BE49">
        <v>0.94029499999999999</v>
      </c>
    </row>
    <row r="50" spans="2:57">
      <c r="B50" s="37"/>
      <c r="C50" s="59"/>
      <c r="E50" s="62"/>
      <c r="F50" s="64"/>
      <c r="I50" t="s">
        <v>220</v>
      </c>
      <c r="J50">
        <v>0.39711800000000003</v>
      </c>
      <c r="K50">
        <v>3.0327E-2</v>
      </c>
      <c r="L50">
        <v>2.347569</v>
      </c>
      <c r="M50">
        <v>0.385378</v>
      </c>
      <c r="W50" t="s">
        <v>220</v>
      </c>
      <c r="X50">
        <v>0.177568</v>
      </c>
      <c r="Y50">
        <v>1.1240999999999999E-2</v>
      </c>
      <c r="Z50">
        <v>83.079868000000005</v>
      </c>
      <c r="AA50">
        <v>0.21570700000000001</v>
      </c>
      <c r="AF50" s="37"/>
      <c r="AG50" s="59"/>
      <c r="AI50" s="62"/>
      <c r="AJ50" s="64"/>
      <c r="AM50" t="s">
        <v>220</v>
      </c>
      <c r="AN50">
        <v>0.47207100000000002</v>
      </c>
      <c r="AO50">
        <v>3.8058000000000002E-2</v>
      </c>
      <c r="AP50">
        <v>5.2597759999999996</v>
      </c>
      <c r="AQ50">
        <v>0.43618299999999999</v>
      </c>
      <c r="BA50" t="s">
        <v>220</v>
      </c>
      <c r="BB50">
        <v>0.17894399999999999</v>
      </c>
      <c r="BC50">
        <v>1.0815999999999999E-2</v>
      </c>
      <c r="BD50">
        <v>41.143514000000003</v>
      </c>
      <c r="BE50">
        <v>0.21763299999999999</v>
      </c>
    </row>
    <row r="51" spans="2:57">
      <c r="B51" s="37"/>
      <c r="C51" s="59"/>
      <c r="E51" s="62"/>
      <c r="F51" s="64"/>
      <c r="I51" t="s">
        <v>221</v>
      </c>
      <c r="J51">
        <v>0.70653100000000002</v>
      </c>
      <c r="K51">
        <v>1.1547999999999999E-2</v>
      </c>
      <c r="L51">
        <v>3.7465259999999998</v>
      </c>
      <c r="M51">
        <v>0.71251500000000001</v>
      </c>
      <c r="W51" t="s">
        <v>221</v>
      </c>
      <c r="X51">
        <v>0.58406199999999997</v>
      </c>
      <c r="Y51">
        <v>1.042E-2</v>
      </c>
      <c r="Z51">
        <v>52.266035000000002</v>
      </c>
      <c r="AA51">
        <v>0.61459399999999997</v>
      </c>
      <c r="AF51" s="37"/>
      <c r="AG51" s="59"/>
      <c r="AI51" s="62"/>
      <c r="AJ51" s="64"/>
      <c r="AM51" t="s">
        <v>221</v>
      </c>
      <c r="AN51">
        <v>0.69804900000000003</v>
      </c>
      <c r="AO51">
        <v>2.8240000000000001E-2</v>
      </c>
      <c r="AP51">
        <v>7.2773399999999997</v>
      </c>
      <c r="AQ51">
        <v>0.72490699999999997</v>
      </c>
      <c r="BA51" t="s">
        <v>221</v>
      </c>
      <c r="BB51">
        <v>0.55452800000000002</v>
      </c>
      <c r="BC51">
        <v>1.1749000000000001E-2</v>
      </c>
      <c r="BD51">
        <v>31.707964</v>
      </c>
      <c r="BE51">
        <v>0.57521900000000004</v>
      </c>
    </row>
    <row r="52" spans="2:57">
      <c r="B52" s="37"/>
      <c r="C52" s="59"/>
      <c r="E52" s="62"/>
      <c r="F52" s="64"/>
      <c r="I52" t="s">
        <v>147</v>
      </c>
      <c r="J52">
        <v>0.98139299999999996</v>
      </c>
      <c r="K52">
        <v>2.9129999999999998E-3</v>
      </c>
      <c r="L52">
        <v>20.553798</v>
      </c>
      <c r="M52">
        <v>0.98512999999999995</v>
      </c>
      <c r="W52" t="s">
        <v>147</v>
      </c>
      <c r="X52">
        <v>0.95670900000000003</v>
      </c>
      <c r="Y52">
        <v>4.0150000000000003E-3</v>
      </c>
      <c r="Z52">
        <v>183.284154</v>
      </c>
      <c r="AA52">
        <v>0.965333</v>
      </c>
      <c r="AF52" s="37"/>
      <c r="AG52" s="59"/>
      <c r="AI52" s="62"/>
      <c r="AJ52" s="64"/>
      <c r="AM52" t="s">
        <v>147</v>
      </c>
      <c r="AN52">
        <v>0.99149100000000001</v>
      </c>
      <c r="AO52">
        <v>3.5309999999999999E-3</v>
      </c>
      <c r="AP52">
        <v>48.732332999999997</v>
      </c>
      <c r="AQ52">
        <v>0.99504300000000001</v>
      </c>
      <c r="BA52" t="s">
        <v>147</v>
      </c>
      <c r="BB52">
        <v>0.96643100000000004</v>
      </c>
      <c r="BC52">
        <v>3.8449999999999999E-3</v>
      </c>
      <c r="BD52">
        <v>148.09597299999999</v>
      </c>
      <c r="BE52">
        <v>0.97496300000000002</v>
      </c>
    </row>
    <row r="53" spans="2:57">
      <c r="B53" s="37"/>
      <c r="C53" s="59"/>
      <c r="E53" s="62"/>
      <c r="F53" s="64"/>
      <c r="I53" t="s">
        <v>222</v>
      </c>
      <c r="J53">
        <v>0.93461099999999997</v>
      </c>
      <c r="K53">
        <v>1.0704999999999999E-2</v>
      </c>
      <c r="L53">
        <v>20.669748999999999</v>
      </c>
      <c r="M53">
        <v>0.96406400000000003</v>
      </c>
      <c r="W53" t="s">
        <v>222</v>
      </c>
      <c r="X53">
        <v>0.88489399999999996</v>
      </c>
      <c r="Y53">
        <v>3.2550000000000001E-3</v>
      </c>
      <c r="Z53">
        <v>520.24044600000002</v>
      </c>
      <c r="AA53">
        <v>0.92916799999999999</v>
      </c>
      <c r="AF53" s="37"/>
      <c r="AG53" s="59"/>
      <c r="AI53" s="62"/>
      <c r="AJ53" s="64"/>
      <c r="AM53" t="s">
        <v>222</v>
      </c>
      <c r="AN53">
        <v>0.98032600000000003</v>
      </c>
      <c r="AO53">
        <v>5.7369999999999999E-3</v>
      </c>
      <c r="AP53">
        <v>44.289872000000003</v>
      </c>
      <c r="AQ53">
        <v>0.97893399999999997</v>
      </c>
      <c r="BA53" t="s">
        <v>222</v>
      </c>
      <c r="BB53">
        <v>0.93882399999999999</v>
      </c>
      <c r="BC53">
        <v>5.7460000000000002E-3</v>
      </c>
      <c r="BD53">
        <v>522.30206499999997</v>
      </c>
      <c r="BE53">
        <v>0.95377699999999999</v>
      </c>
    </row>
    <row r="54" spans="2:57">
      <c r="B54" s="37"/>
      <c r="C54" s="59"/>
      <c r="E54" s="62"/>
      <c r="F54" s="64"/>
      <c r="I54" t="s">
        <v>182</v>
      </c>
      <c r="L54">
        <v>245.18</v>
      </c>
      <c r="M54">
        <v>0.98499999999999999</v>
      </c>
      <c r="W54" t="s">
        <v>182</v>
      </c>
      <c r="Z54">
        <v>1336.45</v>
      </c>
      <c r="AA54">
        <v>0.96899999999999997</v>
      </c>
      <c r="AF54" s="37"/>
      <c r="AG54" s="59"/>
      <c r="AI54" s="62"/>
      <c r="AJ54" s="64"/>
      <c r="AM54" t="s">
        <v>182</v>
      </c>
      <c r="AP54">
        <v>223.5</v>
      </c>
      <c r="AQ54">
        <v>0.98799999999999999</v>
      </c>
      <c r="BA54" t="s">
        <v>182</v>
      </c>
      <c r="BD54">
        <v>1188.8</v>
      </c>
      <c r="BE54">
        <v>0.97699999999999998</v>
      </c>
    </row>
    <row r="55" spans="2:57">
      <c r="B55" s="37"/>
      <c r="C55" s="59"/>
      <c r="E55" s="62"/>
      <c r="F55" s="64"/>
      <c r="AF55" s="37"/>
      <c r="AG55" s="59"/>
      <c r="AI55" s="62"/>
      <c r="AJ55" s="64"/>
    </row>
    <row r="56" spans="2:57">
      <c r="B56" s="37">
        <v>100</v>
      </c>
      <c r="C56" s="59">
        <v>50</v>
      </c>
      <c r="D56">
        <v>2</v>
      </c>
      <c r="E56" s="62">
        <v>5</v>
      </c>
      <c r="F56" s="64">
        <v>2</v>
      </c>
      <c r="I56" t="s">
        <v>121</v>
      </c>
      <c r="J56" t="s">
        <v>122</v>
      </c>
      <c r="K56" t="s">
        <v>123</v>
      </c>
      <c r="L56" t="s">
        <v>124</v>
      </c>
      <c r="M56" t="s">
        <v>23</v>
      </c>
      <c r="P56">
        <v>500</v>
      </c>
      <c r="Q56">
        <v>50</v>
      </c>
      <c r="R56">
        <v>2</v>
      </c>
      <c r="S56">
        <v>5</v>
      </c>
      <c r="T56">
        <v>2</v>
      </c>
      <c r="W56" t="s">
        <v>121</v>
      </c>
      <c r="X56" t="s">
        <v>122</v>
      </c>
      <c r="Y56" t="s">
        <v>123</v>
      </c>
      <c r="Z56" t="s">
        <v>124</v>
      </c>
      <c r="AA56" t="s">
        <v>23</v>
      </c>
      <c r="AF56" s="37">
        <v>100</v>
      </c>
      <c r="AG56" s="59">
        <v>50</v>
      </c>
      <c r="AH56">
        <v>5</v>
      </c>
      <c r="AI56" s="62">
        <v>5</v>
      </c>
      <c r="AJ56" s="64">
        <v>2</v>
      </c>
      <c r="AM56" t="s">
        <v>121</v>
      </c>
      <c r="AN56" t="s">
        <v>122</v>
      </c>
      <c r="AO56" t="s">
        <v>123</v>
      </c>
      <c r="AP56" t="s">
        <v>124</v>
      </c>
      <c r="AQ56" t="s">
        <v>23</v>
      </c>
      <c r="AT56">
        <v>500</v>
      </c>
      <c r="AU56">
        <v>50</v>
      </c>
      <c r="AV56">
        <v>5</v>
      </c>
      <c r="AW56">
        <v>5</v>
      </c>
      <c r="AX56">
        <v>2</v>
      </c>
      <c r="BA56" t="s">
        <v>121</v>
      </c>
      <c r="BB56" t="s">
        <v>122</v>
      </c>
      <c r="BC56" t="s">
        <v>123</v>
      </c>
      <c r="BD56" t="s">
        <v>124</v>
      </c>
      <c r="BE56" t="s">
        <v>23</v>
      </c>
    </row>
    <row r="57" spans="2:57">
      <c r="B57" s="37"/>
      <c r="C57" s="59"/>
      <c r="E57" s="62"/>
      <c r="F57" s="64"/>
      <c r="I57" t="s">
        <v>40</v>
      </c>
      <c r="J57">
        <v>0.98511800000000005</v>
      </c>
      <c r="K57">
        <v>3.588E-3</v>
      </c>
      <c r="L57">
        <v>8.6196619999999999</v>
      </c>
      <c r="M57">
        <v>0.98636900000000005</v>
      </c>
      <c r="W57" t="s">
        <v>40</v>
      </c>
      <c r="X57">
        <v>0.95973600000000003</v>
      </c>
      <c r="Y57">
        <v>4.1619999999999999E-3</v>
      </c>
      <c r="Z57">
        <v>155.883703</v>
      </c>
      <c r="AA57">
        <v>0.96511899999999995</v>
      </c>
      <c r="AF57" s="37"/>
      <c r="AG57" s="59"/>
      <c r="AI57" s="62"/>
      <c r="AJ57" s="64"/>
      <c r="AM57" t="s">
        <v>40</v>
      </c>
      <c r="AN57">
        <v>0.98671299999999995</v>
      </c>
      <c r="AO57">
        <v>11.293799999999999</v>
      </c>
      <c r="AP57">
        <v>11.293799999999999</v>
      </c>
      <c r="AQ57">
        <v>0.98017299999999996</v>
      </c>
      <c r="BA57" t="s">
        <v>40</v>
      </c>
      <c r="BB57">
        <v>0.94964599999999999</v>
      </c>
      <c r="BC57">
        <v>5.3090000000000004E-3</v>
      </c>
      <c r="BD57">
        <v>72.236335999999994</v>
      </c>
      <c r="BE57">
        <v>0.956345</v>
      </c>
    </row>
    <row r="58" spans="2:57">
      <c r="B58" s="37"/>
      <c r="C58" s="59"/>
      <c r="E58" s="62"/>
      <c r="F58" s="64"/>
      <c r="I58" t="s">
        <v>219</v>
      </c>
      <c r="J58">
        <v>0.952681</v>
      </c>
      <c r="K58">
        <v>1.1472E-2</v>
      </c>
      <c r="L58">
        <v>6.2000909999999996</v>
      </c>
      <c r="M58">
        <v>0.96902100000000002</v>
      </c>
      <c r="W58" t="s">
        <v>219</v>
      </c>
      <c r="X58">
        <v>0.92093899999999995</v>
      </c>
      <c r="Y58">
        <v>5.5539999999999999E-3</v>
      </c>
      <c r="Z58">
        <v>183.89028500000001</v>
      </c>
      <c r="AA58">
        <v>0.93216299999999996</v>
      </c>
      <c r="AF58" s="37"/>
      <c r="AG58" s="59"/>
      <c r="AI58" s="62"/>
      <c r="AJ58" s="64"/>
      <c r="AM58" t="s">
        <v>219</v>
      </c>
      <c r="AN58">
        <v>0.89632900000000004</v>
      </c>
      <c r="AO58">
        <v>7.295598</v>
      </c>
      <c r="AP58">
        <v>7.295598</v>
      </c>
      <c r="AQ58">
        <v>0.90458499999999997</v>
      </c>
      <c r="BA58" t="s">
        <v>219</v>
      </c>
      <c r="BB58">
        <v>0.76593699999999998</v>
      </c>
      <c r="BC58">
        <v>6.3800000000000003E-3</v>
      </c>
      <c r="BD58">
        <v>117.345179</v>
      </c>
      <c r="BE58">
        <v>0.80141200000000001</v>
      </c>
    </row>
    <row r="59" spans="2:57">
      <c r="B59" s="37"/>
      <c r="C59" s="59"/>
      <c r="E59" s="62"/>
      <c r="F59" s="64"/>
      <c r="I59" t="s">
        <v>144</v>
      </c>
      <c r="J59">
        <v>0.98352099999999998</v>
      </c>
      <c r="K59">
        <v>9.1179999999999994E-3</v>
      </c>
      <c r="L59">
        <v>7.2640339999999997</v>
      </c>
      <c r="M59">
        <v>0.98636900000000005</v>
      </c>
      <c r="W59" t="s">
        <v>144</v>
      </c>
      <c r="X59">
        <v>0.95386599999999999</v>
      </c>
      <c r="Y59">
        <v>3.7420000000000001E-3</v>
      </c>
      <c r="Z59">
        <v>100.199716</v>
      </c>
      <c r="AA59">
        <v>0.96041100000000001</v>
      </c>
      <c r="AF59" s="37"/>
      <c r="AG59" s="59"/>
      <c r="AI59" s="62"/>
      <c r="AJ59" s="64"/>
      <c r="AM59" t="s">
        <v>144</v>
      </c>
      <c r="AN59">
        <v>0.9798</v>
      </c>
      <c r="AO59">
        <v>9.7119239999999998</v>
      </c>
      <c r="AP59">
        <v>9.7119239999999998</v>
      </c>
      <c r="AQ59">
        <v>0.98017299999999996</v>
      </c>
      <c r="BA59" t="s">
        <v>144</v>
      </c>
      <c r="BB59">
        <v>0.93084500000000003</v>
      </c>
      <c r="BC59">
        <v>6.6090000000000003E-3</v>
      </c>
      <c r="BD59">
        <v>54.614924000000002</v>
      </c>
      <c r="BE59">
        <v>0.94286300000000001</v>
      </c>
    </row>
    <row r="60" spans="2:57">
      <c r="B60" s="37"/>
      <c r="C60" s="59"/>
      <c r="E60" s="62"/>
      <c r="F60" s="64"/>
      <c r="I60" t="s">
        <v>220</v>
      </c>
      <c r="J60">
        <v>0.38116699999999998</v>
      </c>
      <c r="K60">
        <v>2.6100000000000002E-2</v>
      </c>
      <c r="L60">
        <v>2.699757</v>
      </c>
      <c r="M60">
        <v>0.37174699999999999</v>
      </c>
      <c r="W60" t="s">
        <v>220</v>
      </c>
      <c r="X60">
        <v>0.177568</v>
      </c>
      <c r="Y60">
        <v>1.1240999999999999E-2</v>
      </c>
      <c r="Z60">
        <v>136.96201099999999</v>
      </c>
      <c r="AA60">
        <v>0.21570700000000001</v>
      </c>
      <c r="AF60" s="37"/>
      <c r="AG60" s="59"/>
      <c r="AI60" s="62"/>
      <c r="AJ60" s="64"/>
      <c r="AM60" t="s">
        <v>220</v>
      </c>
      <c r="AN60">
        <v>0.46304499999999998</v>
      </c>
      <c r="AO60">
        <v>3.5307919999999999</v>
      </c>
      <c r="AP60">
        <v>3.5307919999999999</v>
      </c>
      <c r="AQ60">
        <v>0.42998799999999998</v>
      </c>
      <c r="BA60" t="s">
        <v>220</v>
      </c>
      <c r="BB60">
        <v>0.17894399999999999</v>
      </c>
      <c r="BC60">
        <v>1.0815999999999999E-2</v>
      </c>
      <c r="BD60">
        <v>43.591431</v>
      </c>
      <c r="BE60">
        <v>0.21763299999999999</v>
      </c>
    </row>
    <row r="61" spans="2:57">
      <c r="B61" s="37"/>
      <c r="C61" s="59"/>
      <c r="E61" s="62"/>
      <c r="F61" s="64"/>
      <c r="I61" t="s">
        <v>221</v>
      </c>
      <c r="J61">
        <v>0.68580300000000005</v>
      </c>
      <c r="K61">
        <v>2.3052E-2</v>
      </c>
      <c r="L61">
        <v>4.2278719999999996</v>
      </c>
      <c r="M61">
        <v>0.74101600000000001</v>
      </c>
      <c r="W61" t="s">
        <v>221</v>
      </c>
      <c r="X61">
        <v>0.57773399999999997</v>
      </c>
      <c r="Y61">
        <v>1.3479E-2</v>
      </c>
      <c r="Z61">
        <v>53.176506000000003</v>
      </c>
      <c r="AA61">
        <v>0.61181300000000005</v>
      </c>
      <c r="AF61" s="37"/>
      <c r="AG61" s="59"/>
      <c r="AI61" s="62"/>
      <c r="AJ61" s="64"/>
      <c r="AM61" t="s">
        <v>221</v>
      </c>
      <c r="AN61">
        <v>0.69698599999999999</v>
      </c>
      <c r="AO61">
        <v>5.2197389999999997</v>
      </c>
      <c r="AP61">
        <v>5.2197389999999997</v>
      </c>
      <c r="AQ61">
        <v>0.70631999999999995</v>
      </c>
      <c r="BA61" t="s">
        <v>221</v>
      </c>
      <c r="BB61">
        <v>0.55535199999999996</v>
      </c>
      <c r="BC61">
        <v>9.0360000000000006E-3</v>
      </c>
      <c r="BD61">
        <v>27.518508000000001</v>
      </c>
      <c r="BE61">
        <v>0.579071</v>
      </c>
    </row>
    <row r="62" spans="2:57">
      <c r="B62" s="37"/>
      <c r="C62" s="59"/>
      <c r="E62" s="62"/>
      <c r="F62" s="64"/>
      <c r="I62" t="s">
        <v>147</v>
      </c>
      <c r="J62">
        <v>0.98192299999999999</v>
      </c>
      <c r="K62">
        <v>5.1609999999999998E-3</v>
      </c>
      <c r="L62">
        <v>20.267790000000002</v>
      </c>
      <c r="M62">
        <v>0.98265199999999997</v>
      </c>
      <c r="W62" t="s">
        <v>147</v>
      </c>
      <c r="X62">
        <v>0.954874</v>
      </c>
      <c r="Y62">
        <v>2.3930000000000002E-3</v>
      </c>
      <c r="Z62">
        <v>170.564425</v>
      </c>
      <c r="AA62">
        <v>0.96190900000000001</v>
      </c>
      <c r="AF62" s="37"/>
      <c r="AG62" s="59"/>
      <c r="AI62" s="62"/>
      <c r="AJ62" s="64"/>
      <c r="AM62" t="s">
        <v>147</v>
      </c>
      <c r="AN62">
        <v>0.99149399999999999</v>
      </c>
      <c r="AO62">
        <v>34.610987000000002</v>
      </c>
      <c r="AP62">
        <v>34.610987000000002</v>
      </c>
      <c r="AQ62">
        <v>0.99008700000000005</v>
      </c>
      <c r="BA62" t="s">
        <v>147</v>
      </c>
      <c r="BB62">
        <v>0.96707299999999996</v>
      </c>
      <c r="BC62">
        <v>1.6770000000000001E-3</v>
      </c>
      <c r="BD62">
        <v>153.395127</v>
      </c>
      <c r="BE62">
        <v>0.97410699999999995</v>
      </c>
    </row>
    <row r="63" spans="2:57">
      <c r="B63" s="37"/>
      <c r="C63" s="59"/>
      <c r="E63" s="62"/>
      <c r="F63" s="64"/>
      <c r="I63" t="s">
        <v>222</v>
      </c>
      <c r="J63">
        <v>0.92876300000000001</v>
      </c>
      <c r="K63">
        <v>9.4129999999999995E-3</v>
      </c>
      <c r="L63">
        <v>13.474599</v>
      </c>
      <c r="M63">
        <v>0.96158600000000005</v>
      </c>
      <c r="W63" t="s">
        <v>222</v>
      </c>
      <c r="X63">
        <v>0.88489399999999996</v>
      </c>
      <c r="Y63">
        <v>3.2550000000000001E-3</v>
      </c>
      <c r="Z63">
        <v>506.10913599999998</v>
      </c>
      <c r="AA63">
        <v>0.92916799999999999</v>
      </c>
      <c r="AF63" s="37"/>
      <c r="AG63" s="59"/>
      <c r="AI63" s="62"/>
      <c r="AJ63" s="64"/>
      <c r="AM63" t="s">
        <v>222</v>
      </c>
      <c r="AN63">
        <v>0.97819999999999996</v>
      </c>
      <c r="AO63">
        <v>33.682397999999999</v>
      </c>
      <c r="AP63">
        <v>33.682397999999999</v>
      </c>
      <c r="AQ63">
        <v>0.97893399999999997</v>
      </c>
      <c r="BA63" t="s">
        <v>222</v>
      </c>
      <c r="BB63">
        <v>0.93882399999999999</v>
      </c>
      <c r="BC63">
        <v>5.7460000000000002E-3</v>
      </c>
      <c r="BD63">
        <v>509.99266899999998</v>
      </c>
      <c r="BE63">
        <v>0.95377699999999999</v>
      </c>
    </row>
    <row r="64" spans="2:57">
      <c r="B64" s="37"/>
      <c r="C64" s="59"/>
      <c r="E64" s="62"/>
      <c r="F64" s="64"/>
      <c r="I64" t="s">
        <v>182</v>
      </c>
      <c r="L64">
        <v>205.49</v>
      </c>
      <c r="M64">
        <v>0.98699999999999999</v>
      </c>
      <c r="W64" t="s">
        <v>182</v>
      </c>
      <c r="Z64">
        <v>1182.0899999999999</v>
      </c>
      <c r="AA64">
        <v>0.96799999999999997</v>
      </c>
      <c r="AF64" s="37"/>
      <c r="AG64" s="59"/>
      <c r="AI64" s="62"/>
      <c r="AJ64" s="64"/>
      <c r="AM64" t="s">
        <v>182</v>
      </c>
      <c r="AP64">
        <v>185.83</v>
      </c>
      <c r="AQ64">
        <v>0.99</v>
      </c>
      <c r="BA64" t="s">
        <v>182</v>
      </c>
      <c r="BD64">
        <v>1170.5</v>
      </c>
      <c r="BE64">
        <v>0.97899999999999998</v>
      </c>
    </row>
    <row r="65" spans="2:86">
      <c r="B65" s="37"/>
      <c r="C65" s="59"/>
      <c r="E65" s="62"/>
      <c r="F65" s="64"/>
      <c r="AF65" s="37"/>
      <c r="AG65" s="59"/>
      <c r="AI65" s="62"/>
      <c r="AJ65" s="64"/>
    </row>
    <row r="66" spans="2:86">
      <c r="B66" s="37">
        <v>100</v>
      </c>
      <c r="C66" s="59">
        <v>50</v>
      </c>
      <c r="D66">
        <v>2</v>
      </c>
      <c r="E66" s="62">
        <v>10</v>
      </c>
      <c r="F66" s="64">
        <v>1</v>
      </c>
      <c r="I66" t="s">
        <v>121</v>
      </c>
      <c r="J66" t="s">
        <v>122</v>
      </c>
      <c r="K66" t="s">
        <v>123</v>
      </c>
      <c r="L66" t="s">
        <v>124</v>
      </c>
      <c r="M66" t="s">
        <v>23</v>
      </c>
      <c r="P66">
        <v>500</v>
      </c>
      <c r="Q66">
        <v>50</v>
      </c>
      <c r="R66">
        <v>2</v>
      </c>
      <c r="S66">
        <v>10</v>
      </c>
      <c r="T66">
        <v>1</v>
      </c>
      <c r="W66" t="s">
        <v>121</v>
      </c>
      <c r="X66" t="s">
        <v>122</v>
      </c>
      <c r="Y66" t="s">
        <v>123</v>
      </c>
      <c r="Z66" t="s">
        <v>124</v>
      </c>
      <c r="AA66" t="s">
        <v>23</v>
      </c>
      <c r="AF66" s="37">
        <v>100</v>
      </c>
      <c r="AG66" s="59">
        <v>50</v>
      </c>
      <c r="AH66">
        <v>7</v>
      </c>
      <c r="AI66" s="62">
        <v>7</v>
      </c>
      <c r="AJ66" s="64">
        <v>1</v>
      </c>
      <c r="AM66" t="s">
        <v>121</v>
      </c>
      <c r="AN66" t="s">
        <v>122</v>
      </c>
      <c r="AO66" t="s">
        <v>123</v>
      </c>
      <c r="AP66" t="s">
        <v>124</v>
      </c>
      <c r="AQ66" t="s">
        <v>23</v>
      </c>
      <c r="AT66">
        <v>500</v>
      </c>
      <c r="AU66">
        <v>50</v>
      </c>
      <c r="AV66">
        <v>7</v>
      </c>
      <c r="AW66">
        <v>7</v>
      </c>
      <c r="AX66">
        <v>1</v>
      </c>
      <c r="BA66" t="s">
        <v>121</v>
      </c>
      <c r="BB66" t="s">
        <v>122</v>
      </c>
      <c r="BC66" t="s">
        <v>123</v>
      </c>
      <c r="BD66" t="s">
        <v>124</v>
      </c>
      <c r="BE66" t="s">
        <v>23</v>
      </c>
    </row>
    <row r="67" spans="2:86">
      <c r="B67" s="37"/>
      <c r="C67" s="59"/>
      <c r="E67" s="62"/>
      <c r="F67" s="64"/>
      <c r="I67" t="s">
        <v>40</v>
      </c>
      <c r="J67">
        <v>0.98352200000000001</v>
      </c>
      <c r="K67">
        <v>7.208E-3</v>
      </c>
      <c r="L67">
        <v>46.048166999999999</v>
      </c>
      <c r="M67">
        <v>0.97645599999999999</v>
      </c>
      <c r="W67" t="s">
        <v>40</v>
      </c>
      <c r="X67">
        <v>0.94606999999999997</v>
      </c>
      <c r="Y67">
        <v>2.8519999999999999E-3</v>
      </c>
      <c r="Z67">
        <v>6121.59267</v>
      </c>
      <c r="AA67">
        <v>0.95955500000000005</v>
      </c>
      <c r="AF67" s="37"/>
      <c r="AG67" s="59"/>
      <c r="AI67" s="62"/>
      <c r="AJ67" s="64"/>
      <c r="AM67" t="s">
        <v>40</v>
      </c>
      <c r="AN67">
        <v>0.98246100000000003</v>
      </c>
      <c r="AO67">
        <v>6.1830000000000001E-3</v>
      </c>
      <c r="AP67">
        <v>18.052178000000001</v>
      </c>
      <c r="AQ67">
        <v>0.975217</v>
      </c>
      <c r="BA67" t="s">
        <v>40</v>
      </c>
      <c r="BB67">
        <v>0.91745399999999999</v>
      </c>
      <c r="BC67">
        <v>6.117E-3</v>
      </c>
      <c r="BD67">
        <v>1486.262168</v>
      </c>
      <c r="BE67">
        <v>0.93237700000000001</v>
      </c>
    </row>
    <row r="68" spans="2:86">
      <c r="B68" s="37"/>
      <c r="C68" s="59"/>
      <c r="E68" s="62"/>
      <c r="F68" s="64"/>
      <c r="I68" t="s">
        <v>219</v>
      </c>
      <c r="J68">
        <v>0.97607500000000003</v>
      </c>
      <c r="K68">
        <v>4.764E-3</v>
      </c>
      <c r="L68">
        <v>49.113816</v>
      </c>
      <c r="M68">
        <v>0.98636900000000005</v>
      </c>
      <c r="W68" t="s">
        <v>219</v>
      </c>
      <c r="X68">
        <v>0.93231200000000003</v>
      </c>
      <c r="Y68">
        <v>3.9060000000000002E-3</v>
      </c>
      <c r="Z68">
        <v>7550.8569230000003</v>
      </c>
      <c r="AA68">
        <v>0.94607300000000005</v>
      </c>
      <c r="AF68" s="37"/>
      <c r="AG68" s="59"/>
      <c r="AI68" s="62"/>
      <c r="AJ68" s="64"/>
      <c r="AM68" t="s">
        <v>219</v>
      </c>
      <c r="AN68">
        <v>0.74694499999999997</v>
      </c>
      <c r="AO68">
        <v>1.3661E-2</v>
      </c>
      <c r="AP68">
        <v>18.547996999999999</v>
      </c>
      <c r="AQ68">
        <v>0.75464699999999996</v>
      </c>
      <c r="BA68" t="s">
        <v>219</v>
      </c>
      <c r="BB68">
        <v>0.476659</v>
      </c>
      <c r="BC68">
        <v>1.1126E-2</v>
      </c>
      <c r="BD68">
        <v>727.23015099999998</v>
      </c>
      <c r="BE68">
        <v>0.52471599999999996</v>
      </c>
    </row>
    <row r="69" spans="2:86">
      <c r="B69" s="37"/>
      <c r="C69" s="59"/>
      <c r="E69" s="62"/>
      <c r="F69" s="64"/>
      <c r="I69" t="s">
        <v>144</v>
      </c>
      <c r="J69">
        <v>0.98830899999999999</v>
      </c>
      <c r="K69">
        <v>5.953E-3</v>
      </c>
      <c r="L69">
        <v>29.024940999999998</v>
      </c>
      <c r="M69">
        <v>0.98265199999999997</v>
      </c>
      <c r="W69" t="s">
        <v>144</v>
      </c>
      <c r="X69">
        <v>0.95395700000000005</v>
      </c>
      <c r="Y69">
        <v>2.97E-3</v>
      </c>
      <c r="Z69">
        <v>2482.329784</v>
      </c>
      <c r="AA69">
        <v>0.96169499999999997</v>
      </c>
      <c r="AF69" s="37"/>
      <c r="AG69" s="59"/>
      <c r="AI69" s="62"/>
      <c r="AJ69" s="64"/>
      <c r="AM69" t="s">
        <v>144</v>
      </c>
      <c r="AN69">
        <v>0.98458999999999997</v>
      </c>
      <c r="AO69">
        <v>9.4029999999999999E-3</v>
      </c>
      <c r="AP69">
        <v>10.652006</v>
      </c>
      <c r="AQ69">
        <v>0.98141299999999998</v>
      </c>
      <c r="BA69" t="s">
        <v>144</v>
      </c>
      <c r="BB69">
        <v>0.91479500000000002</v>
      </c>
      <c r="BC69">
        <v>6.4640000000000001E-3</v>
      </c>
      <c r="BD69">
        <v>327.28644000000003</v>
      </c>
      <c r="BE69">
        <v>0.92488800000000004</v>
      </c>
    </row>
    <row r="70" spans="2:86">
      <c r="B70" s="37"/>
      <c r="C70" s="59"/>
      <c r="E70" s="62"/>
      <c r="F70" s="64"/>
      <c r="I70" t="s">
        <v>220</v>
      </c>
      <c r="J70">
        <v>0.94416699999999998</v>
      </c>
      <c r="K70">
        <v>1.1686999999999999E-2</v>
      </c>
      <c r="L70">
        <v>22.524552</v>
      </c>
      <c r="M70">
        <v>0.94176000000000004</v>
      </c>
      <c r="W70" t="s">
        <v>220</v>
      </c>
      <c r="X70">
        <v>0.79693899999999995</v>
      </c>
      <c r="Y70">
        <v>1.9517E-2</v>
      </c>
      <c r="Z70">
        <v>2427.396158</v>
      </c>
      <c r="AA70">
        <v>0.80890200000000001</v>
      </c>
      <c r="AF70" s="37"/>
      <c r="AG70" s="59"/>
      <c r="AI70" s="62"/>
      <c r="AJ70" s="64"/>
      <c r="AM70" t="s">
        <v>220</v>
      </c>
      <c r="AN70">
        <v>0.98192199999999996</v>
      </c>
      <c r="AO70">
        <v>2.6189999999999998E-3</v>
      </c>
      <c r="AP70">
        <v>7.550751</v>
      </c>
      <c r="AQ70">
        <v>0.96778200000000003</v>
      </c>
      <c r="BA70" t="s">
        <v>220</v>
      </c>
      <c r="BB70">
        <v>0.730078</v>
      </c>
      <c r="BC70">
        <v>3.2525999999999999E-2</v>
      </c>
      <c r="BD70">
        <v>283.09518100000003</v>
      </c>
      <c r="BE70">
        <v>0.71324600000000005</v>
      </c>
    </row>
    <row r="71" spans="2:86">
      <c r="B71" s="37"/>
      <c r="C71" s="59"/>
      <c r="E71" s="62"/>
      <c r="F71" s="64"/>
      <c r="I71" t="s">
        <v>221</v>
      </c>
      <c r="J71">
        <v>0.86178100000000002</v>
      </c>
      <c r="K71">
        <v>2.3692999999999999E-2</v>
      </c>
      <c r="L71">
        <v>65.491444000000001</v>
      </c>
      <c r="M71">
        <v>0.88971500000000003</v>
      </c>
      <c r="W71" t="s">
        <v>221</v>
      </c>
      <c r="X71">
        <v>0.81408800000000003</v>
      </c>
      <c r="Y71">
        <v>5.8999999999999999E-3</v>
      </c>
      <c r="Z71">
        <v>18007.58023</v>
      </c>
      <c r="AA71">
        <v>0.83757800000000004</v>
      </c>
      <c r="AF71" s="37"/>
      <c r="AG71" s="59"/>
      <c r="AI71" s="62"/>
      <c r="AJ71" s="64"/>
      <c r="AM71" t="s">
        <v>221</v>
      </c>
      <c r="AN71">
        <v>0.84742799999999996</v>
      </c>
      <c r="AO71">
        <v>1.771E-2</v>
      </c>
      <c r="AP71">
        <v>15.277661</v>
      </c>
      <c r="AQ71">
        <v>0.85130099999999997</v>
      </c>
      <c r="BA71" t="s">
        <v>221</v>
      </c>
      <c r="BB71">
        <v>0.65129000000000004</v>
      </c>
      <c r="BC71">
        <v>7.5579999999999996E-3</v>
      </c>
      <c r="BD71">
        <v>937.74942599999997</v>
      </c>
      <c r="BE71">
        <v>0.66702300000000003</v>
      </c>
    </row>
    <row r="72" spans="2:86">
      <c r="B72" s="37"/>
      <c r="C72" s="59"/>
      <c r="E72" s="62"/>
      <c r="F72" s="64"/>
      <c r="I72" t="s">
        <v>147</v>
      </c>
      <c r="J72">
        <v>0.99255599999999999</v>
      </c>
      <c r="K72">
        <v>3.9100000000000003E-3</v>
      </c>
      <c r="L72">
        <v>114.053591</v>
      </c>
      <c r="M72">
        <v>0.99256500000000003</v>
      </c>
      <c r="W72" t="s">
        <v>147</v>
      </c>
      <c r="X72">
        <v>0.98119800000000001</v>
      </c>
      <c r="Y72">
        <v>2.859E-3</v>
      </c>
      <c r="Z72">
        <v>3341.056384</v>
      </c>
      <c r="AA72">
        <v>0.989514</v>
      </c>
      <c r="AF72" s="37"/>
      <c r="AG72" s="59"/>
      <c r="AI72" s="62"/>
      <c r="AJ72" s="64"/>
      <c r="AM72" t="s">
        <v>147</v>
      </c>
      <c r="AN72">
        <v>0.99734199999999995</v>
      </c>
      <c r="AO72">
        <v>3.0000000000000001E-6</v>
      </c>
      <c r="AP72">
        <v>54.882379999999998</v>
      </c>
      <c r="AQ72">
        <v>0.99132600000000004</v>
      </c>
      <c r="BA72" t="s">
        <v>147</v>
      </c>
      <c r="BB72">
        <v>0.98220700000000005</v>
      </c>
      <c r="BC72">
        <v>2.0400000000000001E-3</v>
      </c>
      <c r="BD72">
        <v>449.65211900000003</v>
      </c>
      <c r="BE72">
        <v>0.98801600000000001</v>
      </c>
    </row>
    <row r="73" spans="2:86">
      <c r="B73" s="37"/>
      <c r="C73" s="59"/>
      <c r="E73" s="62"/>
      <c r="F73" s="64"/>
      <c r="I73" t="s">
        <v>222</v>
      </c>
      <c r="J73">
        <v>0.97501099999999996</v>
      </c>
      <c r="K73">
        <v>7.6400000000000001E-3</v>
      </c>
      <c r="L73">
        <v>185.664996</v>
      </c>
      <c r="M73">
        <v>0.99132600000000004</v>
      </c>
      <c r="W73" t="s">
        <v>222</v>
      </c>
      <c r="X73">
        <v>0.93148699999999995</v>
      </c>
      <c r="Y73">
        <v>4.1380000000000002E-3</v>
      </c>
      <c r="Z73">
        <v>31146.877584000002</v>
      </c>
      <c r="AA73">
        <v>0.96404900000000004</v>
      </c>
      <c r="AF73" s="37"/>
      <c r="AG73" s="59"/>
      <c r="AI73" s="62"/>
      <c r="AJ73" s="64"/>
      <c r="AM73" t="s">
        <v>222</v>
      </c>
      <c r="AN73">
        <v>0.96384499999999995</v>
      </c>
      <c r="AO73">
        <v>1.0728E-2</v>
      </c>
      <c r="AP73">
        <v>66.833170999999993</v>
      </c>
      <c r="AQ73">
        <v>0.96530400000000005</v>
      </c>
      <c r="BA73" t="s">
        <v>222</v>
      </c>
      <c r="BB73">
        <v>0.853711</v>
      </c>
      <c r="BC73">
        <v>6.5100000000000002E-3</v>
      </c>
      <c r="BD73">
        <v>4034.636849</v>
      </c>
      <c r="BE73">
        <v>0.88037699999999997</v>
      </c>
    </row>
    <row r="74" spans="2:86">
      <c r="B74" s="37"/>
      <c r="C74" s="59"/>
      <c r="E74" s="62"/>
      <c r="F74" s="64"/>
      <c r="I74" t="s">
        <v>182</v>
      </c>
      <c r="L74">
        <v>512.13</v>
      </c>
      <c r="M74">
        <v>0.99199999999999999</v>
      </c>
      <c r="W74" t="s">
        <v>182</v>
      </c>
      <c r="Z74">
        <v>14007.09</v>
      </c>
      <c r="AA74">
        <v>0.98299999999999998</v>
      </c>
      <c r="AF74" s="37"/>
      <c r="AG74" s="59"/>
      <c r="AI74" s="62"/>
      <c r="AJ74" s="64"/>
      <c r="AM74" t="s">
        <v>182</v>
      </c>
      <c r="AP74">
        <v>241.32</v>
      </c>
      <c r="AQ74">
        <v>0.98699999999999999</v>
      </c>
      <c r="BA74" t="s">
        <v>182</v>
      </c>
      <c r="BD74">
        <v>1827.57</v>
      </c>
      <c r="BE74">
        <v>0.97799999999999998</v>
      </c>
      <c r="CB74" t="s">
        <v>176</v>
      </c>
      <c r="CF74" t="s">
        <v>184</v>
      </c>
    </row>
    <row r="75" spans="2:86">
      <c r="B75" s="37"/>
      <c r="C75" s="59"/>
      <c r="E75" s="62"/>
      <c r="F75" s="64"/>
      <c r="AF75" s="37"/>
      <c r="AG75" s="59"/>
      <c r="AI75" s="62"/>
      <c r="AJ75" s="64"/>
    </row>
    <row r="76" spans="2:86">
      <c r="B76" s="37">
        <v>100</v>
      </c>
      <c r="C76" s="59">
        <v>50</v>
      </c>
      <c r="D76">
        <v>2</v>
      </c>
      <c r="E76" s="62">
        <v>10</v>
      </c>
      <c r="F76" s="64">
        <v>2</v>
      </c>
      <c r="I76" t="s">
        <v>121</v>
      </c>
      <c r="J76" t="s">
        <v>122</v>
      </c>
      <c r="K76" t="s">
        <v>123</v>
      </c>
      <c r="L76" t="s">
        <v>124</v>
      </c>
      <c r="M76" t="s">
        <v>23</v>
      </c>
      <c r="P76">
        <v>500</v>
      </c>
      <c r="Q76">
        <v>50</v>
      </c>
      <c r="R76">
        <v>2</v>
      </c>
      <c r="S76">
        <v>10</v>
      </c>
      <c r="T76">
        <v>2</v>
      </c>
      <c r="W76" t="s">
        <v>121</v>
      </c>
      <c r="X76" t="s">
        <v>122</v>
      </c>
      <c r="Y76" t="s">
        <v>123</v>
      </c>
      <c r="Z76" t="s">
        <v>124</v>
      </c>
      <c r="AA76" t="s">
        <v>23</v>
      </c>
      <c r="AF76" s="37">
        <v>100</v>
      </c>
      <c r="AG76" s="59">
        <v>50</v>
      </c>
      <c r="AH76">
        <v>7</v>
      </c>
      <c r="AI76" s="62">
        <v>7</v>
      </c>
      <c r="AJ76" s="64">
        <v>2</v>
      </c>
      <c r="AM76" t="s">
        <v>121</v>
      </c>
      <c r="AN76" t="s">
        <v>122</v>
      </c>
      <c r="AO76" t="s">
        <v>123</v>
      </c>
      <c r="AP76" t="s">
        <v>124</v>
      </c>
      <c r="AQ76" t="s">
        <v>23</v>
      </c>
      <c r="AT76">
        <v>500</v>
      </c>
      <c r="AU76">
        <v>50</v>
      </c>
      <c r="AV76">
        <v>7</v>
      </c>
      <c r="AW76">
        <v>7</v>
      </c>
      <c r="AX76">
        <v>2</v>
      </c>
      <c r="BA76" t="s">
        <v>121</v>
      </c>
      <c r="BB76" t="s">
        <v>122</v>
      </c>
      <c r="BC76" t="s">
        <v>123</v>
      </c>
      <c r="BD76" t="s">
        <v>124</v>
      </c>
      <c r="BE76" t="s">
        <v>23</v>
      </c>
      <c r="CB76" t="s">
        <v>177</v>
      </c>
      <c r="CF76" t="s">
        <v>185</v>
      </c>
    </row>
    <row r="77" spans="2:86">
      <c r="B77" s="37"/>
      <c r="C77" s="59"/>
      <c r="E77" s="62"/>
      <c r="F77" s="64"/>
      <c r="I77" t="s">
        <v>40</v>
      </c>
      <c r="J77">
        <v>0.98670800000000003</v>
      </c>
      <c r="K77">
        <v>2.385E-3</v>
      </c>
      <c r="L77">
        <v>8.1355789999999999</v>
      </c>
      <c r="M77">
        <v>0.98636900000000005</v>
      </c>
      <c r="W77" t="s">
        <v>40</v>
      </c>
      <c r="X77">
        <v>0.96734900000000001</v>
      </c>
      <c r="Y77">
        <v>4.5799999999999999E-3</v>
      </c>
      <c r="Z77">
        <v>423.17661199999998</v>
      </c>
      <c r="AA77">
        <v>0.97260899999999995</v>
      </c>
      <c r="AF77" s="37"/>
      <c r="AG77" s="59"/>
      <c r="AI77" s="62"/>
      <c r="AJ77" s="64"/>
      <c r="AM77" t="s">
        <v>40</v>
      </c>
      <c r="AN77">
        <v>0.403478</v>
      </c>
      <c r="AO77">
        <v>4.0691999999999999E-2</v>
      </c>
      <c r="AP77">
        <v>5.6260539999999999</v>
      </c>
      <c r="AQ77">
        <v>0.413879</v>
      </c>
      <c r="BA77" t="s">
        <v>40</v>
      </c>
      <c r="BB77">
        <v>0.52802099999999996</v>
      </c>
      <c r="BC77">
        <v>1.0411999999999999E-2</v>
      </c>
      <c r="BD77">
        <v>82.052974000000006</v>
      </c>
      <c r="BE77">
        <v>0.56559000000000004</v>
      </c>
      <c r="CB77" t="s">
        <v>178</v>
      </c>
      <c r="CF77" t="s">
        <v>186</v>
      </c>
    </row>
    <row r="78" spans="2:86">
      <c r="B78" s="37"/>
      <c r="C78" s="59"/>
      <c r="E78" s="62"/>
      <c r="F78" s="64"/>
      <c r="I78" t="s">
        <v>219</v>
      </c>
      <c r="J78">
        <v>0.95587100000000003</v>
      </c>
      <c r="K78">
        <v>7.6519999999999999E-3</v>
      </c>
      <c r="L78">
        <v>5.7666709999999997</v>
      </c>
      <c r="M78">
        <v>0.971499</v>
      </c>
      <c r="W78" t="s">
        <v>219</v>
      </c>
      <c r="X78">
        <v>0.92873499999999998</v>
      </c>
      <c r="Y78">
        <v>5.6059999999999999E-3</v>
      </c>
      <c r="Z78">
        <v>523.42512299999999</v>
      </c>
      <c r="AA78">
        <v>0.94286300000000001</v>
      </c>
      <c r="AF78" s="37"/>
      <c r="AG78" s="59"/>
      <c r="AI78" s="62"/>
      <c r="AJ78" s="64"/>
      <c r="AM78" t="s">
        <v>219</v>
      </c>
      <c r="AN78">
        <v>0.36521199999999998</v>
      </c>
      <c r="AO78">
        <v>2.7803000000000001E-2</v>
      </c>
      <c r="AP78">
        <v>2.5195799999999999</v>
      </c>
      <c r="AQ78">
        <v>0.36926900000000001</v>
      </c>
      <c r="BA78" t="s">
        <v>219</v>
      </c>
      <c r="BB78">
        <v>0.42502099999999998</v>
      </c>
      <c r="BC78">
        <v>9.4120000000000002E-3</v>
      </c>
      <c r="BD78">
        <v>35.132275999999997</v>
      </c>
      <c r="BE78">
        <v>0.45688000000000001</v>
      </c>
      <c r="CB78" t="s">
        <v>179</v>
      </c>
      <c r="CF78" t="s">
        <v>232</v>
      </c>
      <c r="CH78" s="3" t="s">
        <v>231</v>
      </c>
    </row>
    <row r="79" spans="2:86">
      <c r="B79" s="37"/>
      <c r="C79" s="59"/>
      <c r="F79" s="64"/>
      <c r="I79" t="s">
        <v>144</v>
      </c>
      <c r="J79">
        <v>0.97766900000000001</v>
      </c>
      <c r="K79">
        <v>8.1759999999999992E-3</v>
      </c>
      <c r="L79">
        <v>6.3176199999999998</v>
      </c>
      <c r="M79">
        <v>0.97893399999999997</v>
      </c>
      <c r="W79" t="s">
        <v>144</v>
      </c>
      <c r="X79">
        <v>0.95753500000000003</v>
      </c>
      <c r="Y79">
        <v>3.6830000000000001E-3</v>
      </c>
      <c r="Z79">
        <v>184.99421699999999</v>
      </c>
      <c r="AA79">
        <v>0.96897100000000003</v>
      </c>
      <c r="AF79" s="37"/>
      <c r="AG79" s="59"/>
      <c r="AJ79" s="64"/>
      <c r="AM79" t="s">
        <v>144</v>
      </c>
      <c r="AN79">
        <v>0.40082400000000001</v>
      </c>
      <c r="AO79">
        <v>3.4506000000000002E-2</v>
      </c>
      <c r="AP79">
        <v>3.5914290000000002</v>
      </c>
      <c r="AQ79">
        <v>0.41635699999999998</v>
      </c>
      <c r="BA79" t="s">
        <v>144</v>
      </c>
      <c r="BB79">
        <v>0.52545299999999995</v>
      </c>
      <c r="BC79">
        <v>9.3880000000000005E-3</v>
      </c>
      <c r="BD79">
        <v>43.489443999999999</v>
      </c>
      <c r="BE79">
        <v>0.56045400000000001</v>
      </c>
      <c r="CB79" t="s">
        <v>180</v>
      </c>
      <c r="CF79" t="s">
        <v>233</v>
      </c>
    </row>
    <row r="80" spans="2:86">
      <c r="B80" s="37"/>
      <c r="C80" s="59"/>
      <c r="F80" s="64"/>
      <c r="I80" t="s">
        <v>220</v>
      </c>
      <c r="J80">
        <v>0.49598700000000001</v>
      </c>
      <c r="K80">
        <v>3.8603999999999999E-2</v>
      </c>
      <c r="L80">
        <v>2.6462759999999999</v>
      </c>
      <c r="M80">
        <v>0.48327100000000001</v>
      </c>
      <c r="W80" t="s">
        <v>220</v>
      </c>
      <c r="X80">
        <v>0.30826599999999998</v>
      </c>
      <c r="Y80">
        <v>1.0102E-2</v>
      </c>
      <c r="Z80">
        <v>158.89310499999999</v>
      </c>
      <c r="AA80">
        <v>0.32249100000000003</v>
      </c>
      <c r="AF80" s="37"/>
      <c r="AG80" s="59"/>
      <c r="AJ80" s="64"/>
      <c r="AM80" t="s">
        <v>220</v>
      </c>
      <c r="AN80">
        <v>0.29132400000000003</v>
      </c>
      <c r="AO80">
        <v>2.6076999999999999E-2</v>
      </c>
      <c r="AP80">
        <v>1.50762</v>
      </c>
      <c r="AQ80">
        <v>0.29615900000000001</v>
      </c>
      <c r="BA80" t="s">
        <v>220</v>
      </c>
      <c r="BB80">
        <v>0.43355100000000002</v>
      </c>
      <c r="BC80">
        <v>7.8510000000000003E-3</v>
      </c>
      <c r="BD80">
        <v>10.045828</v>
      </c>
      <c r="BE80">
        <v>0.43975999999999998</v>
      </c>
    </row>
    <row r="81" spans="2:75">
      <c r="B81" s="37"/>
      <c r="C81" s="59"/>
      <c r="F81" s="64"/>
      <c r="I81" t="s">
        <v>221</v>
      </c>
      <c r="J81">
        <v>0.71875199999999995</v>
      </c>
      <c r="K81">
        <v>2.0039000000000001E-2</v>
      </c>
      <c r="L81">
        <v>3.947981</v>
      </c>
      <c r="M81">
        <v>0.73977700000000002</v>
      </c>
      <c r="W81" t="s">
        <v>221</v>
      </c>
      <c r="X81">
        <v>0.64954800000000001</v>
      </c>
      <c r="Y81">
        <v>1.2588999999999999E-2</v>
      </c>
      <c r="Z81">
        <v>892.76365599999997</v>
      </c>
      <c r="AA81">
        <v>0.68992100000000001</v>
      </c>
      <c r="AF81" s="37"/>
      <c r="AG81" s="59"/>
      <c r="AJ81" s="64"/>
      <c r="AM81" t="s">
        <v>221</v>
      </c>
      <c r="AN81">
        <v>0.38381500000000002</v>
      </c>
      <c r="AO81">
        <v>3.1808000000000003E-2</v>
      </c>
      <c r="AP81">
        <v>1.6353390000000001</v>
      </c>
      <c r="AQ81">
        <v>0.39777000000000001</v>
      </c>
      <c r="BA81" t="s">
        <v>221</v>
      </c>
      <c r="BB81">
        <v>0.460976</v>
      </c>
      <c r="BC81">
        <v>1.6271999999999998E-2</v>
      </c>
      <c r="BD81">
        <v>13.953495</v>
      </c>
      <c r="BE81">
        <v>0.50502899999999995</v>
      </c>
    </row>
    <row r="82" spans="2:75">
      <c r="B82" s="37"/>
      <c r="C82" s="59"/>
      <c r="F82" s="64"/>
      <c r="I82" t="s">
        <v>147</v>
      </c>
      <c r="J82">
        <v>0.976607</v>
      </c>
      <c r="K82">
        <v>6.1609999999999998E-3</v>
      </c>
      <c r="L82">
        <v>21.267665999999998</v>
      </c>
      <c r="M82">
        <v>0.98389099999999996</v>
      </c>
      <c r="W82" t="s">
        <v>147</v>
      </c>
      <c r="X82">
        <v>0.971109</v>
      </c>
      <c r="Y82">
        <v>2.7039999999999998E-3</v>
      </c>
      <c r="Z82">
        <v>574.50953900000002</v>
      </c>
      <c r="AA82">
        <v>0.97945599999999999</v>
      </c>
      <c r="AF82" s="37"/>
      <c r="AG82" s="59"/>
      <c r="AJ82" s="64"/>
      <c r="AM82" t="s">
        <v>147</v>
      </c>
      <c r="AN82">
        <v>0.38806800000000002</v>
      </c>
      <c r="AO82">
        <v>3.168E-2</v>
      </c>
      <c r="AP82">
        <v>14.879027000000001</v>
      </c>
      <c r="AQ82">
        <v>0.41139999999999999</v>
      </c>
      <c r="BA82" t="s">
        <v>147</v>
      </c>
      <c r="BB82">
        <v>0.54297200000000001</v>
      </c>
      <c r="BC82">
        <v>1.2966E-2</v>
      </c>
      <c r="BD82">
        <v>254.320561</v>
      </c>
      <c r="BE82">
        <v>0.57179500000000005</v>
      </c>
    </row>
    <row r="83" spans="2:75">
      <c r="B83" s="37"/>
      <c r="C83" s="59"/>
      <c r="I83" t="s">
        <v>222</v>
      </c>
      <c r="J83">
        <v>0.93513900000000005</v>
      </c>
      <c r="K83">
        <v>9.0089999999999996E-3</v>
      </c>
      <c r="L83">
        <v>25.733933</v>
      </c>
      <c r="M83">
        <v>0.96406400000000003</v>
      </c>
      <c r="W83" t="s">
        <v>222</v>
      </c>
      <c r="X83">
        <v>0.91066800000000003</v>
      </c>
      <c r="Y83">
        <v>5.4590000000000003E-3</v>
      </c>
      <c r="Z83">
        <v>1267.9859690000001</v>
      </c>
      <c r="AA83">
        <v>0.94864099999999996</v>
      </c>
      <c r="AF83" s="37"/>
      <c r="AG83" s="59"/>
      <c r="AM83" t="s">
        <v>222</v>
      </c>
      <c r="AN83">
        <v>0.37159999999999999</v>
      </c>
      <c r="AO83">
        <v>2.9484E-2</v>
      </c>
      <c r="AP83">
        <v>4.3974549999999999</v>
      </c>
      <c r="AQ83">
        <v>0.370508</v>
      </c>
      <c r="BA83" t="s">
        <v>222</v>
      </c>
      <c r="BB83">
        <v>0.50637600000000005</v>
      </c>
      <c r="BC83">
        <v>9.691E-3</v>
      </c>
      <c r="BD83">
        <v>188.12993800000001</v>
      </c>
      <c r="BE83">
        <v>0.55424799999999996</v>
      </c>
    </row>
    <row r="84" spans="2:75">
      <c r="B84" s="37"/>
      <c r="C84" s="59"/>
      <c r="I84" t="s">
        <v>182</v>
      </c>
      <c r="L84">
        <v>305.01</v>
      </c>
      <c r="M84">
        <v>0.98799999999999999</v>
      </c>
      <c r="W84" t="s">
        <v>182</v>
      </c>
      <c r="Z84">
        <v>2692.63</v>
      </c>
      <c r="AA84">
        <v>0.98199999999999998</v>
      </c>
      <c r="AF84" s="37"/>
      <c r="AG84" s="59"/>
      <c r="AM84" t="s">
        <v>182</v>
      </c>
      <c r="AP84">
        <v>882.78</v>
      </c>
      <c r="AQ84">
        <v>0.41</v>
      </c>
      <c r="BA84" t="s">
        <v>182</v>
      </c>
      <c r="BD84">
        <v>1773.21</v>
      </c>
      <c r="BE84">
        <v>0.58499999999999996</v>
      </c>
    </row>
    <row r="85" spans="2:75">
      <c r="C85" s="59"/>
    </row>
    <row r="86" spans="2:75">
      <c r="AC86" s="3" t="s">
        <v>154</v>
      </c>
      <c r="AD86" t="s">
        <v>187</v>
      </c>
    </row>
    <row r="88" spans="2:75">
      <c r="BU88" s="3" t="s">
        <v>153</v>
      </c>
      <c r="BW88" t="s">
        <v>175</v>
      </c>
    </row>
    <row r="107" spans="3:3">
      <c r="C107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DC63-FF88-4C04-BA10-9BAA4E42BDF4}">
  <dimension ref="A2:BE189"/>
  <sheetViews>
    <sheetView topLeftCell="A172" zoomScale="90" zoomScaleNormal="90" workbookViewId="0">
      <selection activeCell="P204" sqref="P204"/>
    </sheetView>
  </sheetViews>
  <sheetFormatPr baseColWidth="10" defaultColWidth="9.140625" defaultRowHeight="15"/>
  <cols>
    <col min="2" max="2" width="13.28515625" customWidth="1"/>
  </cols>
  <sheetData>
    <row r="2" spans="1:57">
      <c r="F2" s="3"/>
    </row>
    <row r="3" spans="1:57">
      <c r="F3" s="4"/>
      <c r="G3" s="4"/>
      <c r="H3" s="4"/>
      <c r="I3" s="4"/>
    </row>
    <row r="4" spans="1:57">
      <c r="F4" s="4"/>
      <c r="G4" s="4"/>
      <c r="H4" s="4"/>
      <c r="I4" s="4"/>
    </row>
    <row r="5" spans="1:57">
      <c r="G5" s="3" t="s">
        <v>28</v>
      </c>
      <c r="R5" s="4" t="s">
        <v>40</v>
      </c>
      <c r="AC5" s="4" t="s">
        <v>41</v>
      </c>
      <c r="AM5" s="4" t="s">
        <v>65</v>
      </c>
      <c r="AX5" s="4" t="s">
        <v>144</v>
      </c>
    </row>
    <row r="6" spans="1:57" ht="15.75" thickBot="1">
      <c r="V6" s="38" t="s">
        <v>61</v>
      </c>
      <c r="AG6" s="38" t="s">
        <v>61</v>
      </c>
      <c r="AQ6" s="38" t="s">
        <v>61</v>
      </c>
      <c r="BB6" s="38" t="s">
        <v>61</v>
      </c>
    </row>
    <row r="7" spans="1:57">
      <c r="A7" t="s">
        <v>59</v>
      </c>
      <c r="B7" t="s">
        <v>11</v>
      </c>
      <c r="C7" t="s">
        <v>54</v>
      </c>
      <c r="D7" t="s">
        <v>17</v>
      </c>
      <c r="E7" t="s">
        <v>18</v>
      </c>
      <c r="F7" s="1" t="s">
        <v>0</v>
      </c>
      <c r="G7" s="5" t="s">
        <v>1</v>
      </c>
      <c r="H7" s="6" t="s">
        <v>3</v>
      </c>
      <c r="I7" s="2" t="s">
        <v>2</v>
      </c>
      <c r="J7" s="2" t="s">
        <v>12</v>
      </c>
      <c r="K7" s="2" t="s">
        <v>30</v>
      </c>
      <c r="L7" s="2" t="s">
        <v>35</v>
      </c>
      <c r="M7" s="35"/>
      <c r="N7" t="s">
        <v>55</v>
      </c>
      <c r="P7" t="s">
        <v>66</v>
      </c>
      <c r="Q7" t="s">
        <v>135</v>
      </c>
      <c r="R7" s="1" t="s">
        <v>4</v>
      </c>
      <c r="S7" s="2" t="s">
        <v>6</v>
      </c>
      <c r="T7" s="2" t="s">
        <v>7</v>
      </c>
      <c r="U7" s="11" t="s">
        <v>5</v>
      </c>
      <c r="V7" s="80" t="s">
        <v>8</v>
      </c>
      <c r="W7" s="38" t="s">
        <v>62</v>
      </c>
      <c r="X7" s="38" t="s">
        <v>63</v>
      </c>
      <c r="Y7" s="81" t="s">
        <v>64</v>
      </c>
      <c r="Z7" s="35"/>
      <c r="AA7" s="35"/>
      <c r="AB7" s="66" t="s">
        <v>135</v>
      </c>
      <c r="AC7" s="1" t="s">
        <v>137</v>
      </c>
      <c r="AD7" s="2" t="s">
        <v>6</v>
      </c>
      <c r="AE7" s="2" t="s">
        <v>7</v>
      </c>
      <c r="AF7" s="11" t="s">
        <v>5</v>
      </c>
      <c r="AG7" s="80" t="s">
        <v>8</v>
      </c>
      <c r="AH7" s="38" t="s">
        <v>62</v>
      </c>
      <c r="AI7" s="38" t="s">
        <v>63</v>
      </c>
      <c r="AJ7" s="81" t="s">
        <v>64</v>
      </c>
      <c r="AL7" s="66" t="s">
        <v>135</v>
      </c>
      <c r="AM7" s="1" t="s">
        <v>4</v>
      </c>
      <c r="AN7" s="2" t="s">
        <v>6</v>
      </c>
      <c r="AO7" s="2" t="s">
        <v>7</v>
      </c>
      <c r="AP7" s="11" t="s">
        <v>5</v>
      </c>
      <c r="AQ7" s="80" t="s">
        <v>8</v>
      </c>
      <c r="AR7" s="38" t="s">
        <v>62</v>
      </c>
      <c r="AS7" s="38" t="s">
        <v>63</v>
      </c>
      <c r="AT7" s="81" t="s">
        <v>64</v>
      </c>
      <c r="AV7" s="66" t="s">
        <v>145</v>
      </c>
      <c r="AW7" s="66" t="s">
        <v>135</v>
      </c>
      <c r="AX7" s="1" t="s">
        <v>137</v>
      </c>
      <c r="AY7" s="2" t="s">
        <v>6</v>
      </c>
      <c r="AZ7" s="2" t="s">
        <v>7</v>
      </c>
      <c r="BA7" s="11" t="s">
        <v>5</v>
      </c>
      <c r="BB7" s="80" t="s">
        <v>8</v>
      </c>
      <c r="BC7" s="38" t="s">
        <v>62</v>
      </c>
      <c r="BD7" s="38" t="s">
        <v>63</v>
      </c>
      <c r="BE7" s="81" t="s">
        <v>64</v>
      </c>
    </row>
    <row r="8" spans="1:57">
      <c r="A8">
        <v>1</v>
      </c>
      <c r="B8">
        <v>50</v>
      </c>
      <c r="D8">
        <v>1</v>
      </c>
      <c r="E8">
        <v>5</v>
      </c>
      <c r="F8">
        <v>2636</v>
      </c>
      <c r="G8" t="s">
        <v>60</v>
      </c>
      <c r="H8">
        <v>48762</v>
      </c>
      <c r="I8">
        <v>22530</v>
      </c>
      <c r="J8">
        <v>1360</v>
      </c>
      <c r="K8">
        <v>57.94</v>
      </c>
      <c r="L8" t="s">
        <v>129</v>
      </c>
      <c r="N8">
        <v>31.53</v>
      </c>
      <c r="R8">
        <v>4325</v>
      </c>
      <c r="S8">
        <v>0.99</v>
      </c>
      <c r="T8">
        <v>0.99</v>
      </c>
      <c r="U8">
        <v>1330</v>
      </c>
      <c r="V8" s="3">
        <v>0.875</v>
      </c>
      <c r="W8">
        <v>0.89500000000000002</v>
      </c>
      <c r="X8">
        <v>0.79300000000000004</v>
      </c>
      <c r="Y8" s="3">
        <v>0.82499999999999996</v>
      </c>
      <c r="AC8">
        <v>5376</v>
      </c>
      <c r="AD8">
        <v>0.99</v>
      </c>
      <c r="AE8">
        <v>0.99</v>
      </c>
      <c r="AF8">
        <v>19.86</v>
      </c>
      <c r="AG8" s="3">
        <v>0.88300000000000001</v>
      </c>
      <c r="AH8">
        <v>0.83799999999999997</v>
      </c>
      <c r="AI8">
        <v>0.81399999999999995</v>
      </c>
      <c r="AJ8" s="3">
        <v>0.80900000000000005</v>
      </c>
      <c r="AM8">
        <v>6109</v>
      </c>
      <c r="AN8">
        <v>0.99</v>
      </c>
      <c r="AO8">
        <v>0.99</v>
      </c>
      <c r="AP8">
        <v>998</v>
      </c>
      <c r="AQ8" s="3">
        <v>0.88</v>
      </c>
      <c r="AR8">
        <v>0.84599999999999997</v>
      </c>
      <c r="AS8">
        <v>0.80600000000000005</v>
      </c>
      <c r="AT8" s="3">
        <v>0.80900000000000005</v>
      </c>
      <c r="AX8">
        <v>4047</v>
      </c>
      <c r="AY8">
        <v>0.99</v>
      </c>
      <c r="AZ8">
        <v>0.99</v>
      </c>
      <c r="BA8">
        <v>523</v>
      </c>
      <c r="BB8" s="3">
        <v>0.871</v>
      </c>
      <c r="BC8">
        <v>0.878</v>
      </c>
      <c r="BD8">
        <v>0.77200000000000002</v>
      </c>
      <c r="BE8" s="3">
        <v>0.80500000000000005</v>
      </c>
    </row>
    <row r="9" spans="1:57">
      <c r="A9">
        <v>1</v>
      </c>
      <c r="B9">
        <v>50</v>
      </c>
      <c r="D9">
        <v>1</v>
      </c>
      <c r="E9">
        <v>7</v>
      </c>
      <c r="F9">
        <v>2636</v>
      </c>
      <c r="G9" t="s">
        <v>60</v>
      </c>
      <c r="H9">
        <v>48762</v>
      </c>
      <c r="I9">
        <v>22530</v>
      </c>
      <c r="J9">
        <v>21840</v>
      </c>
      <c r="K9">
        <v>482.76</v>
      </c>
      <c r="L9" t="s">
        <v>130</v>
      </c>
      <c r="N9">
        <v>64.12</v>
      </c>
      <c r="R9">
        <v>10574</v>
      </c>
      <c r="S9">
        <v>0.99</v>
      </c>
      <c r="T9">
        <v>0.99</v>
      </c>
      <c r="U9">
        <v>831</v>
      </c>
      <c r="V9" s="4">
        <v>0.90500000000000003</v>
      </c>
      <c r="W9">
        <v>0.91600000000000004</v>
      </c>
      <c r="X9">
        <v>0.84099999999999997</v>
      </c>
      <c r="Y9" s="3">
        <v>0.86499999999999999</v>
      </c>
      <c r="AC9">
        <v>9134</v>
      </c>
      <c r="AD9">
        <v>0.99</v>
      </c>
      <c r="AE9">
        <v>0.99</v>
      </c>
      <c r="AF9">
        <v>89.44</v>
      </c>
      <c r="AG9" s="4">
        <v>0.90200000000000002</v>
      </c>
      <c r="AH9">
        <v>0.86099999999999999</v>
      </c>
      <c r="AI9">
        <v>0.82799999999999996</v>
      </c>
      <c r="AJ9" s="3">
        <v>0.82799999999999996</v>
      </c>
      <c r="AM9">
        <v>14543</v>
      </c>
      <c r="AN9">
        <v>0.99</v>
      </c>
      <c r="AO9">
        <v>0.99</v>
      </c>
      <c r="AP9">
        <v>1034</v>
      </c>
      <c r="AQ9" s="4">
        <v>0.91600000000000004</v>
      </c>
      <c r="AR9">
        <v>0.88</v>
      </c>
      <c r="AS9">
        <v>0.84799999999999998</v>
      </c>
      <c r="AT9" s="3">
        <v>0.85</v>
      </c>
      <c r="AW9">
        <v>380</v>
      </c>
      <c r="AX9">
        <v>8477</v>
      </c>
      <c r="AY9">
        <v>0.99</v>
      </c>
      <c r="AZ9">
        <v>0.99</v>
      </c>
      <c r="BA9">
        <v>586</v>
      </c>
      <c r="BB9" s="3">
        <v>0.90300000000000002</v>
      </c>
      <c r="BC9">
        <v>0.90200000000000002</v>
      </c>
      <c r="BD9">
        <v>0.81899999999999995</v>
      </c>
      <c r="BE9" s="3">
        <v>0.84599999999999997</v>
      </c>
    </row>
    <row r="10" spans="1:57">
      <c r="A10">
        <v>2</v>
      </c>
      <c r="B10">
        <v>50</v>
      </c>
      <c r="D10">
        <v>1</v>
      </c>
      <c r="E10">
        <v>5</v>
      </c>
      <c r="F10">
        <v>2636</v>
      </c>
      <c r="G10" t="s">
        <v>60</v>
      </c>
      <c r="H10">
        <v>48762</v>
      </c>
      <c r="I10">
        <v>22530</v>
      </c>
      <c r="J10">
        <v>1360</v>
      </c>
      <c r="K10">
        <v>57.09</v>
      </c>
      <c r="L10" t="s">
        <v>129</v>
      </c>
      <c r="N10">
        <v>31.3</v>
      </c>
      <c r="Q10" t="s">
        <v>138</v>
      </c>
      <c r="R10">
        <v>4316</v>
      </c>
      <c r="S10">
        <v>0.99</v>
      </c>
      <c r="T10">
        <v>0.99</v>
      </c>
      <c r="U10">
        <v>1328</v>
      </c>
      <c r="V10" s="3">
        <v>0.874</v>
      </c>
      <c r="W10">
        <v>0.89400000000000002</v>
      </c>
      <c r="X10">
        <v>0.79200000000000004</v>
      </c>
      <c r="Y10" s="3">
        <v>0.82399999999999995</v>
      </c>
      <c r="AC10">
        <v>1478</v>
      </c>
      <c r="AD10">
        <v>0.99</v>
      </c>
      <c r="AE10">
        <v>0.99</v>
      </c>
      <c r="AF10">
        <v>9.52</v>
      </c>
      <c r="AG10" s="3">
        <v>0.88100000000000001</v>
      </c>
      <c r="AH10">
        <v>0.84</v>
      </c>
      <c r="AI10">
        <v>0.80400000000000005</v>
      </c>
      <c r="AJ10" s="3">
        <v>0.80500000000000005</v>
      </c>
      <c r="AM10">
        <v>5947</v>
      </c>
      <c r="AN10">
        <v>0.99</v>
      </c>
      <c r="AO10">
        <v>0.99</v>
      </c>
      <c r="AP10">
        <v>1279</v>
      </c>
      <c r="AQ10" s="3">
        <v>0.88400000000000001</v>
      </c>
      <c r="AR10">
        <v>0.85</v>
      </c>
      <c r="AS10">
        <v>0.80800000000000005</v>
      </c>
      <c r="AT10" s="3">
        <v>0.81299999999999994</v>
      </c>
      <c r="AX10">
        <v>4025</v>
      </c>
      <c r="AY10">
        <v>0.99</v>
      </c>
      <c r="AZ10">
        <v>0.99</v>
      </c>
      <c r="BA10">
        <v>511</v>
      </c>
      <c r="BB10" s="3">
        <v>0.86899999999999999</v>
      </c>
      <c r="BC10">
        <v>0.879</v>
      </c>
      <c r="BD10">
        <v>0.77200000000000002</v>
      </c>
      <c r="BE10" s="3">
        <v>0.80400000000000005</v>
      </c>
    </row>
    <row r="11" spans="1:57">
      <c r="A11">
        <v>2</v>
      </c>
      <c r="B11">
        <v>50</v>
      </c>
      <c r="D11">
        <v>1</v>
      </c>
      <c r="E11">
        <v>7</v>
      </c>
      <c r="F11">
        <v>2636</v>
      </c>
      <c r="G11" t="s">
        <v>60</v>
      </c>
      <c r="H11">
        <v>48762</v>
      </c>
      <c r="I11">
        <v>22530</v>
      </c>
      <c r="J11">
        <v>20653</v>
      </c>
      <c r="K11">
        <v>470.49</v>
      </c>
      <c r="L11" t="s">
        <v>131</v>
      </c>
      <c r="N11">
        <v>65.959999999999994</v>
      </c>
      <c r="R11">
        <v>10230</v>
      </c>
      <c r="S11">
        <v>0.99</v>
      </c>
      <c r="T11">
        <v>0.99</v>
      </c>
      <c r="U11">
        <v>870</v>
      </c>
      <c r="V11" s="4">
        <v>0.90700000000000003</v>
      </c>
      <c r="W11">
        <v>0.91600000000000004</v>
      </c>
      <c r="X11">
        <v>0.84</v>
      </c>
      <c r="Y11" s="3">
        <v>0.86399999999999999</v>
      </c>
      <c r="AC11">
        <v>10276</v>
      </c>
      <c r="AD11">
        <v>0.99</v>
      </c>
      <c r="AE11">
        <v>0.99</v>
      </c>
      <c r="AF11">
        <v>62</v>
      </c>
      <c r="AG11" s="3">
        <v>0.88800000000000001</v>
      </c>
      <c r="AH11">
        <v>0.84</v>
      </c>
      <c r="AI11">
        <v>0.81</v>
      </c>
      <c r="AJ11" s="3">
        <v>0.80800000000000005</v>
      </c>
      <c r="AM11">
        <v>14646</v>
      </c>
      <c r="AN11">
        <v>0.99</v>
      </c>
      <c r="AO11">
        <v>0.99</v>
      </c>
      <c r="AP11">
        <v>947</v>
      </c>
      <c r="AQ11" s="4">
        <v>0.91500000000000004</v>
      </c>
      <c r="AR11">
        <v>0.87</v>
      </c>
      <c r="AS11">
        <v>0.84399999999999997</v>
      </c>
      <c r="AT11" s="3">
        <v>0.84299999999999997</v>
      </c>
      <c r="AV11">
        <v>378</v>
      </c>
      <c r="AX11">
        <v>7908</v>
      </c>
      <c r="AY11">
        <v>0.99</v>
      </c>
      <c r="AZ11">
        <v>0.99</v>
      </c>
      <c r="BA11">
        <v>569</v>
      </c>
      <c r="BB11" s="3">
        <v>0.90200000000000002</v>
      </c>
      <c r="BC11">
        <v>0.90100000000000002</v>
      </c>
      <c r="BD11">
        <v>0.81899999999999995</v>
      </c>
      <c r="BE11" s="3">
        <v>0.84499999999999997</v>
      </c>
    </row>
    <row r="12" spans="1:57">
      <c r="V12" s="3"/>
      <c r="Y12" s="3"/>
      <c r="AG12" s="3"/>
      <c r="AJ12" s="3"/>
      <c r="AQ12" s="3"/>
      <c r="AT12" s="3"/>
      <c r="BB12" s="3"/>
      <c r="BE12" s="3"/>
    </row>
    <row r="13" spans="1:57">
      <c r="A13">
        <v>1</v>
      </c>
      <c r="B13">
        <v>50</v>
      </c>
      <c r="D13">
        <v>5</v>
      </c>
      <c r="E13">
        <v>5</v>
      </c>
      <c r="F13">
        <v>2636</v>
      </c>
      <c r="G13" t="s">
        <v>60</v>
      </c>
      <c r="H13">
        <v>48762</v>
      </c>
      <c r="I13">
        <v>22530</v>
      </c>
      <c r="J13">
        <v>1024</v>
      </c>
      <c r="K13">
        <v>36.159999999999997</v>
      </c>
      <c r="L13" t="s">
        <v>132</v>
      </c>
      <c r="N13">
        <v>16.3</v>
      </c>
      <c r="R13">
        <v>3754</v>
      </c>
      <c r="S13">
        <v>0.99</v>
      </c>
      <c r="T13">
        <v>0.99</v>
      </c>
      <c r="U13">
        <v>824</v>
      </c>
      <c r="V13" s="3">
        <v>0.86199999999999999</v>
      </c>
      <c r="W13">
        <v>0.88900000000000001</v>
      </c>
      <c r="X13">
        <v>0.78600000000000003</v>
      </c>
      <c r="Y13" s="3">
        <v>0.81799999999999995</v>
      </c>
      <c r="AC13">
        <v>843.78</v>
      </c>
      <c r="AD13">
        <v>0.99</v>
      </c>
      <c r="AE13">
        <v>0.99</v>
      </c>
      <c r="AF13">
        <v>6.81</v>
      </c>
      <c r="AG13" s="3">
        <v>0.89800000000000002</v>
      </c>
      <c r="AH13">
        <v>0.85799999999999998</v>
      </c>
      <c r="AI13">
        <v>0.82699999999999996</v>
      </c>
      <c r="AJ13" s="3">
        <v>0.82599999999999996</v>
      </c>
      <c r="AM13">
        <v>5118</v>
      </c>
      <c r="AN13">
        <v>0.99</v>
      </c>
      <c r="AO13">
        <v>0.99</v>
      </c>
      <c r="AP13">
        <v>982</v>
      </c>
      <c r="AQ13" s="4">
        <v>0.90600000000000003</v>
      </c>
      <c r="AR13">
        <v>0.872</v>
      </c>
      <c r="AS13">
        <v>0.83899999999999997</v>
      </c>
      <c r="AT13" s="3">
        <v>0.84099999999999997</v>
      </c>
      <c r="AX13">
        <v>2936</v>
      </c>
      <c r="AY13">
        <v>0.99</v>
      </c>
      <c r="AZ13">
        <v>0.99</v>
      </c>
      <c r="BA13">
        <v>516</v>
      </c>
      <c r="BB13" s="3">
        <v>0.84499999999999997</v>
      </c>
      <c r="BC13">
        <v>0.86899999999999999</v>
      </c>
      <c r="BD13">
        <v>0.754</v>
      </c>
      <c r="BE13" s="3">
        <v>0.78900000000000003</v>
      </c>
    </row>
    <row r="14" spans="1:57">
      <c r="A14">
        <v>1</v>
      </c>
      <c r="B14">
        <v>50</v>
      </c>
      <c r="D14">
        <v>7</v>
      </c>
      <c r="E14">
        <v>7</v>
      </c>
      <c r="F14">
        <v>2636</v>
      </c>
      <c r="G14" t="s">
        <v>60</v>
      </c>
      <c r="H14">
        <v>48762</v>
      </c>
      <c r="I14">
        <v>22530</v>
      </c>
      <c r="J14">
        <v>16384</v>
      </c>
      <c r="K14">
        <v>338.43</v>
      </c>
      <c r="L14" t="s">
        <v>133</v>
      </c>
      <c r="N14">
        <v>22.97</v>
      </c>
      <c r="R14">
        <v>9525</v>
      </c>
      <c r="S14">
        <v>0.99</v>
      </c>
      <c r="T14">
        <v>0.99</v>
      </c>
      <c r="U14">
        <v>795</v>
      </c>
      <c r="V14" s="3">
        <v>0.87</v>
      </c>
      <c r="W14">
        <v>0.89200000000000002</v>
      </c>
      <c r="X14">
        <v>0.79900000000000004</v>
      </c>
      <c r="Y14" s="3">
        <v>0.82599999999999996</v>
      </c>
      <c r="AC14">
        <v>2927</v>
      </c>
      <c r="AD14">
        <v>0.99</v>
      </c>
      <c r="AE14">
        <v>0.99</v>
      </c>
      <c r="AF14">
        <v>47</v>
      </c>
      <c r="AG14" s="4">
        <v>0.92600000000000005</v>
      </c>
      <c r="AH14">
        <v>0.89400000000000002</v>
      </c>
      <c r="AI14">
        <v>0.86899999999999999</v>
      </c>
      <c r="AJ14" s="3">
        <v>0.86899999999999999</v>
      </c>
      <c r="AM14">
        <v>12571</v>
      </c>
      <c r="AN14">
        <v>0.99</v>
      </c>
      <c r="AO14">
        <v>0.99</v>
      </c>
      <c r="AP14">
        <v>978</v>
      </c>
      <c r="AQ14" s="4">
        <v>0.92600000000000005</v>
      </c>
      <c r="AR14">
        <v>0.92</v>
      </c>
      <c r="AS14">
        <v>0.86899999999999999</v>
      </c>
      <c r="AT14" s="3">
        <v>0.88200000000000001</v>
      </c>
      <c r="AX14">
        <v>678</v>
      </c>
      <c r="AY14">
        <v>0.99</v>
      </c>
      <c r="AZ14">
        <v>0.99</v>
      </c>
      <c r="BA14">
        <v>176</v>
      </c>
      <c r="BB14" s="3">
        <v>0.84899999999999998</v>
      </c>
      <c r="BC14">
        <v>0.872</v>
      </c>
      <c r="BD14">
        <v>0.76200000000000001</v>
      </c>
      <c r="BE14" s="3">
        <v>0.79400000000000004</v>
      </c>
    </row>
    <row r="15" spans="1:57">
      <c r="A15">
        <v>2</v>
      </c>
      <c r="B15">
        <v>50</v>
      </c>
      <c r="D15">
        <v>5</v>
      </c>
      <c r="E15">
        <v>5</v>
      </c>
      <c r="F15">
        <v>2636</v>
      </c>
      <c r="G15" t="s">
        <v>60</v>
      </c>
      <c r="H15">
        <v>48762</v>
      </c>
      <c r="I15">
        <v>22530</v>
      </c>
      <c r="J15">
        <v>1024</v>
      </c>
      <c r="K15">
        <v>35.1</v>
      </c>
      <c r="L15" t="s">
        <v>132</v>
      </c>
      <c r="N15">
        <v>15.63</v>
      </c>
      <c r="R15">
        <v>3790</v>
      </c>
      <c r="S15">
        <v>0.99</v>
      </c>
      <c r="T15">
        <v>0.99</v>
      </c>
      <c r="U15">
        <v>547</v>
      </c>
      <c r="V15" s="3">
        <v>0.86199999999999999</v>
      </c>
      <c r="W15">
        <v>0.89300000000000002</v>
      </c>
      <c r="X15">
        <v>0.78700000000000003</v>
      </c>
      <c r="Y15" s="3">
        <v>0.81899999999999995</v>
      </c>
      <c r="AB15" t="s">
        <v>136</v>
      </c>
      <c r="AC15">
        <v>1239</v>
      </c>
      <c r="AD15">
        <v>0.99</v>
      </c>
      <c r="AE15">
        <v>0.99</v>
      </c>
      <c r="AF15">
        <v>7.2</v>
      </c>
      <c r="AG15" s="3">
        <v>0.89400000000000002</v>
      </c>
      <c r="AH15">
        <v>0.86199999999999999</v>
      </c>
      <c r="AI15">
        <v>0.83299999999999996</v>
      </c>
      <c r="AJ15" s="3">
        <v>0.83199999999999996</v>
      </c>
      <c r="AL15" t="s">
        <v>138</v>
      </c>
      <c r="AM15">
        <v>5071</v>
      </c>
      <c r="AN15">
        <v>0.99</v>
      </c>
      <c r="AO15">
        <v>0.99</v>
      </c>
      <c r="AP15">
        <v>862</v>
      </c>
      <c r="AQ15" s="3">
        <v>0.89900000000000002</v>
      </c>
      <c r="AR15">
        <v>0.871</v>
      </c>
      <c r="AS15">
        <v>0.83699999999999997</v>
      </c>
      <c r="AT15" s="3">
        <v>0.84</v>
      </c>
      <c r="AX15">
        <v>2934</v>
      </c>
      <c r="AY15">
        <v>0.99</v>
      </c>
      <c r="AZ15">
        <v>0.99</v>
      </c>
      <c r="BA15">
        <v>519</v>
      </c>
      <c r="BB15" s="3">
        <v>0.84399999999999997</v>
      </c>
      <c r="BC15">
        <v>0.871</v>
      </c>
      <c r="BD15">
        <v>0.75600000000000001</v>
      </c>
      <c r="BE15" s="3">
        <v>0.79100000000000004</v>
      </c>
    </row>
    <row r="16" spans="1:57">
      <c r="A16">
        <v>2</v>
      </c>
      <c r="B16">
        <v>50</v>
      </c>
      <c r="D16">
        <v>7</v>
      </c>
      <c r="E16">
        <v>7</v>
      </c>
      <c r="F16">
        <v>2636</v>
      </c>
      <c r="G16" t="s">
        <v>60</v>
      </c>
      <c r="H16">
        <v>48762</v>
      </c>
      <c r="I16">
        <v>22530</v>
      </c>
      <c r="J16">
        <v>15197</v>
      </c>
      <c r="K16">
        <v>326.2</v>
      </c>
      <c r="L16" t="s">
        <v>134</v>
      </c>
      <c r="N16">
        <v>22.74</v>
      </c>
      <c r="R16">
        <v>8998</v>
      </c>
      <c r="S16">
        <v>0.99</v>
      </c>
      <c r="T16">
        <v>0.99</v>
      </c>
      <c r="U16">
        <v>705</v>
      </c>
      <c r="V16" s="3">
        <v>0.86699999999999999</v>
      </c>
      <c r="W16">
        <v>0.88900000000000001</v>
      </c>
      <c r="X16">
        <v>0.79500000000000004</v>
      </c>
      <c r="Y16" s="3">
        <v>0.82199999999999995</v>
      </c>
      <c r="AC16">
        <v>4155</v>
      </c>
      <c r="AD16">
        <v>0.99</v>
      </c>
      <c r="AE16">
        <v>0.99</v>
      </c>
      <c r="AF16">
        <v>42.97</v>
      </c>
      <c r="AG16" s="4">
        <v>0.91600000000000004</v>
      </c>
      <c r="AH16">
        <v>0.89500000000000002</v>
      </c>
      <c r="AI16">
        <v>0.86599999999999999</v>
      </c>
      <c r="AJ16" s="3">
        <v>0.86499999999999999</v>
      </c>
      <c r="AM16">
        <v>13028</v>
      </c>
      <c r="AN16">
        <v>0.99</v>
      </c>
      <c r="AO16">
        <v>0.99</v>
      </c>
      <c r="AP16">
        <v>870</v>
      </c>
      <c r="AQ16" s="4">
        <v>0.92300000000000004</v>
      </c>
      <c r="AR16">
        <v>0.90900000000000003</v>
      </c>
      <c r="AS16">
        <v>0.86599999999999999</v>
      </c>
      <c r="AT16" s="3">
        <v>0.875</v>
      </c>
      <c r="AX16">
        <v>679</v>
      </c>
      <c r="AY16">
        <v>0.99</v>
      </c>
      <c r="AZ16">
        <v>0.99</v>
      </c>
      <c r="BA16">
        <v>171</v>
      </c>
      <c r="BB16" s="3">
        <v>0.84599999999999997</v>
      </c>
      <c r="BC16">
        <v>0.86599999999999999</v>
      </c>
      <c r="BD16">
        <v>0.75700000000000001</v>
      </c>
      <c r="BE16" s="3">
        <v>0.78800000000000003</v>
      </c>
    </row>
    <row r="17" spans="1:57">
      <c r="V17" s="3"/>
      <c r="Y17" s="3"/>
      <c r="AG17" s="4"/>
      <c r="AJ17" s="3"/>
      <c r="AQ17" s="3"/>
      <c r="AT17" s="3"/>
      <c r="BB17" s="3"/>
      <c r="BE17" s="3"/>
    </row>
    <row r="18" spans="1:57">
      <c r="A18">
        <v>1</v>
      </c>
      <c r="B18">
        <v>50</v>
      </c>
      <c r="D18">
        <v>1</v>
      </c>
      <c r="E18">
        <v>8</v>
      </c>
      <c r="F18">
        <v>2636</v>
      </c>
      <c r="G18" t="s">
        <v>60</v>
      </c>
      <c r="H18">
        <v>48762</v>
      </c>
      <c r="I18">
        <v>22530</v>
      </c>
      <c r="J18">
        <v>87368</v>
      </c>
      <c r="K18">
        <v>1797</v>
      </c>
      <c r="L18" t="s">
        <v>141</v>
      </c>
      <c r="N18">
        <v>89</v>
      </c>
      <c r="R18">
        <v>31283</v>
      </c>
      <c r="S18">
        <v>0.99</v>
      </c>
      <c r="T18">
        <v>0.99</v>
      </c>
      <c r="U18">
        <v>927</v>
      </c>
      <c r="V18" s="3">
        <v>0.89500000000000002</v>
      </c>
      <c r="W18">
        <v>0.89300000000000002</v>
      </c>
      <c r="X18">
        <v>0.81699999999999995</v>
      </c>
      <c r="Y18" s="3">
        <v>0.83899999999999997</v>
      </c>
      <c r="AC18">
        <v>21174</v>
      </c>
      <c r="AD18">
        <v>0.99</v>
      </c>
      <c r="AE18">
        <v>0.99</v>
      </c>
      <c r="AF18">
        <v>240</v>
      </c>
      <c r="AG18" s="4">
        <v>0.90800000000000003</v>
      </c>
      <c r="AH18">
        <v>0.875</v>
      </c>
      <c r="AI18">
        <v>0.84299999999999997</v>
      </c>
      <c r="AJ18" s="3">
        <v>0.84299999999999997</v>
      </c>
      <c r="AM18">
        <v>60508</v>
      </c>
      <c r="AN18">
        <v>0.99</v>
      </c>
      <c r="AO18">
        <v>0.99</v>
      </c>
      <c r="AP18">
        <v>3878</v>
      </c>
      <c r="AQ18" s="3">
        <v>0.875</v>
      </c>
      <c r="AR18">
        <v>0.85299999999999998</v>
      </c>
      <c r="AS18">
        <v>0.79200000000000004</v>
      </c>
      <c r="AT18" s="3">
        <v>0.79800000000000004</v>
      </c>
      <c r="AW18" t="s">
        <v>146</v>
      </c>
      <c r="AX18">
        <v>800</v>
      </c>
      <c r="AY18">
        <v>0.99</v>
      </c>
      <c r="AZ18">
        <v>0.99</v>
      </c>
      <c r="BA18">
        <v>416</v>
      </c>
      <c r="BB18" s="3">
        <v>0.89900000000000002</v>
      </c>
      <c r="BC18">
        <v>0.89100000000000001</v>
      </c>
      <c r="BD18">
        <v>0.81499999999999995</v>
      </c>
      <c r="BE18" s="3">
        <v>0.83699999999999997</v>
      </c>
    </row>
    <row r="19" spans="1:57">
      <c r="A19">
        <v>2</v>
      </c>
      <c r="B19">
        <v>50</v>
      </c>
      <c r="D19">
        <v>1</v>
      </c>
      <c r="E19">
        <v>8</v>
      </c>
      <c r="F19">
        <v>2636</v>
      </c>
      <c r="G19" t="s">
        <v>60</v>
      </c>
      <c r="H19">
        <v>48762</v>
      </c>
      <c r="I19">
        <v>22530</v>
      </c>
      <c r="J19">
        <v>39472</v>
      </c>
      <c r="K19">
        <v>829</v>
      </c>
      <c r="L19" t="s">
        <v>140</v>
      </c>
      <c r="N19">
        <v>79</v>
      </c>
      <c r="Q19" t="s">
        <v>85</v>
      </c>
      <c r="R19">
        <v>16136</v>
      </c>
      <c r="S19">
        <v>0.99</v>
      </c>
      <c r="T19">
        <v>0.99</v>
      </c>
      <c r="U19">
        <v>695</v>
      </c>
      <c r="V19" s="3">
        <v>0.89800000000000002</v>
      </c>
      <c r="W19">
        <v>0.90500000000000003</v>
      </c>
      <c r="X19">
        <v>0.82799999999999996</v>
      </c>
      <c r="Y19" s="3">
        <v>0.85099999999999998</v>
      </c>
      <c r="AB19" t="s">
        <v>143</v>
      </c>
      <c r="AC19">
        <v>5415</v>
      </c>
      <c r="AD19">
        <v>0.99</v>
      </c>
      <c r="AE19">
        <v>0.99</v>
      </c>
      <c r="AF19">
        <v>107</v>
      </c>
      <c r="AG19" s="4">
        <v>0.89900000000000002</v>
      </c>
      <c r="AH19">
        <v>0.86499999999999999</v>
      </c>
      <c r="AI19">
        <v>0.82899999999999996</v>
      </c>
      <c r="AJ19" s="3">
        <v>0.82899999999999996</v>
      </c>
      <c r="AM19">
        <v>23862</v>
      </c>
      <c r="AN19">
        <v>0.99</v>
      </c>
      <c r="AO19">
        <v>0.99</v>
      </c>
      <c r="AP19">
        <v>1140</v>
      </c>
      <c r="AQ19" s="3">
        <v>0.91300000000000003</v>
      </c>
      <c r="AR19">
        <v>0.878</v>
      </c>
      <c r="AS19">
        <v>0.85</v>
      </c>
      <c r="AT19" s="3">
        <v>0.84799999999999998</v>
      </c>
      <c r="AW19" t="s">
        <v>146</v>
      </c>
      <c r="AX19">
        <v>497</v>
      </c>
      <c r="AY19">
        <v>0.99</v>
      </c>
      <c r="AZ19">
        <v>0.99</v>
      </c>
      <c r="BA19">
        <v>262</v>
      </c>
      <c r="BB19" s="3">
        <v>0.89800000000000002</v>
      </c>
      <c r="BC19">
        <v>0.89500000000000002</v>
      </c>
      <c r="BD19">
        <v>0.81399999999999995</v>
      </c>
      <c r="BE19" s="3">
        <v>0.83899999999999997</v>
      </c>
    </row>
    <row r="20" spans="1:57">
      <c r="V20" s="3"/>
      <c r="Y20" s="3"/>
      <c r="AG20" s="4"/>
      <c r="AJ20" s="3"/>
      <c r="AQ20" s="3"/>
      <c r="AT20" s="3"/>
    </row>
    <row r="21" spans="1:57">
      <c r="A21">
        <v>1</v>
      </c>
      <c r="B21">
        <v>50</v>
      </c>
      <c r="D21">
        <v>1</v>
      </c>
      <c r="E21">
        <v>10</v>
      </c>
      <c r="F21">
        <v>2636</v>
      </c>
      <c r="G21" t="s">
        <v>60</v>
      </c>
      <c r="H21">
        <v>48762</v>
      </c>
      <c r="I21">
        <v>22530</v>
      </c>
      <c r="J21">
        <v>708862</v>
      </c>
      <c r="K21">
        <v>14112</v>
      </c>
      <c r="L21" t="s">
        <v>16</v>
      </c>
      <c r="N21">
        <v>185</v>
      </c>
      <c r="V21" s="3"/>
      <c r="Y21" s="3"/>
      <c r="AB21" t="s">
        <v>142</v>
      </c>
      <c r="AC21">
        <v>781517</v>
      </c>
      <c r="AD21">
        <v>0.99</v>
      </c>
      <c r="AE21">
        <v>0.99</v>
      </c>
      <c r="AF21">
        <v>2303</v>
      </c>
      <c r="AG21" s="3">
        <v>0.88600000000000001</v>
      </c>
      <c r="AH21">
        <v>0.86099999999999999</v>
      </c>
      <c r="AI21">
        <v>0.81799999999999995</v>
      </c>
      <c r="AJ21" s="3">
        <v>0.82199999999999995</v>
      </c>
      <c r="AQ21" s="3"/>
      <c r="AT21" s="3"/>
    </row>
    <row r="22" spans="1:57">
      <c r="A22">
        <v>2</v>
      </c>
      <c r="B22">
        <v>50</v>
      </c>
      <c r="D22">
        <v>1</v>
      </c>
      <c r="E22">
        <v>10</v>
      </c>
      <c r="F22">
        <v>2636</v>
      </c>
      <c r="G22" t="s">
        <v>60</v>
      </c>
      <c r="H22">
        <v>48762</v>
      </c>
      <c r="I22">
        <v>22530</v>
      </c>
      <c r="J22">
        <v>47309</v>
      </c>
      <c r="K22">
        <v>1006</v>
      </c>
      <c r="L22" t="s">
        <v>139</v>
      </c>
      <c r="N22">
        <v>108</v>
      </c>
      <c r="R22">
        <v>17755</v>
      </c>
      <c r="S22">
        <v>0.99</v>
      </c>
      <c r="T22">
        <v>0.99</v>
      </c>
      <c r="U22">
        <v>737</v>
      </c>
      <c r="V22" s="3">
        <v>0.89700000000000002</v>
      </c>
      <c r="W22">
        <v>0.89900000000000002</v>
      </c>
      <c r="X22">
        <v>0.82399999999999995</v>
      </c>
      <c r="Y22" s="3">
        <v>0.84599999999999997</v>
      </c>
      <c r="AC22">
        <v>11409</v>
      </c>
      <c r="AD22">
        <v>0.99</v>
      </c>
      <c r="AE22">
        <v>0.99</v>
      </c>
      <c r="AF22">
        <v>129</v>
      </c>
      <c r="AG22" s="4">
        <v>0.91</v>
      </c>
      <c r="AH22">
        <v>0.877</v>
      </c>
      <c r="AI22">
        <v>0.84399999999999997</v>
      </c>
      <c r="AJ22" s="3">
        <v>0.84499999999999997</v>
      </c>
      <c r="AM22">
        <v>30351</v>
      </c>
      <c r="AN22">
        <v>0.99</v>
      </c>
      <c r="AO22">
        <v>0.99</v>
      </c>
      <c r="AP22">
        <v>1019</v>
      </c>
      <c r="AQ22" s="4">
        <v>0.91500000000000004</v>
      </c>
      <c r="AR22" s="3">
        <v>0.88</v>
      </c>
      <c r="AS22" s="3">
        <v>0.85099999999999998</v>
      </c>
      <c r="AT22" s="3">
        <v>0.85099999999999998</v>
      </c>
    </row>
    <row r="25" spans="1:57" ht="18.75">
      <c r="Q25" s="78" t="s">
        <v>188</v>
      </c>
    </row>
    <row r="26" spans="1:57">
      <c r="AQ26" s="3"/>
      <c r="AR26" s="3"/>
      <c r="AS26" s="3"/>
      <c r="AT26" s="3"/>
    </row>
    <row r="30" spans="1:57">
      <c r="P30" t="s">
        <v>229</v>
      </c>
    </row>
    <row r="31" spans="1:57">
      <c r="P31" t="s">
        <v>230</v>
      </c>
    </row>
    <row r="37" spans="1:17">
      <c r="A37" t="s">
        <v>106</v>
      </c>
    </row>
    <row r="38" spans="1:17">
      <c r="G38" t="s">
        <v>69</v>
      </c>
      <c r="H38" t="s">
        <v>70</v>
      </c>
      <c r="I38" t="s">
        <v>71</v>
      </c>
      <c r="J38" t="s">
        <v>72</v>
      </c>
      <c r="K38" t="s">
        <v>73</v>
      </c>
      <c r="L38" t="s">
        <v>74</v>
      </c>
    </row>
    <row r="39" spans="1:17">
      <c r="A39">
        <v>2</v>
      </c>
      <c r="B39">
        <v>40</v>
      </c>
      <c r="D39" t="s">
        <v>67</v>
      </c>
      <c r="G39">
        <f>AVERAGE(V16:V23)</f>
        <v>0.8892500000000001</v>
      </c>
      <c r="H39">
        <f>AVERAGE(Y16:Y23)</f>
        <v>0.83950000000000002</v>
      </c>
      <c r="I39">
        <f>AVERAGE(AG16:AG23)</f>
        <v>0.90380000000000005</v>
      </c>
      <c r="J39">
        <f>AVERAGE(AJ16:AJ23)</f>
        <v>0.84079999999999999</v>
      </c>
      <c r="K39">
        <f>AVERAGE(AQ16:AQ23)</f>
        <v>0.90650000000000008</v>
      </c>
      <c r="L39">
        <f>AVERAGE(AT16:AT23)</f>
        <v>0.84299999999999997</v>
      </c>
    </row>
    <row r="40" spans="1:17">
      <c r="A40">
        <v>1</v>
      </c>
      <c r="B40">
        <v>40</v>
      </c>
      <c r="D40" t="s">
        <v>67</v>
      </c>
      <c r="G40" t="e">
        <f>AVERAGE(V24:V27)</f>
        <v>#DIV/0!</v>
      </c>
      <c r="H40" t="e">
        <f>AVERAGE(Y24:Y27)</f>
        <v>#DIV/0!</v>
      </c>
      <c r="I40" t="e">
        <f>AVERAGE(AG24:AG27)</f>
        <v>#DIV/0!</v>
      </c>
      <c r="J40" t="e">
        <f>AVERAGE(AJ24:AJ27)</f>
        <v>#DIV/0!</v>
      </c>
      <c r="K40" t="e">
        <f>AVERAGE(AQ24:AQ27)</f>
        <v>#DIV/0!</v>
      </c>
      <c r="L40" t="e">
        <f>AVERAGE(AT24:AT27)</f>
        <v>#DIV/0!</v>
      </c>
    </row>
    <row r="41" spans="1:17">
      <c r="A41">
        <v>2</v>
      </c>
      <c r="B41">
        <v>40</v>
      </c>
      <c r="D41" t="s">
        <v>68</v>
      </c>
      <c r="G41" t="e">
        <f>AVERAGE(V29:V31)</f>
        <v>#DIV/0!</v>
      </c>
      <c r="H41" t="e">
        <f>AVERAGE(Y29:Y31)</f>
        <v>#DIV/0!</v>
      </c>
      <c r="I41" t="e">
        <f>AVERAGE(AG29:AG31)</f>
        <v>#DIV/0!</v>
      </c>
      <c r="J41" t="e">
        <f>AVERAGE(AJ29:AJ31)</f>
        <v>#DIV/0!</v>
      </c>
      <c r="K41" t="e">
        <f>AVERAGE(AQ29:AQ31)</f>
        <v>#DIV/0!</v>
      </c>
      <c r="L41" t="e">
        <f>AVERAGE(AT29:AT31)</f>
        <v>#DIV/0!</v>
      </c>
    </row>
    <row r="42" spans="1:17">
      <c r="A42">
        <v>1</v>
      </c>
      <c r="B42">
        <v>40</v>
      </c>
      <c r="D42" t="s">
        <v>68</v>
      </c>
      <c r="G42" t="e">
        <f>AVERAGE(V32:V34)</f>
        <v>#DIV/0!</v>
      </c>
      <c r="H42" t="e">
        <f>AVERAGE(Y32:Y34)</f>
        <v>#DIV/0!</v>
      </c>
      <c r="I42" t="e">
        <f>AVERAGE(AG32:AG34)</f>
        <v>#DIV/0!</v>
      </c>
      <c r="J42" t="e">
        <f>AVERAGE(AJ32:AJ34)</f>
        <v>#DIV/0!</v>
      </c>
      <c r="K42" t="e">
        <f>AVERAGE(AQ32:AQ34)</f>
        <v>#DIV/0!</v>
      </c>
      <c r="L42" t="e">
        <f>AVERAGE(AT32:AT34)</f>
        <v>#DIV/0!</v>
      </c>
    </row>
    <row r="43" spans="1:17">
      <c r="F43" s="3" t="s">
        <v>108</v>
      </c>
      <c r="G43" s="3">
        <f>AVERAGE(V16:V27,V29:V34)</f>
        <v>0.8892500000000001</v>
      </c>
      <c r="H43" s="3">
        <f>AVERAGE(Y16:Y27,Y29:Y34)</f>
        <v>0.83950000000000002</v>
      </c>
      <c r="I43" s="3">
        <f>AVERAGE(AG16:AG27,AG29:AG34)</f>
        <v>0.90380000000000005</v>
      </c>
      <c r="J43" s="3">
        <f>AVERAGE(AJ16:AJ27,AJ29:AJ34)</f>
        <v>0.84079999999999999</v>
      </c>
      <c r="K43" s="3">
        <f>AVERAGE(AQ16:AQ27,AQ29:AQ34)</f>
        <v>0.90650000000000008</v>
      </c>
      <c r="L43" s="3">
        <f>AVERAGE(AT16:AT27,AT29:AT34)</f>
        <v>0.84299999999999997</v>
      </c>
    </row>
    <row r="46" spans="1:17">
      <c r="A46" t="s">
        <v>75</v>
      </c>
      <c r="O46" t="s">
        <v>192</v>
      </c>
      <c r="Q46" t="s">
        <v>189</v>
      </c>
    </row>
    <row r="47" spans="1:17">
      <c r="G47" t="s">
        <v>69</v>
      </c>
      <c r="H47" t="s">
        <v>70</v>
      </c>
      <c r="I47" t="s">
        <v>71</v>
      </c>
      <c r="J47" t="s">
        <v>72</v>
      </c>
      <c r="K47" t="s">
        <v>73</v>
      </c>
      <c r="L47" t="s">
        <v>74</v>
      </c>
      <c r="O47" t="s">
        <v>193</v>
      </c>
      <c r="Q47" t="s">
        <v>190</v>
      </c>
    </row>
    <row r="48" spans="1:17">
      <c r="A48">
        <v>2</v>
      </c>
      <c r="B48">
        <v>40</v>
      </c>
      <c r="D48" t="s">
        <v>76</v>
      </c>
      <c r="G48">
        <v>0.90700000000000003</v>
      </c>
      <c r="H48">
        <v>0.86099999999999999</v>
      </c>
      <c r="O48" t="s">
        <v>194</v>
      </c>
      <c r="Q48" t="s">
        <v>191</v>
      </c>
    </row>
    <row r="49" spans="1:15">
      <c r="A49">
        <v>1</v>
      </c>
      <c r="B49">
        <v>40</v>
      </c>
      <c r="D49" t="s">
        <v>76</v>
      </c>
      <c r="G49">
        <v>0.90600000000000003</v>
      </c>
      <c r="H49">
        <v>0.86399999999999999</v>
      </c>
      <c r="O49" t="s">
        <v>195</v>
      </c>
    </row>
    <row r="50" spans="1:15">
      <c r="A50">
        <v>2</v>
      </c>
      <c r="B50">
        <v>40</v>
      </c>
      <c r="D50" t="s">
        <v>77</v>
      </c>
      <c r="I50">
        <v>0.92200000000000004</v>
      </c>
      <c r="J50">
        <v>0.86499999999999999</v>
      </c>
      <c r="K50" s="3">
        <v>0.92400000000000004</v>
      </c>
      <c r="L50" s="3">
        <v>0.878</v>
      </c>
      <c r="O50" t="s">
        <v>196</v>
      </c>
    </row>
    <row r="51" spans="1:15">
      <c r="A51">
        <v>1</v>
      </c>
      <c r="B51">
        <v>40</v>
      </c>
      <c r="D51" t="s">
        <v>77</v>
      </c>
      <c r="I51">
        <v>0.92400000000000004</v>
      </c>
      <c r="J51">
        <v>0.86699999999999999</v>
      </c>
      <c r="K51" s="3">
        <v>0.92500000000000004</v>
      </c>
      <c r="L51" s="3">
        <v>0.88</v>
      </c>
      <c r="O51" t="s">
        <v>197</v>
      </c>
    </row>
    <row r="52" spans="1:15">
      <c r="O52" t="s">
        <v>198</v>
      </c>
    </row>
    <row r="53" spans="1:15">
      <c r="O53" t="s">
        <v>199</v>
      </c>
    </row>
    <row r="54" spans="1:15">
      <c r="A54" t="s">
        <v>78</v>
      </c>
    </row>
    <row r="55" spans="1:15">
      <c r="G55" t="s">
        <v>79</v>
      </c>
      <c r="H55" t="s">
        <v>82</v>
      </c>
      <c r="I55" t="s">
        <v>80</v>
      </c>
      <c r="J55" t="s">
        <v>81</v>
      </c>
      <c r="K55" t="s">
        <v>83</v>
      </c>
    </row>
    <row r="56" spans="1:15">
      <c r="A56">
        <v>2</v>
      </c>
      <c r="B56">
        <v>40</v>
      </c>
      <c r="D56" t="s">
        <v>76</v>
      </c>
      <c r="G56">
        <f>AVERAGE(K8:K14)/60</f>
        <v>4.0079722222222234</v>
      </c>
      <c r="H56">
        <f>AVERAGE(N8:N14)</f>
        <v>38.696666666666665</v>
      </c>
      <c r="I56" t="e">
        <f>AVERAGE(R29:R31)/60/60</f>
        <v>#DIV/0!</v>
      </c>
      <c r="J56" t="e">
        <f>AVERAGE(AC29:AC31)/60</f>
        <v>#DIV/0!</v>
      </c>
      <c r="K56" t="e">
        <f>AVERAGE(AM29:AM31)/60/60</f>
        <v>#DIV/0!</v>
      </c>
    </row>
    <row r="57" spans="1:15">
      <c r="A57">
        <v>1</v>
      </c>
      <c r="B57">
        <v>40</v>
      </c>
      <c r="D57" t="s">
        <v>76</v>
      </c>
      <c r="I57" t="e">
        <f>AVERAGE(R32:R34)/60/60</f>
        <v>#DIV/0!</v>
      </c>
      <c r="J57" t="e">
        <f>AVERAGE(AC32:AC34)/60</f>
        <v>#DIV/0!</v>
      </c>
      <c r="K57" t="e">
        <f>AVERAGE(AM32:AM34)/60/60</f>
        <v>#DIV/0!</v>
      </c>
    </row>
    <row r="58" spans="1:15">
      <c r="A58">
        <v>2</v>
      </c>
      <c r="B58">
        <v>40</v>
      </c>
      <c r="D58" t="s">
        <v>67</v>
      </c>
      <c r="I58">
        <f>AVERAGE(R16:R23)/60/60</f>
        <v>5.1508333333333338</v>
      </c>
      <c r="J58">
        <f>AVERAGE(AC16:AC23)/60</f>
        <v>2745.5666666666666</v>
      </c>
      <c r="K58">
        <f>AVERAGE(AM16:AM23)/60/60</f>
        <v>8.871458333333333</v>
      </c>
    </row>
    <row r="59" spans="1:15">
      <c r="A59">
        <v>1</v>
      </c>
      <c r="B59">
        <v>40</v>
      </c>
      <c r="D59" t="s">
        <v>67</v>
      </c>
      <c r="I59" t="e">
        <f>AVERAGE(R24:R27)/60/60</f>
        <v>#DIV/0!</v>
      </c>
      <c r="J59" t="e">
        <f>AVERAGE(AC24:AC27)/60</f>
        <v>#DIV/0!</v>
      </c>
      <c r="K59" t="e">
        <f>AVERAGE(AM24:AM27)/60/60</f>
        <v>#DIV/0!</v>
      </c>
    </row>
    <row r="61" spans="1:15">
      <c r="I61" t="s">
        <v>111</v>
      </c>
      <c r="J61" s="3" t="s">
        <v>84</v>
      </c>
      <c r="K61" t="s">
        <v>107</v>
      </c>
    </row>
    <row r="62" spans="1:15">
      <c r="I62" t="e">
        <f>AVERAGE(I56:I59)</f>
        <v>#DIV/0!</v>
      </c>
      <c r="J62" t="e">
        <f>AVERAGE(J56:J59)</f>
        <v>#DIV/0!</v>
      </c>
      <c r="K62" t="e">
        <f>AVERAGE(K56:K59)</f>
        <v>#DIV/0!</v>
      </c>
    </row>
    <row r="67" spans="1:11">
      <c r="A67" t="s">
        <v>109</v>
      </c>
    </row>
    <row r="69" spans="1:11">
      <c r="A69">
        <v>2</v>
      </c>
      <c r="B69">
        <v>40</v>
      </c>
      <c r="D69" t="s">
        <v>76</v>
      </c>
      <c r="I69" t="s">
        <v>40</v>
      </c>
      <c r="J69" t="s">
        <v>41</v>
      </c>
      <c r="K69" t="s">
        <v>107</v>
      </c>
    </row>
    <row r="70" spans="1:11">
      <c r="A70">
        <v>1</v>
      </c>
      <c r="B70">
        <v>40</v>
      </c>
      <c r="D70" t="s">
        <v>76</v>
      </c>
      <c r="I70" t="s">
        <v>110</v>
      </c>
      <c r="J70">
        <v>10</v>
      </c>
      <c r="K70" t="s">
        <v>110</v>
      </c>
    </row>
    <row r="71" spans="1:11">
      <c r="A71">
        <v>2</v>
      </c>
      <c r="B71">
        <v>40</v>
      </c>
      <c r="D71" t="s">
        <v>67</v>
      </c>
    </row>
    <row r="72" spans="1:11">
      <c r="A72">
        <v>1</v>
      </c>
      <c r="B72">
        <v>40</v>
      </c>
      <c r="D72" t="s">
        <v>67</v>
      </c>
    </row>
    <row r="79" spans="1:11">
      <c r="B79" s="3" t="s">
        <v>234</v>
      </c>
    </row>
    <row r="81" spans="2:6">
      <c r="C81" t="s">
        <v>40</v>
      </c>
      <c r="D81" t="s">
        <v>144</v>
      </c>
      <c r="E81" t="s">
        <v>147</v>
      </c>
      <c r="F81" t="s">
        <v>210</v>
      </c>
    </row>
    <row r="82" spans="2:6">
      <c r="B82" s="77" t="s">
        <v>235</v>
      </c>
      <c r="C82">
        <f>V13</f>
        <v>0.86199999999999999</v>
      </c>
      <c r="D82">
        <f>BB13</f>
        <v>0.84499999999999997</v>
      </c>
      <c r="E82">
        <f>AG13</f>
        <v>0.89800000000000002</v>
      </c>
      <c r="F82">
        <f>AQ13</f>
        <v>0.90600000000000003</v>
      </c>
    </row>
    <row r="83" spans="2:6">
      <c r="B83" t="s">
        <v>236</v>
      </c>
      <c r="C83">
        <f>V14</f>
        <v>0.87</v>
      </c>
      <c r="D83">
        <f>BB14</f>
        <v>0.84899999999999998</v>
      </c>
      <c r="E83">
        <f>AG14</f>
        <v>0.92600000000000005</v>
      </c>
      <c r="F83">
        <f>AQ14</f>
        <v>0.92600000000000005</v>
      </c>
    </row>
    <row r="84" spans="2:6">
      <c r="B84" t="s">
        <v>237</v>
      </c>
      <c r="C84">
        <f>V8</f>
        <v>0.875</v>
      </c>
      <c r="D84">
        <f>BB8</f>
        <v>0.871</v>
      </c>
      <c r="E84">
        <f>AG8</f>
        <v>0.88300000000000001</v>
      </c>
      <c r="F84">
        <f>AQ8</f>
        <v>0.88</v>
      </c>
    </row>
    <row r="85" spans="2:6">
      <c r="B85" t="s">
        <v>238</v>
      </c>
      <c r="C85">
        <f>V9</f>
        <v>0.90500000000000003</v>
      </c>
      <c r="D85">
        <f>BB9</f>
        <v>0.90300000000000002</v>
      </c>
      <c r="E85">
        <f>AG9</f>
        <v>0.90200000000000002</v>
      </c>
      <c r="F85">
        <f>AQ9</f>
        <v>0.91600000000000004</v>
      </c>
    </row>
    <row r="86" spans="2:6">
      <c r="B86" t="s">
        <v>239</v>
      </c>
      <c r="C86">
        <f>V18</f>
        <v>0.89500000000000002</v>
      </c>
      <c r="D86">
        <f>BB18</f>
        <v>0.89900000000000002</v>
      </c>
      <c r="E86">
        <f>AG18</f>
        <v>0.90800000000000003</v>
      </c>
      <c r="F86">
        <f>AQ18</f>
        <v>0.875</v>
      </c>
    </row>
    <row r="87" spans="2:6">
      <c r="B87" t="s">
        <v>240</v>
      </c>
      <c r="C87">
        <f>V15</f>
        <v>0.86199999999999999</v>
      </c>
      <c r="D87">
        <f>BB15</f>
        <v>0.84399999999999997</v>
      </c>
      <c r="E87">
        <f>AG15</f>
        <v>0.89400000000000002</v>
      </c>
      <c r="F87">
        <f>AQ15</f>
        <v>0.89900000000000002</v>
      </c>
    </row>
    <row r="88" spans="2:6">
      <c r="B88" t="s">
        <v>241</v>
      </c>
      <c r="C88">
        <f>V16</f>
        <v>0.86699999999999999</v>
      </c>
      <c r="D88">
        <f>BB16</f>
        <v>0.84599999999999997</v>
      </c>
      <c r="E88">
        <f>AG16</f>
        <v>0.91600000000000004</v>
      </c>
      <c r="F88">
        <f>AQ16</f>
        <v>0.92300000000000004</v>
      </c>
    </row>
    <row r="89" spans="2:6">
      <c r="B89" t="s">
        <v>242</v>
      </c>
      <c r="C89">
        <f>V10</f>
        <v>0.874</v>
      </c>
      <c r="D89">
        <f>BB10</f>
        <v>0.86899999999999999</v>
      </c>
      <c r="E89">
        <f>AG10</f>
        <v>0.88100000000000001</v>
      </c>
      <c r="F89">
        <f>AQ10</f>
        <v>0.88400000000000001</v>
      </c>
    </row>
    <row r="90" spans="2:6">
      <c r="B90" t="s">
        <v>243</v>
      </c>
      <c r="C90">
        <f>V11</f>
        <v>0.90700000000000003</v>
      </c>
      <c r="D90">
        <f>BB11</f>
        <v>0.90200000000000002</v>
      </c>
      <c r="E90">
        <f>AG11</f>
        <v>0.88800000000000001</v>
      </c>
      <c r="F90">
        <f>AQ11</f>
        <v>0.91500000000000004</v>
      </c>
    </row>
    <row r="91" spans="2:6">
      <c r="B91" t="s">
        <v>244</v>
      </c>
      <c r="C91">
        <f>V19</f>
        <v>0.89800000000000002</v>
      </c>
      <c r="D91">
        <f>BB19</f>
        <v>0.89800000000000002</v>
      </c>
      <c r="E91">
        <f>AG19</f>
        <v>0.89900000000000002</v>
      </c>
      <c r="F91">
        <f>AQ19</f>
        <v>0.91300000000000003</v>
      </c>
    </row>
    <row r="116" spans="2:6">
      <c r="B116" s="3" t="s">
        <v>245</v>
      </c>
    </row>
    <row r="118" spans="2:6">
      <c r="C118" t="s">
        <v>40</v>
      </c>
      <c r="D118" t="s">
        <v>144</v>
      </c>
      <c r="E118" t="s">
        <v>147</v>
      </c>
      <c r="F118" t="s">
        <v>210</v>
      </c>
    </row>
    <row r="119" spans="2:6">
      <c r="B119" s="77" t="s">
        <v>235</v>
      </c>
      <c r="C119">
        <f>Y13</f>
        <v>0.81799999999999995</v>
      </c>
      <c r="D119">
        <f>BE13</f>
        <v>0.78900000000000003</v>
      </c>
      <c r="E119">
        <f>AJ13</f>
        <v>0.82599999999999996</v>
      </c>
      <c r="F119">
        <f>AT13</f>
        <v>0.84099999999999997</v>
      </c>
    </row>
    <row r="120" spans="2:6">
      <c r="B120" t="s">
        <v>236</v>
      </c>
      <c r="C120">
        <f>Y14</f>
        <v>0.82599999999999996</v>
      </c>
      <c r="D120">
        <f>BE14</f>
        <v>0.79400000000000004</v>
      </c>
      <c r="E120">
        <f>AJ14</f>
        <v>0.86899999999999999</v>
      </c>
      <c r="F120">
        <f>AT14</f>
        <v>0.88200000000000001</v>
      </c>
    </row>
    <row r="121" spans="2:6">
      <c r="B121" t="s">
        <v>237</v>
      </c>
      <c r="C121">
        <f>Y8</f>
        <v>0.82499999999999996</v>
      </c>
      <c r="D121">
        <f>BE8</f>
        <v>0.80500000000000005</v>
      </c>
      <c r="E121">
        <f>AJ8</f>
        <v>0.80900000000000005</v>
      </c>
      <c r="F121">
        <f>AT8</f>
        <v>0.80900000000000005</v>
      </c>
    </row>
    <row r="122" spans="2:6">
      <c r="B122" t="s">
        <v>238</v>
      </c>
      <c r="C122">
        <f>Y9</f>
        <v>0.86499999999999999</v>
      </c>
      <c r="D122">
        <f>BE9</f>
        <v>0.84599999999999997</v>
      </c>
      <c r="E122">
        <f>AJ9</f>
        <v>0.82799999999999996</v>
      </c>
      <c r="F122">
        <f>AT9</f>
        <v>0.85</v>
      </c>
    </row>
    <row r="123" spans="2:6">
      <c r="B123" t="s">
        <v>239</v>
      </c>
      <c r="C123">
        <f>Y18</f>
        <v>0.83899999999999997</v>
      </c>
      <c r="D123">
        <f>BE18</f>
        <v>0.83699999999999997</v>
      </c>
      <c r="E123">
        <f>AJ18</f>
        <v>0.84299999999999997</v>
      </c>
      <c r="F123">
        <f>AT18</f>
        <v>0.79800000000000004</v>
      </c>
    </row>
    <row r="124" spans="2:6">
      <c r="B124" t="s">
        <v>240</v>
      </c>
      <c r="C124">
        <f>Y15</f>
        <v>0.81899999999999995</v>
      </c>
      <c r="D124">
        <f>BE15</f>
        <v>0.79100000000000004</v>
      </c>
      <c r="E124">
        <f>AJ15</f>
        <v>0.83199999999999996</v>
      </c>
      <c r="F124">
        <f>AT15</f>
        <v>0.84</v>
      </c>
    </row>
    <row r="125" spans="2:6">
      <c r="B125" t="s">
        <v>241</v>
      </c>
      <c r="C125">
        <f>Y16</f>
        <v>0.82199999999999995</v>
      </c>
      <c r="D125">
        <f>BE16</f>
        <v>0.78800000000000003</v>
      </c>
      <c r="E125">
        <f>AJ16</f>
        <v>0.86499999999999999</v>
      </c>
      <c r="F125">
        <f>AT16</f>
        <v>0.875</v>
      </c>
    </row>
    <row r="126" spans="2:6">
      <c r="B126" t="s">
        <v>242</v>
      </c>
      <c r="C126">
        <f>Y10</f>
        <v>0.82399999999999995</v>
      </c>
      <c r="D126">
        <f>BE10</f>
        <v>0.80400000000000005</v>
      </c>
      <c r="E126">
        <f>AJ10</f>
        <v>0.80500000000000005</v>
      </c>
      <c r="F126">
        <f>AT10</f>
        <v>0.81299999999999994</v>
      </c>
    </row>
    <row r="127" spans="2:6">
      <c r="B127" t="s">
        <v>243</v>
      </c>
      <c r="C127">
        <f>Y11</f>
        <v>0.86399999999999999</v>
      </c>
      <c r="D127">
        <f>BE11</f>
        <v>0.84499999999999997</v>
      </c>
      <c r="E127">
        <f>AJ11</f>
        <v>0.80800000000000005</v>
      </c>
      <c r="F127">
        <f>AT11</f>
        <v>0.84299999999999997</v>
      </c>
    </row>
    <row r="128" spans="2:6">
      <c r="B128" t="s">
        <v>244</v>
      </c>
      <c r="C128">
        <f>Y19</f>
        <v>0.85099999999999998</v>
      </c>
      <c r="D128">
        <f>BE19</f>
        <v>0.83899999999999997</v>
      </c>
      <c r="E128">
        <f>AJ19</f>
        <v>0.82899999999999996</v>
      </c>
      <c r="F128">
        <f>AT19</f>
        <v>0.84799999999999998</v>
      </c>
    </row>
    <row r="138" spans="2:6" s="83" customFormat="1">
      <c r="B138" s="82" t="s">
        <v>246</v>
      </c>
    </row>
    <row r="140" spans="2:6">
      <c r="B140" s="3" t="s">
        <v>234</v>
      </c>
    </row>
    <row r="142" spans="2:6">
      <c r="C142" t="s">
        <v>40</v>
      </c>
      <c r="D142" t="s">
        <v>144</v>
      </c>
      <c r="E142" t="s">
        <v>147</v>
      </c>
      <c r="F142" t="s">
        <v>210</v>
      </c>
    </row>
    <row r="143" spans="2:6">
      <c r="B143" s="77" t="s">
        <v>247</v>
      </c>
      <c r="C143">
        <f>V13</f>
        <v>0.86199999999999999</v>
      </c>
      <c r="D143">
        <f>BB13</f>
        <v>0.84499999999999997</v>
      </c>
      <c r="E143">
        <f>AG13</f>
        <v>0.89800000000000002</v>
      </c>
      <c r="F143">
        <f>AQ13</f>
        <v>0.90600000000000003</v>
      </c>
    </row>
    <row r="144" spans="2:6">
      <c r="B144" s="77" t="s">
        <v>252</v>
      </c>
      <c r="C144">
        <f>V15</f>
        <v>0.86199999999999999</v>
      </c>
      <c r="D144">
        <f>BB15</f>
        <v>0.84399999999999997</v>
      </c>
      <c r="E144">
        <f>AG15</f>
        <v>0.89400000000000002</v>
      </c>
      <c r="F144">
        <f>AQ15</f>
        <v>0.89900000000000002</v>
      </c>
    </row>
    <row r="145" spans="2:6">
      <c r="B145" s="77" t="s">
        <v>248</v>
      </c>
      <c r="C145">
        <f>V14</f>
        <v>0.87</v>
      </c>
      <c r="D145">
        <f>BB14</f>
        <v>0.84899999999999998</v>
      </c>
      <c r="E145">
        <f>AG14</f>
        <v>0.92600000000000005</v>
      </c>
      <c r="F145">
        <f>AQ14</f>
        <v>0.92600000000000005</v>
      </c>
    </row>
    <row r="146" spans="2:6">
      <c r="B146" s="77" t="s">
        <v>253</v>
      </c>
      <c r="C146">
        <f>V16</f>
        <v>0.86699999999999999</v>
      </c>
      <c r="D146">
        <f>BB16</f>
        <v>0.84599999999999997</v>
      </c>
      <c r="E146">
        <f>AG16</f>
        <v>0.91600000000000004</v>
      </c>
      <c r="F146">
        <f>AQ16</f>
        <v>0.92300000000000004</v>
      </c>
    </row>
    <row r="147" spans="2:6">
      <c r="B147" t="s">
        <v>249</v>
      </c>
      <c r="C147">
        <f>V8</f>
        <v>0.875</v>
      </c>
      <c r="D147">
        <f>BB8</f>
        <v>0.871</v>
      </c>
      <c r="E147">
        <f>AG8</f>
        <v>0.88300000000000001</v>
      </c>
      <c r="F147">
        <f>AQ8</f>
        <v>0.88</v>
      </c>
    </row>
    <row r="148" spans="2:6">
      <c r="B148" s="77" t="s">
        <v>254</v>
      </c>
      <c r="C148">
        <f>V10</f>
        <v>0.874</v>
      </c>
      <c r="D148">
        <f>BB10</f>
        <v>0.86899999999999999</v>
      </c>
      <c r="E148">
        <f>AG10</f>
        <v>0.88100000000000001</v>
      </c>
      <c r="F148">
        <f>AQ10</f>
        <v>0.88400000000000001</v>
      </c>
    </row>
    <row r="149" spans="2:6">
      <c r="B149" t="s">
        <v>250</v>
      </c>
      <c r="C149">
        <f>V9</f>
        <v>0.90500000000000003</v>
      </c>
      <c r="D149">
        <f>BB9</f>
        <v>0.90300000000000002</v>
      </c>
      <c r="E149">
        <f>AG9</f>
        <v>0.90200000000000002</v>
      </c>
      <c r="F149">
        <f>AQ9</f>
        <v>0.91600000000000004</v>
      </c>
    </row>
    <row r="150" spans="2:6">
      <c r="B150" s="77" t="s">
        <v>255</v>
      </c>
      <c r="C150">
        <f>V11</f>
        <v>0.90700000000000003</v>
      </c>
      <c r="D150">
        <f>BB11</f>
        <v>0.90200000000000002</v>
      </c>
      <c r="E150">
        <f>AG11</f>
        <v>0.88800000000000001</v>
      </c>
      <c r="F150">
        <f>AQ11</f>
        <v>0.91500000000000004</v>
      </c>
    </row>
    <row r="151" spans="2:6">
      <c r="B151" t="s">
        <v>251</v>
      </c>
      <c r="C151">
        <f>V18</f>
        <v>0.89500000000000002</v>
      </c>
      <c r="D151">
        <f>BB18</f>
        <v>0.89900000000000002</v>
      </c>
      <c r="E151">
        <f>AG18</f>
        <v>0.90800000000000003</v>
      </c>
      <c r="F151">
        <f>AQ18</f>
        <v>0.875</v>
      </c>
    </row>
    <row r="152" spans="2:6">
      <c r="B152" s="77" t="s">
        <v>256</v>
      </c>
      <c r="C152">
        <f>V19</f>
        <v>0.89800000000000002</v>
      </c>
      <c r="D152">
        <f>BB19</f>
        <v>0.89800000000000002</v>
      </c>
      <c r="E152">
        <f>AG19</f>
        <v>0.89900000000000002</v>
      </c>
      <c r="F152">
        <f>AQ19</f>
        <v>0.91300000000000003</v>
      </c>
    </row>
    <row r="177" spans="2:6">
      <c r="B177" s="3" t="s">
        <v>245</v>
      </c>
    </row>
    <row r="179" spans="2:6">
      <c r="C179" t="s">
        <v>40</v>
      </c>
      <c r="D179" t="s">
        <v>144</v>
      </c>
      <c r="E179" t="s">
        <v>147</v>
      </c>
      <c r="F179" t="s">
        <v>210</v>
      </c>
    </row>
    <row r="180" spans="2:6">
      <c r="B180" s="77" t="s">
        <v>247</v>
      </c>
      <c r="C180">
        <f>Y13</f>
        <v>0.81799999999999995</v>
      </c>
      <c r="D180">
        <f>BE13</f>
        <v>0.78900000000000003</v>
      </c>
      <c r="E180">
        <f>AJ13</f>
        <v>0.82599999999999996</v>
      </c>
      <c r="F180">
        <f>AT13</f>
        <v>0.84099999999999997</v>
      </c>
    </row>
    <row r="181" spans="2:6">
      <c r="B181" s="77" t="s">
        <v>252</v>
      </c>
      <c r="C181">
        <f>Y15</f>
        <v>0.81899999999999995</v>
      </c>
      <c r="D181">
        <f>BE15</f>
        <v>0.79100000000000004</v>
      </c>
      <c r="E181">
        <f>AJ15</f>
        <v>0.83199999999999996</v>
      </c>
      <c r="F181">
        <f>AT15</f>
        <v>0.84</v>
      </c>
    </row>
    <row r="182" spans="2:6">
      <c r="B182" s="77" t="s">
        <v>248</v>
      </c>
      <c r="C182">
        <f>Y14</f>
        <v>0.82599999999999996</v>
      </c>
      <c r="D182">
        <f>BE14</f>
        <v>0.79400000000000004</v>
      </c>
      <c r="E182">
        <f>AJ14</f>
        <v>0.86899999999999999</v>
      </c>
      <c r="F182">
        <f>AT14</f>
        <v>0.88200000000000001</v>
      </c>
    </row>
    <row r="183" spans="2:6">
      <c r="B183" s="77" t="s">
        <v>253</v>
      </c>
      <c r="C183">
        <f>Y16</f>
        <v>0.82199999999999995</v>
      </c>
      <c r="D183">
        <f>BE16</f>
        <v>0.78800000000000003</v>
      </c>
      <c r="E183">
        <f>AJ16</f>
        <v>0.86499999999999999</v>
      </c>
      <c r="F183">
        <f>AT16</f>
        <v>0.875</v>
      </c>
    </row>
    <row r="184" spans="2:6">
      <c r="B184" t="s">
        <v>249</v>
      </c>
      <c r="C184">
        <f>Y8</f>
        <v>0.82499999999999996</v>
      </c>
      <c r="D184">
        <f>BE8</f>
        <v>0.80500000000000005</v>
      </c>
      <c r="E184">
        <f>AJ8</f>
        <v>0.80900000000000005</v>
      </c>
      <c r="F184">
        <f>AT8</f>
        <v>0.80900000000000005</v>
      </c>
    </row>
    <row r="185" spans="2:6">
      <c r="B185" s="77" t="s">
        <v>254</v>
      </c>
      <c r="C185">
        <f>Y10</f>
        <v>0.82399999999999995</v>
      </c>
      <c r="D185">
        <f>BE10</f>
        <v>0.80400000000000005</v>
      </c>
      <c r="E185">
        <f>AJ10</f>
        <v>0.80500000000000005</v>
      </c>
      <c r="F185">
        <f>AT10</f>
        <v>0.81299999999999994</v>
      </c>
    </row>
    <row r="186" spans="2:6">
      <c r="B186" t="s">
        <v>250</v>
      </c>
      <c r="C186">
        <f>Y9</f>
        <v>0.86499999999999999</v>
      </c>
      <c r="D186">
        <f>BE9</f>
        <v>0.84599999999999997</v>
      </c>
      <c r="E186">
        <f>AJ9</f>
        <v>0.82799999999999996</v>
      </c>
      <c r="F186">
        <f>AT9</f>
        <v>0.85</v>
      </c>
    </row>
    <row r="187" spans="2:6">
      <c r="B187" s="77" t="s">
        <v>255</v>
      </c>
      <c r="C187">
        <f>Y11</f>
        <v>0.86399999999999999</v>
      </c>
      <c r="D187">
        <f>BE11</f>
        <v>0.84499999999999997</v>
      </c>
      <c r="E187">
        <f>AJ11</f>
        <v>0.80800000000000005</v>
      </c>
      <c r="F187">
        <f>AT11</f>
        <v>0.84299999999999997</v>
      </c>
    </row>
    <row r="188" spans="2:6">
      <c r="B188" t="s">
        <v>251</v>
      </c>
      <c r="C188">
        <f>Y18</f>
        <v>0.83899999999999997</v>
      </c>
      <c r="D188">
        <f>BE18</f>
        <v>0.83699999999999997</v>
      </c>
      <c r="E188">
        <f>AJ18</f>
        <v>0.84299999999999997</v>
      </c>
      <c r="F188">
        <f>AT18</f>
        <v>0.79800000000000004</v>
      </c>
    </row>
    <row r="189" spans="2:6">
      <c r="B189" s="77" t="s">
        <v>256</v>
      </c>
      <c r="C189">
        <f>Y19</f>
        <v>0.85099999999999998</v>
      </c>
      <c r="D189">
        <f>BE19</f>
        <v>0.83899999999999997</v>
      </c>
      <c r="E189">
        <f>AJ19</f>
        <v>0.82899999999999996</v>
      </c>
      <c r="F189">
        <f>AT19</f>
        <v>0.84799999999999998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5796-756F-4121-8508-0A1FBD69A223}">
  <sheetPr codeName="Sheet8"/>
  <dimension ref="B2:W46"/>
  <sheetViews>
    <sheetView zoomScale="90" zoomScaleNormal="90" workbookViewId="0">
      <selection activeCell="P41" sqref="P41"/>
    </sheetView>
  </sheetViews>
  <sheetFormatPr baseColWidth="10" defaultColWidth="9.140625" defaultRowHeight="15"/>
  <sheetData>
    <row r="2" spans="2:23">
      <c r="F2" s="3" t="s">
        <v>258</v>
      </c>
    </row>
    <row r="3" spans="2:23">
      <c r="B3" t="s">
        <v>32</v>
      </c>
      <c r="C3">
        <v>2</v>
      </c>
    </row>
    <row r="4" spans="2:23">
      <c r="B4" t="s">
        <v>33</v>
      </c>
      <c r="C4">
        <v>20</v>
      </c>
      <c r="D4" t="s">
        <v>34</v>
      </c>
      <c r="F4" t="s">
        <v>276</v>
      </c>
    </row>
    <row r="5" spans="2:23">
      <c r="F5" t="s">
        <v>277</v>
      </c>
    </row>
    <row r="6" spans="2:23">
      <c r="F6" t="s">
        <v>278</v>
      </c>
    </row>
    <row r="7" spans="2:23">
      <c r="C7" s="3" t="s">
        <v>28</v>
      </c>
      <c r="F7" t="s">
        <v>279</v>
      </c>
      <c r="Q7" s="3" t="s">
        <v>31</v>
      </c>
    </row>
    <row r="8" spans="2:23" ht="15.75" thickBot="1"/>
    <row r="9" spans="2:23" ht="15.75" thickBot="1">
      <c r="B9" s="1" t="s">
        <v>0</v>
      </c>
      <c r="C9" s="5" t="s">
        <v>1</v>
      </c>
      <c r="D9" s="8" t="s">
        <v>29</v>
      </c>
      <c r="E9" s="2" t="s">
        <v>12</v>
      </c>
      <c r="F9" s="2" t="s">
        <v>280</v>
      </c>
      <c r="G9" s="2" t="s">
        <v>35</v>
      </c>
      <c r="I9" t="s">
        <v>281</v>
      </c>
      <c r="P9" s="1" t="s">
        <v>0</v>
      </c>
      <c r="Q9" s="5" t="s">
        <v>1</v>
      </c>
      <c r="R9" s="8" t="s">
        <v>29</v>
      </c>
      <c r="S9" s="2" t="s">
        <v>12</v>
      </c>
      <c r="T9" s="2" t="s">
        <v>282</v>
      </c>
      <c r="U9" s="2" t="s">
        <v>35</v>
      </c>
      <c r="W9" t="s">
        <v>281</v>
      </c>
    </row>
    <row r="10" spans="2:23">
      <c r="B10">
        <v>100</v>
      </c>
      <c r="C10" t="s">
        <v>257</v>
      </c>
      <c r="D10">
        <v>3336</v>
      </c>
      <c r="E10">
        <v>492821</v>
      </c>
      <c r="F10">
        <v>670.88</v>
      </c>
      <c r="G10">
        <v>3.1</v>
      </c>
      <c r="I10">
        <v>14.98</v>
      </c>
      <c r="P10">
        <v>100</v>
      </c>
      <c r="R10">
        <v>3336</v>
      </c>
      <c r="S10">
        <v>105193</v>
      </c>
      <c r="T10">
        <v>1040.8900000000001</v>
      </c>
      <c r="U10">
        <v>0.67100000000000004</v>
      </c>
      <c r="W10">
        <v>1008.52</v>
      </c>
    </row>
    <row r="11" spans="2:23">
      <c r="B11">
        <v>200</v>
      </c>
      <c r="D11">
        <v>5485</v>
      </c>
      <c r="E11">
        <v>879580</v>
      </c>
      <c r="F11">
        <v>1978.97</v>
      </c>
      <c r="G11">
        <v>9</v>
      </c>
      <c r="I11">
        <v>34.44</v>
      </c>
      <c r="P11">
        <v>200</v>
      </c>
      <c r="R11">
        <v>5485</v>
      </c>
      <c r="S11">
        <v>206547</v>
      </c>
      <c r="T11">
        <v>4859.84</v>
      </c>
      <c r="U11">
        <v>2.2000000000000002</v>
      </c>
      <c r="W11">
        <v>4761.8999999999996</v>
      </c>
    </row>
    <row r="12" spans="2:23">
      <c r="B12">
        <v>300</v>
      </c>
      <c r="D12">
        <v>7266</v>
      </c>
      <c r="E12">
        <v>1197891</v>
      </c>
      <c r="F12">
        <v>3603.06</v>
      </c>
      <c r="G12">
        <v>17</v>
      </c>
      <c r="I12">
        <v>54.03</v>
      </c>
      <c r="P12">
        <v>300</v>
      </c>
      <c r="R12">
        <v>7266</v>
      </c>
      <c r="S12">
        <v>284316</v>
      </c>
      <c r="T12">
        <v>9676.9699999999993</v>
      </c>
      <c r="U12">
        <v>3.9</v>
      </c>
      <c r="W12">
        <v>9488.32</v>
      </c>
    </row>
    <row r="13" spans="2:23">
      <c r="B13">
        <v>400</v>
      </c>
      <c r="D13">
        <v>9069</v>
      </c>
      <c r="E13">
        <v>1567312</v>
      </c>
      <c r="F13">
        <v>5778.39</v>
      </c>
      <c r="G13">
        <v>27</v>
      </c>
      <c r="I13">
        <v>84.82</v>
      </c>
      <c r="P13">
        <v>400</v>
      </c>
      <c r="R13">
        <v>9069</v>
      </c>
      <c r="S13">
        <v>400019</v>
      </c>
      <c r="T13">
        <v>19647.349999999999</v>
      </c>
      <c r="U13">
        <v>6.8</v>
      </c>
      <c r="W13">
        <v>19334.61</v>
      </c>
    </row>
    <row r="14" spans="2:23">
      <c r="B14">
        <v>500</v>
      </c>
      <c r="D14">
        <v>11122</v>
      </c>
      <c r="E14">
        <v>1936840</v>
      </c>
      <c r="F14">
        <v>8980.67</v>
      </c>
      <c r="G14">
        <v>41</v>
      </c>
      <c r="I14">
        <v>129.83000000000001</v>
      </c>
      <c r="P14">
        <v>500</v>
      </c>
      <c r="R14">
        <v>11122</v>
      </c>
      <c r="S14">
        <v>496668</v>
      </c>
      <c r="T14">
        <v>30562.639999999999</v>
      </c>
      <c r="U14">
        <v>11</v>
      </c>
      <c r="W14">
        <v>30088.01</v>
      </c>
    </row>
    <row r="15" spans="2:23">
      <c r="B15">
        <v>600</v>
      </c>
      <c r="D15">
        <v>13250</v>
      </c>
      <c r="E15">
        <v>2356762</v>
      </c>
      <c r="F15">
        <v>12917.84</v>
      </c>
      <c r="G15">
        <v>59</v>
      </c>
      <c r="I15">
        <v>171.32</v>
      </c>
      <c r="P15">
        <v>600</v>
      </c>
      <c r="R15">
        <v>13250</v>
      </c>
      <c r="S15">
        <v>611297</v>
      </c>
      <c r="T15">
        <v>45562.27</v>
      </c>
      <c r="U15">
        <v>16</v>
      </c>
      <c r="W15">
        <v>44869.78</v>
      </c>
    </row>
    <row r="39" spans="15:19" ht="15.75" thickBot="1"/>
    <row r="40" spans="15:19">
      <c r="O40" s="1" t="s">
        <v>0</v>
      </c>
      <c r="P40" t="s">
        <v>36</v>
      </c>
      <c r="Q40" t="s">
        <v>37</v>
      </c>
      <c r="S40" t="s">
        <v>38</v>
      </c>
    </row>
    <row r="41" spans="15:19">
      <c r="O41">
        <v>100</v>
      </c>
      <c r="P41">
        <f t="shared" ref="P41:P46" si="0">F10/60</f>
        <v>11.181333333333333</v>
      </c>
      <c r="Q41">
        <f>T10/60</f>
        <v>17.348166666666668</v>
      </c>
      <c r="S41">
        <f t="shared" ref="S41:S46" si="1">Q41/P41</f>
        <v>1.5515293346052947</v>
      </c>
    </row>
    <row r="42" spans="15:19">
      <c r="O42">
        <v>200</v>
      </c>
      <c r="P42">
        <f t="shared" si="0"/>
        <v>32.982833333333332</v>
      </c>
      <c r="Q42">
        <f>T11/60</f>
        <v>80.99733333333333</v>
      </c>
      <c r="S42">
        <f t="shared" si="1"/>
        <v>2.4557421284809773</v>
      </c>
    </row>
    <row r="43" spans="15:19">
      <c r="O43">
        <v>300</v>
      </c>
      <c r="P43">
        <f t="shared" si="0"/>
        <v>60.051000000000002</v>
      </c>
      <c r="Q43">
        <f>T12/60</f>
        <v>161.28283333333331</v>
      </c>
      <c r="S43">
        <f t="shared" si="1"/>
        <v>2.6857643225480561</v>
      </c>
    </row>
    <row r="44" spans="15:19">
      <c r="O44">
        <v>400</v>
      </c>
      <c r="P44">
        <f t="shared" si="0"/>
        <v>96.3065</v>
      </c>
      <c r="Q44">
        <f>T13/60</f>
        <v>327.45583333333332</v>
      </c>
      <c r="S44">
        <f t="shared" si="1"/>
        <v>3.4001426002744708</v>
      </c>
    </row>
    <row r="45" spans="15:19">
      <c r="O45">
        <v>500</v>
      </c>
      <c r="P45">
        <f t="shared" si="0"/>
        <v>149.67783333333333</v>
      </c>
      <c r="Q45">
        <f>T14/60</f>
        <v>509.3773333333333</v>
      </c>
      <c r="S45">
        <f t="shared" si="1"/>
        <v>3.4031581162652675</v>
      </c>
    </row>
    <row r="46" spans="15:19">
      <c r="O46">
        <v>600</v>
      </c>
      <c r="P46">
        <f t="shared" si="0"/>
        <v>215.29733333333334</v>
      </c>
      <c r="Q46">
        <f>T15/60</f>
        <v>759.37116666666657</v>
      </c>
      <c r="S46">
        <f t="shared" si="1"/>
        <v>3.5270811528862405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A0D7-D5A0-449A-B5C5-C93161B26A6E}">
  <sheetPr codeName="Sheet18"/>
  <dimension ref="B6:AU55"/>
  <sheetViews>
    <sheetView topLeftCell="A29" zoomScaleNormal="100" workbookViewId="0">
      <selection activeCell="A57" sqref="A57"/>
    </sheetView>
  </sheetViews>
  <sheetFormatPr baseColWidth="10" defaultColWidth="9.140625" defaultRowHeight="15"/>
  <sheetData>
    <row r="6" spans="2:47">
      <c r="B6" t="s">
        <v>283</v>
      </c>
    </row>
    <row r="8" spans="2:47">
      <c r="F8" s="3" t="s">
        <v>42</v>
      </c>
      <c r="Q8" s="3" t="s">
        <v>43</v>
      </c>
      <c r="AB8" s="3" t="s">
        <v>44</v>
      </c>
      <c r="AN8" s="3" t="s">
        <v>45</v>
      </c>
    </row>
    <row r="10" spans="2:47">
      <c r="F10" t="s">
        <v>17</v>
      </c>
      <c r="G10" t="s">
        <v>18</v>
      </c>
      <c r="I10" t="s">
        <v>19</v>
      </c>
      <c r="J10" t="s">
        <v>20</v>
      </c>
      <c r="K10" t="s">
        <v>5</v>
      </c>
      <c r="L10" t="s">
        <v>21</v>
      </c>
      <c r="N10" t="s">
        <v>22</v>
      </c>
      <c r="Q10" t="s">
        <v>17</v>
      </c>
      <c r="R10" t="s">
        <v>18</v>
      </c>
      <c r="T10" t="s">
        <v>19</v>
      </c>
      <c r="U10" t="s">
        <v>20</v>
      </c>
      <c r="V10" t="s">
        <v>5</v>
      </c>
      <c r="W10" t="s">
        <v>21</v>
      </c>
      <c r="Y10" t="s">
        <v>22</v>
      </c>
      <c r="AB10" t="s">
        <v>17</v>
      </c>
      <c r="AC10" t="s">
        <v>18</v>
      </c>
      <c r="AE10" t="s">
        <v>19</v>
      </c>
      <c r="AF10" t="s">
        <v>20</v>
      </c>
      <c r="AG10" t="s">
        <v>5</v>
      </c>
      <c r="AH10" t="s">
        <v>21</v>
      </c>
      <c r="AJ10" t="s">
        <v>22</v>
      </c>
      <c r="AM10" t="s">
        <v>17</v>
      </c>
      <c r="AN10" t="s">
        <v>18</v>
      </c>
      <c r="AP10" t="s">
        <v>19</v>
      </c>
      <c r="AQ10" t="s">
        <v>20</v>
      </c>
      <c r="AR10" t="s">
        <v>5</v>
      </c>
      <c r="AS10" t="s">
        <v>21</v>
      </c>
      <c r="AU10" t="s">
        <v>22</v>
      </c>
    </row>
    <row r="11" spans="2:47">
      <c r="F11" s="84">
        <v>1</v>
      </c>
      <c r="G11" s="84">
        <v>1</v>
      </c>
      <c r="H11" s="84"/>
      <c r="I11" s="84"/>
      <c r="J11" s="84">
        <v>0.33</v>
      </c>
      <c r="K11" s="84">
        <v>7.1999999999999995E-2</v>
      </c>
      <c r="L11" s="84">
        <v>0.75700000000000001</v>
      </c>
      <c r="M11" s="84"/>
      <c r="N11" s="84">
        <v>4</v>
      </c>
      <c r="Q11" s="84">
        <v>1</v>
      </c>
      <c r="R11" s="84">
        <v>1</v>
      </c>
      <c r="S11" s="84"/>
      <c r="T11" s="84"/>
      <c r="U11" s="84">
        <v>2.58</v>
      </c>
      <c r="V11" s="84">
        <v>1.137</v>
      </c>
      <c r="W11" s="84">
        <v>0.53</v>
      </c>
      <c r="X11" s="84"/>
      <c r="Y11" s="84">
        <v>4</v>
      </c>
      <c r="AB11" s="84">
        <v>1</v>
      </c>
      <c r="AC11" s="84">
        <v>1</v>
      </c>
      <c r="AD11" s="84"/>
      <c r="AE11" s="84"/>
      <c r="AF11" s="84">
        <v>3.6</v>
      </c>
      <c r="AG11" s="84">
        <v>0.93100000000000005</v>
      </c>
      <c r="AH11" s="84">
        <v>0.5</v>
      </c>
      <c r="AI11" s="84"/>
      <c r="AJ11" s="84">
        <v>4</v>
      </c>
      <c r="AM11" s="84">
        <v>1</v>
      </c>
      <c r="AN11" s="84">
        <v>1</v>
      </c>
      <c r="AO11" s="84"/>
      <c r="AP11" s="84"/>
      <c r="AQ11" s="84">
        <v>7.81</v>
      </c>
      <c r="AR11" s="84">
        <v>1.56</v>
      </c>
      <c r="AS11" s="84">
        <v>0.5</v>
      </c>
      <c r="AT11" s="84"/>
      <c r="AU11" s="84">
        <v>4</v>
      </c>
    </row>
    <row r="12" spans="2:47">
      <c r="F12">
        <v>2</v>
      </c>
      <c r="G12">
        <v>2</v>
      </c>
      <c r="J12">
        <v>1.6223890781402499</v>
      </c>
      <c r="K12">
        <v>0.39474844932556102</v>
      </c>
      <c r="L12">
        <v>0.93777292576419202</v>
      </c>
      <c r="N12">
        <v>16</v>
      </c>
      <c r="Q12">
        <v>2</v>
      </c>
      <c r="R12">
        <v>2</v>
      </c>
      <c r="U12">
        <v>2.3557028770446702</v>
      </c>
      <c r="V12">
        <v>0.86066436767578103</v>
      </c>
      <c r="W12">
        <v>0.856756756756756</v>
      </c>
      <c r="Y12">
        <v>16</v>
      </c>
      <c r="AB12">
        <v>2</v>
      </c>
      <c r="AC12">
        <v>2</v>
      </c>
      <c r="AF12">
        <v>3.25520491600036</v>
      </c>
      <c r="AG12">
        <v>1.36163306236267</v>
      </c>
      <c r="AH12">
        <v>0.85405405405405399</v>
      </c>
      <c r="AJ12">
        <v>16</v>
      </c>
      <c r="AM12">
        <v>2</v>
      </c>
      <c r="AN12">
        <v>2</v>
      </c>
      <c r="AQ12">
        <v>4.35994100570678</v>
      </c>
      <c r="AR12">
        <v>2.2192432880401598</v>
      </c>
      <c r="AS12">
        <v>0.83096031505604295</v>
      </c>
      <c r="AT12" t="s">
        <v>27</v>
      </c>
      <c r="AU12">
        <v>16</v>
      </c>
    </row>
    <row r="13" spans="2:47">
      <c r="C13" t="s">
        <v>24</v>
      </c>
      <c r="F13">
        <v>3</v>
      </c>
      <c r="G13">
        <v>3</v>
      </c>
      <c r="J13">
        <v>1.6656856536865201</v>
      </c>
      <c r="K13">
        <v>0.33878087997436501</v>
      </c>
      <c r="L13">
        <v>0.95633187772925698</v>
      </c>
      <c r="N13">
        <v>64</v>
      </c>
      <c r="Q13">
        <v>3</v>
      </c>
      <c r="R13">
        <v>3</v>
      </c>
      <c r="U13">
        <v>2.4462525844573899</v>
      </c>
      <c r="V13">
        <v>0.61116528511047297</v>
      </c>
      <c r="W13">
        <v>0.941621621621621</v>
      </c>
      <c r="Y13">
        <v>64</v>
      </c>
      <c r="AB13">
        <v>3</v>
      </c>
      <c r="AC13">
        <v>3</v>
      </c>
      <c r="AF13">
        <v>3.8016078472137398</v>
      </c>
      <c r="AG13">
        <v>1.12641024589538</v>
      </c>
      <c r="AH13">
        <v>0.93436293436293405</v>
      </c>
      <c r="AJ13">
        <v>64</v>
      </c>
      <c r="AM13">
        <v>3</v>
      </c>
      <c r="AN13">
        <v>3</v>
      </c>
      <c r="AQ13">
        <v>5.4982264041900599</v>
      </c>
      <c r="AR13">
        <v>1.9447758197784399</v>
      </c>
      <c r="AS13">
        <v>0.91335958800363504</v>
      </c>
      <c r="AT13" t="s">
        <v>27</v>
      </c>
      <c r="AU13">
        <v>64</v>
      </c>
    </row>
    <row r="14" spans="2:47">
      <c r="C14" t="s">
        <v>26</v>
      </c>
      <c r="F14">
        <v>4</v>
      </c>
      <c r="G14">
        <v>4</v>
      </c>
      <c r="J14">
        <v>1.74552679061889</v>
      </c>
      <c r="K14">
        <v>0.35958957672119102</v>
      </c>
      <c r="L14">
        <v>0.98253275109170302</v>
      </c>
      <c r="N14">
        <v>256</v>
      </c>
      <c r="Q14">
        <v>4</v>
      </c>
      <c r="R14">
        <v>4</v>
      </c>
      <c r="U14">
        <v>2.6568760871887198</v>
      </c>
      <c r="V14">
        <v>0.65575695037841797</v>
      </c>
      <c r="W14">
        <v>0.96648648648648605</v>
      </c>
      <c r="Y14">
        <v>256</v>
      </c>
      <c r="AB14">
        <v>4</v>
      </c>
      <c r="AC14">
        <v>4</v>
      </c>
      <c r="AF14">
        <v>4.70039534568786</v>
      </c>
      <c r="AG14">
        <v>1.21208047866821</v>
      </c>
      <c r="AH14">
        <v>0.96100386100386104</v>
      </c>
      <c r="AJ14">
        <v>256</v>
      </c>
      <c r="AM14">
        <v>4</v>
      </c>
      <c r="AN14">
        <v>4</v>
      </c>
      <c r="AQ14">
        <v>7.0905878543853698</v>
      </c>
      <c r="AR14">
        <v>1.9938168525695801</v>
      </c>
      <c r="AS14">
        <v>0.94456225386246595</v>
      </c>
      <c r="AT14" t="s">
        <v>27</v>
      </c>
      <c r="AU14">
        <v>256</v>
      </c>
    </row>
    <row r="15" spans="2:47">
      <c r="F15">
        <v>5</v>
      </c>
      <c r="G15">
        <v>5</v>
      </c>
      <c r="J15">
        <v>1.75552129745483</v>
      </c>
      <c r="K15">
        <v>0.43079566955566401</v>
      </c>
      <c r="L15">
        <v>0.99672489082969395</v>
      </c>
      <c r="N15">
        <v>1024</v>
      </c>
      <c r="Q15">
        <v>5</v>
      </c>
      <c r="R15">
        <v>5</v>
      </c>
      <c r="U15">
        <v>2.8982136249542201</v>
      </c>
      <c r="V15">
        <v>0.80303907394409102</v>
      </c>
      <c r="W15">
        <v>0.97783783783783695</v>
      </c>
      <c r="Y15">
        <v>1024</v>
      </c>
      <c r="AB15">
        <v>5</v>
      </c>
      <c r="AC15">
        <v>5</v>
      </c>
      <c r="AF15">
        <v>4.3504693508148096</v>
      </c>
      <c r="AG15">
        <v>1.4941701889037999</v>
      </c>
      <c r="AH15">
        <v>0.96949806949806905</v>
      </c>
      <c r="AJ15">
        <v>1024</v>
      </c>
      <c r="AM15">
        <v>5</v>
      </c>
      <c r="AN15">
        <v>5</v>
      </c>
      <c r="AQ15">
        <v>7.4201233386993399</v>
      </c>
      <c r="AR15">
        <v>2.3236322402954102</v>
      </c>
      <c r="AS15">
        <v>0.95546803998788199</v>
      </c>
      <c r="AT15" t="s">
        <v>27</v>
      </c>
      <c r="AU15">
        <v>1024</v>
      </c>
    </row>
    <row r="16" spans="2:47">
      <c r="F16">
        <v>6</v>
      </c>
      <c r="G16">
        <v>6</v>
      </c>
      <c r="J16">
        <v>2.1134057044982901</v>
      </c>
      <c r="K16">
        <v>0.70744037628173795</v>
      </c>
      <c r="L16">
        <v>0.99672489082969395</v>
      </c>
      <c r="N16">
        <v>4049</v>
      </c>
      <c r="Q16">
        <v>6</v>
      </c>
      <c r="R16">
        <v>6</v>
      </c>
      <c r="U16">
        <v>5.0004029273986799</v>
      </c>
      <c r="V16">
        <v>1.4645400047302199</v>
      </c>
      <c r="W16">
        <v>0.979459459459459</v>
      </c>
      <c r="Y16">
        <v>4096</v>
      </c>
      <c r="AB16">
        <v>6</v>
      </c>
      <c r="AC16">
        <v>6</v>
      </c>
      <c r="AF16">
        <v>9.7519342899322492</v>
      </c>
      <c r="AG16">
        <v>2.3205986022949201</v>
      </c>
      <c r="AH16">
        <v>0.97297297297297303</v>
      </c>
      <c r="AJ16">
        <v>4096</v>
      </c>
      <c r="AM16">
        <v>6</v>
      </c>
      <c r="AN16">
        <v>6</v>
      </c>
      <c r="AQ16">
        <v>14.502943754196099</v>
      </c>
      <c r="AR16">
        <v>3.3423879146575901</v>
      </c>
      <c r="AS16">
        <v>0.95849742502271995</v>
      </c>
      <c r="AT16" t="s">
        <v>27</v>
      </c>
      <c r="AU16">
        <v>4096</v>
      </c>
    </row>
    <row r="17" spans="6:47">
      <c r="F17">
        <v>7</v>
      </c>
      <c r="G17">
        <v>7</v>
      </c>
      <c r="J17">
        <v>3.8484246730804399</v>
      </c>
      <c r="K17">
        <v>1.3567156791687001</v>
      </c>
      <c r="L17">
        <v>0.99563318777292498</v>
      </c>
      <c r="N17">
        <v>11229</v>
      </c>
      <c r="Q17">
        <v>7</v>
      </c>
      <c r="R17">
        <v>7</v>
      </c>
      <c r="U17">
        <v>13.0705943107604</v>
      </c>
      <c r="V17">
        <v>3.7050409317016602</v>
      </c>
      <c r="W17">
        <v>0.97567567567567504</v>
      </c>
      <c r="Y17">
        <v>16258</v>
      </c>
      <c r="AB17">
        <v>7</v>
      </c>
      <c r="AC17">
        <v>7</v>
      </c>
      <c r="AF17">
        <v>19.080609321594199</v>
      </c>
      <c r="AG17">
        <v>5.3199036121368399</v>
      </c>
      <c r="AH17">
        <v>0.95945945945945899</v>
      </c>
      <c r="AJ17">
        <v>16367</v>
      </c>
      <c r="AM17">
        <v>7</v>
      </c>
      <c r="AN17">
        <v>7</v>
      </c>
      <c r="AQ17">
        <v>31.231876850128099</v>
      </c>
      <c r="AR17">
        <v>7.31343674659729</v>
      </c>
      <c r="AS17">
        <v>0.93971523780672495</v>
      </c>
      <c r="AT17" t="s">
        <v>27</v>
      </c>
      <c r="AU17">
        <v>16384</v>
      </c>
    </row>
    <row r="18" spans="6:47">
      <c r="F18">
        <v>8</v>
      </c>
      <c r="G18">
        <v>8</v>
      </c>
      <c r="J18">
        <v>3.9941720962524401</v>
      </c>
      <c r="K18">
        <v>1.7526381015777499</v>
      </c>
      <c r="L18">
        <v>0.994541484716157</v>
      </c>
      <c r="N18">
        <v>15772</v>
      </c>
      <c r="Q18">
        <v>8</v>
      </c>
      <c r="R18">
        <v>8</v>
      </c>
      <c r="U18">
        <v>24.082282781600899</v>
      </c>
      <c r="V18">
        <v>10.1574640274047</v>
      </c>
      <c r="W18">
        <v>0.97297297297297303</v>
      </c>
      <c r="Y18">
        <v>47254</v>
      </c>
      <c r="AB18">
        <v>8</v>
      </c>
      <c r="AC18">
        <v>8</v>
      </c>
      <c r="AF18">
        <v>48.575460910797098</v>
      </c>
      <c r="AG18">
        <v>16.636311769485399</v>
      </c>
      <c r="AH18">
        <v>0.95868725868725801</v>
      </c>
      <c r="AJ18">
        <v>55993</v>
      </c>
      <c r="AM18">
        <v>8</v>
      </c>
      <c r="AN18">
        <v>8</v>
      </c>
      <c r="AQ18">
        <v>77.044002056121798</v>
      </c>
      <c r="AR18">
        <v>21.841853380203201</v>
      </c>
      <c r="AS18">
        <v>0.92729475916388904</v>
      </c>
      <c r="AT18" t="s">
        <v>27</v>
      </c>
      <c r="AU18">
        <v>60903</v>
      </c>
    </row>
    <row r="19" spans="6:47">
      <c r="F19">
        <v>9</v>
      </c>
      <c r="G19">
        <v>9</v>
      </c>
      <c r="J19">
        <v>3.63247418403625</v>
      </c>
      <c r="K19">
        <v>1.8186407089233301</v>
      </c>
      <c r="L19">
        <v>0.989082969432314</v>
      </c>
      <c r="N19">
        <v>16421</v>
      </c>
      <c r="Q19">
        <v>9</v>
      </c>
      <c r="R19">
        <v>9</v>
      </c>
      <c r="U19">
        <v>29.475930690765299</v>
      </c>
      <c r="V19">
        <v>13.9606733322143</v>
      </c>
      <c r="W19">
        <v>0.94594594594594505</v>
      </c>
      <c r="Y19">
        <v>65121</v>
      </c>
      <c r="AB19">
        <v>9</v>
      </c>
      <c r="AC19">
        <v>9</v>
      </c>
      <c r="AF19">
        <v>61.940745592117302</v>
      </c>
      <c r="AG19">
        <v>27.954683542251502</v>
      </c>
      <c r="AH19">
        <v>0.94710424710424701</v>
      </c>
      <c r="AJ19">
        <v>93185</v>
      </c>
      <c r="AM19">
        <v>9</v>
      </c>
      <c r="AN19">
        <v>9</v>
      </c>
      <c r="AQ19">
        <v>120.844077587127</v>
      </c>
      <c r="AR19">
        <v>40.689983367919901</v>
      </c>
      <c r="AS19">
        <v>0.91184489548621595</v>
      </c>
      <c r="AT19" t="s">
        <v>27</v>
      </c>
      <c r="AU19">
        <v>121561</v>
      </c>
    </row>
    <row r="20" spans="6:47">
      <c r="F20">
        <v>10</v>
      </c>
      <c r="G20">
        <v>10</v>
      </c>
      <c r="J20">
        <v>4.1364595890045104</v>
      </c>
      <c r="K20">
        <v>1.82605504989624</v>
      </c>
      <c r="L20">
        <v>0.87663755458515202</v>
      </c>
      <c r="N20">
        <v>16444</v>
      </c>
      <c r="Q20">
        <v>10</v>
      </c>
      <c r="R20">
        <v>10</v>
      </c>
      <c r="U20">
        <v>33.878506898879998</v>
      </c>
      <c r="V20">
        <v>12.1135766506195</v>
      </c>
      <c r="W20">
        <v>0.93729729729729705</v>
      </c>
      <c r="Y20">
        <v>62266</v>
      </c>
      <c r="AB20">
        <v>10</v>
      </c>
      <c r="AC20">
        <v>10</v>
      </c>
      <c r="AF20">
        <v>64.798023939132605</v>
      </c>
      <c r="AG20">
        <v>26.337616920471099</v>
      </c>
      <c r="AH20">
        <v>0.93127413127413095</v>
      </c>
      <c r="AJ20">
        <v>92836</v>
      </c>
      <c r="AM20">
        <v>10</v>
      </c>
      <c r="AN20">
        <v>10</v>
      </c>
      <c r="AQ20">
        <v>122.16609334945601</v>
      </c>
      <c r="AR20">
        <v>47.602490186691199</v>
      </c>
      <c r="AS20">
        <v>0.88033929112390097</v>
      </c>
      <c r="AT20" t="s">
        <v>27</v>
      </c>
      <c r="AU20">
        <v>128054</v>
      </c>
    </row>
    <row r="21" spans="6:47">
      <c r="F21">
        <v>11</v>
      </c>
      <c r="G21">
        <v>11</v>
      </c>
      <c r="J21">
        <v>3.4475176334381099</v>
      </c>
      <c r="K21">
        <v>1.8436646461486801</v>
      </c>
      <c r="L21">
        <v>0.79694323144104795</v>
      </c>
      <c r="N21">
        <v>16625</v>
      </c>
      <c r="Q21">
        <v>11</v>
      </c>
      <c r="R21">
        <v>11</v>
      </c>
      <c r="U21">
        <v>28.051214456558199</v>
      </c>
      <c r="V21">
        <v>11.4394145011901</v>
      </c>
      <c r="W21">
        <v>0.84594594594594597</v>
      </c>
      <c r="Y21">
        <v>57850</v>
      </c>
      <c r="AB21">
        <v>11</v>
      </c>
      <c r="AC21">
        <v>11</v>
      </c>
      <c r="AF21">
        <v>65.388231754302893</v>
      </c>
      <c r="AG21">
        <v>25.083464622497502</v>
      </c>
      <c r="AH21">
        <v>0.88339768339768299</v>
      </c>
      <c r="AJ21">
        <v>85265</v>
      </c>
      <c r="AM21">
        <v>11</v>
      </c>
      <c r="AN21">
        <v>11</v>
      </c>
      <c r="AQ21">
        <v>123.323542356491</v>
      </c>
      <c r="AR21">
        <v>39.6094357967376</v>
      </c>
      <c r="AS21">
        <v>0.81551045137836997</v>
      </c>
      <c r="AT21" t="s">
        <v>27</v>
      </c>
      <c r="AU21">
        <v>117043</v>
      </c>
    </row>
    <row r="22" spans="6:47">
      <c r="F22">
        <v>12</v>
      </c>
      <c r="G22">
        <v>12</v>
      </c>
      <c r="J22">
        <v>3.99490118026733</v>
      </c>
      <c r="K22">
        <v>1.8693790435791</v>
      </c>
      <c r="L22">
        <v>0.90065502183406099</v>
      </c>
      <c r="N22">
        <v>16825</v>
      </c>
      <c r="Q22">
        <v>12</v>
      </c>
      <c r="R22">
        <v>12</v>
      </c>
      <c r="U22">
        <v>32.405722379684399</v>
      </c>
      <c r="V22">
        <v>11.5238347053527</v>
      </c>
      <c r="W22">
        <v>0.90540540540540504</v>
      </c>
      <c r="Y22">
        <v>55430</v>
      </c>
      <c r="AB22">
        <v>12</v>
      </c>
      <c r="AC22">
        <v>12</v>
      </c>
      <c r="AF22">
        <v>63.236355781555098</v>
      </c>
      <c r="AG22">
        <v>25.3301022052764</v>
      </c>
      <c r="AH22">
        <v>0.86061776061775996</v>
      </c>
      <c r="AJ22">
        <v>80985</v>
      </c>
      <c r="AM22">
        <v>12</v>
      </c>
      <c r="AN22">
        <v>12</v>
      </c>
      <c r="AQ22">
        <v>117.790181398391</v>
      </c>
      <c r="AR22">
        <v>42.620182275772002</v>
      </c>
      <c r="AS22">
        <v>0.82974856104210803</v>
      </c>
      <c r="AT22" t="s">
        <v>27</v>
      </c>
      <c r="AU22">
        <v>110012</v>
      </c>
    </row>
    <row r="23" spans="6:47">
      <c r="F23">
        <v>13</v>
      </c>
      <c r="G23">
        <v>13</v>
      </c>
      <c r="J23">
        <v>5.39200615882873</v>
      </c>
      <c r="K23">
        <v>1.88596510887146</v>
      </c>
      <c r="L23">
        <v>0.84497816593886399</v>
      </c>
      <c r="N23">
        <v>17021</v>
      </c>
      <c r="Q23">
        <v>13</v>
      </c>
      <c r="R23">
        <v>13</v>
      </c>
      <c r="U23">
        <v>35.039723157882598</v>
      </c>
      <c r="V23">
        <v>11.8039186000823</v>
      </c>
      <c r="W23">
        <v>0.85189189189189096</v>
      </c>
      <c r="Y23">
        <v>54082</v>
      </c>
      <c r="AB23">
        <v>13</v>
      </c>
      <c r="AC23">
        <v>13</v>
      </c>
      <c r="AF23">
        <v>72.929943799972506</v>
      </c>
      <c r="AG23">
        <v>21.517098665237398</v>
      </c>
      <c r="AH23">
        <v>0.86640926640926597</v>
      </c>
      <c r="AJ23">
        <v>78818</v>
      </c>
      <c r="AM23">
        <v>13</v>
      </c>
      <c r="AN23">
        <v>13</v>
      </c>
      <c r="AQ23">
        <v>121.25963258743199</v>
      </c>
      <c r="AR23">
        <v>40.243365526199298</v>
      </c>
      <c r="AS23">
        <v>0.87094819751590402</v>
      </c>
      <c r="AT23" t="s">
        <v>27</v>
      </c>
      <c r="AU23">
        <v>106469</v>
      </c>
    </row>
    <row r="24" spans="6:47">
      <c r="F24">
        <v>14</v>
      </c>
      <c r="G24">
        <v>14</v>
      </c>
      <c r="J24">
        <v>4.7309637069702104</v>
      </c>
      <c r="K24">
        <v>2.0125823020935001</v>
      </c>
      <c r="L24">
        <v>0.78056768558951894</v>
      </c>
      <c r="N24">
        <v>17156</v>
      </c>
      <c r="Q24">
        <v>14</v>
      </c>
      <c r="R24">
        <v>14</v>
      </c>
      <c r="U24">
        <v>33.953808069229098</v>
      </c>
      <c r="V24">
        <v>10.8837037086486</v>
      </c>
      <c r="W24">
        <v>0.82486486486486399</v>
      </c>
      <c r="Y24">
        <v>53092</v>
      </c>
      <c r="AB24">
        <v>14</v>
      </c>
      <c r="AC24">
        <v>14</v>
      </c>
      <c r="AF24">
        <v>78.326471567153902</v>
      </c>
      <c r="AG24">
        <v>23.1959981918334</v>
      </c>
      <c r="AH24">
        <v>0.850965250965251</v>
      </c>
      <c r="AJ24">
        <v>77359</v>
      </c>
      <c r="AM24">
        <v>14</v>
      </c>
      <c r="AN24">
        <v>14</v>
      </c>
      <c r="AQ24">
        <v>130.09610891342101</v>
      </c>
      <c r="AR24">
        <v>37.486342430114703</v>
      </c>
      <c r="AS24">
        <v>0.84247197818842701</v>
      </c>
      <c r="AT24" t="s">
        <v>27</v>
      </c>
      <c r="AU24">
        <v>104293</v>
      </c>
    </row>
    <row r="25" spans="6:47">
      <c r="F25">
        <v>15</v>
      </c>
      <c r="G25">
        <v>15</v>
      </c>
      <c r="J25">
        <v>4.3918910026550204</v>
      </c>
      <c r="K25">
        <v>2.05926060676574</v>
      </c>
      <c r="L25">
        <v>0.70960698689956303</v>
      </c>
      <c r="N25">
        <v>17196</v>
      </c>
      <c r="Q25">
        <v>15</v>
      </c>
      <c r="R25">
        <v>15</v>
      </c>
      <c r="U25">
        <v>35.951305150985696</v>
      </c>
      <c r="V25">
        <v>12.742062330245901</v>
      </c>
      <c r="W25">
        <v>0.79189189189189102</v>
      </c>
      <c r="Y25">
        <v>52186</v>
      </c>
      <c r="AB25">
        <v>15</v>
      </c>
      <c r="AC25">
        <v>15</v>
      </c>
      <c r="AF25">
        <v>75.889112710952702</v>
      </c>
      <c r="AG25">
        <v>22.8620057106018</v>
      </c>
      <c r="AH25">
        <v>0.82393822393822302</v>
      </c>
      <c r="AJ25">
        <v>76102</v>
      </c>
      <c r="AM25">
        <v>15</v>
      </c>
      <c r="AN25">
        <v>15</v>
      </c>
      <c r="AQ25">
        <v>131.82566094398399</v>
      </c>
      <c r="AR25">
        <v>41.902380943298297</v>
      </c>
      <c r="AS25">
        <v>0.80551348076340501</v>
      </c>
      <c r="AT25" t="s">
        <v>27</v>
      </c>
      <c r="AU25">
        <v>102502</v>
      </c>
    </row>
    <row r="26" spans="6:47">
      <c r="F26">
        <v>16</v>
      </c>
      <c r="G26">
        <v>16</v>
      </c>
      <c r="J26">
        <v>4.7060244083404497</v>
      </c>
      <c r="K26">
        <v>1.99882316589355</v>
      </c>
      <c r="L26">
        <v>0.78493449781659297</v>
      </c>
      <c r="N26">
        <v>17146</v>
      </c>
      <c r="Q26">
        <v>16</v>
      </c>
      <c r="R26">
        <v>16</v>
      </c>
      <c r="U26">
        <v>39.3692400455474</v>
      </c>
      <c r="V26">
        <v>11.360437870025599</v>
      </c>
      <c r="W26">
        <v>0.74216216216216202</v>
      </c>
      <c r="Y26">
        <v>51257</v>
      </c>
      <c r="AB26">
        <v>16</v>
      </c>
      <c r="AC26">
        <v>16</v>
      </c>
      <c r="AF26">
        <v>71.9927077293396</v>
      </c>
      <c r="AG26">
        <v>21.0714931488037</v>
      </c>
      <c r="AH26">
        <v>0.78687258687258599</v>
      </c>
      <c r="AJ26">
        <v>74834</v>
      </c>
      <c r="AM26">
        <v>16</v>
      </c>
      <c r="AN26">
        <v>16</v>
      </c>
      <c r="AQ26">
        <v>134.260417222976</v>
      </c>
      <c r="AR26">
        <v>38.808132171630803</v>
      </c>
      <c r="AS26">
        <v>0.76734322932444698</v>
      </c>
      <c r="AT26" t="s">
        <v>27</v>
      </c>
      <c r="AU26">
        <v>100757</v>
      </c>
    </row>
    <row r="27" spans="6:47">
      <c r="F27">
        <v>17</v>
      </c>
      <c r="G27">
        <v>17</v>
      </c>
      <c r="J27">
        <v>4.9783389568328804</v>
      </c>
      <c r="K27">
        <v>2.1157414913177401</v>
      </c>
      <c r="L27">
        <v>0.74781659388646204</v>
      </c>
      <c r="N27">
        <v>17017</v>
      </c>
      <c r="Q27">
        <v>17</v>
      </c>
      <c r="R27">
        <v>17</v>
      </c>
      <c r="U27">
        <v>38.294760704040499</v>
      </c>
      <c r="V27">
        <v>10.3795335292816</v>
      </c>
      <c r="W27">
        <v>0.71945945945945899</v>
      </c>
      <c r="Y27">
        <v>50281</v>
      </c>
      <c r="AB27">
        <v>17</v>
      </c>
      <c r="AC27">
        <v>17</v>
      </c>
      <c r="AF27">
        <v>82.2010431289672</v>
      </c>
      <c r="AG27">
        <v>22.331373214721602</v>
      </c>
      <c r="AH27">
        <v>0.75366795366795303</v>
      </c>
      <c r="AJ27">
        <v>73507</v>
      </c>
      <c r="AM27">
        <v>17</v>
      </c>
      <c r="AN27">
        <v>17</v>
      </c>
      <c r="AQ27">
        <v>140.10876584053</v>
      </c>
      <c r="AR27">
        <v>38.525318145751903</v>
      </c>
      <c r="AS27">
        <v>0.73583762496213201</v>
      </c>
      <c r="AT27" t="s">
        <v>27</v>
      </c>
      <c r="AU27">
        <v>98966</v>
      </c>
    </row>
    <row r="28" spans="6:47">
      <c r="F28">
        <v>18</v>
      </c>
      <c r="G28">
        <v>18</v>
      </c>
      <c r="J28">
        <v>5.1346545219421298</v>
      </c>
      <c r="K28">
        <v>2.0035851001739502</v>
      </c>
      <c r="L28">
        <v>0.57641921397379903</v>
      </c>
      <c r="N28">
        <v>16833</v>
      </c>
      <c r="Q28">
        <v>18</v>
      </c>
      <c r="R28">
        <v>18</v>
      </c>
      <c r="U28">
        <v>40.411103487014699</v>
      </c>
      <c r="V28">
        <v>9.9839377403259206</v>
      </c>
      <c r="W28">
        <v>0.72486486486486401</v>
      </c>
      <c r="Y28">
        <v>49250</v>
      </c>
      <c r="AB28">
        <v>18</v>
      </c>
      <c r="AC28">
        <v>18</v>
      </c>
      <c r="AF28">
        <v>85.217606306075993</v>
      </c>
      <c r="AG28">
        <v>23.2978415489196</v>
      </c>
      <c r="AH28">
        <v>0.73861003861003804</v>
      </c>
      <c r="AJ28">
        <v>72106</v>
      </c>
      <c r="AM28">
        <v>18</v>
      </c>
      <c r="AN28">
        <v>18</v>
      </c>
      <c r="AQ28">
        <v>146.491006851196</v>
      </c>
      <c r="AR28">
        <v>41.582547664642298</v>
      </c>
      <c r="AS28">
        <v>0.66646470766434396</v>
      </c>
      <c r="AT28" t="s">
        <v>27</v>
      </c>
      <c r="AU28">
        <v>97104</v>
      </c>
    </row>
    <row r="29" spans="6:47">
      <c r="F29">
        <v>19</v>
      </c>
      <c r="G29">
        <v>19</v>
      </c>
      <c r="J29">
        <v>5.1599822044372496</v>
      </c>
      <c r="K29">
        <v>1.9609959125518699</v>
      </c>
      <c r="L29">
        <v>0.53275109170305601</v>
      </c>
      <c r="N29">
        <v>16596</v>
      </c>
      <c r="Q29">
        <v>19</v>
      </c>
      <c r="R29">
        <v>19</v>
      </c>
      <c r="U29">
        <v>40.258749008178697</v>
      </c>
      <c r="V29">
        <v>11.7935276031494</v>
      </c>
      <c r="W29">
        <v>0.64864864864864802</v>
      </c>
      <c r="Y29">
        <v>48207</v>
      </c>
      <c r="AB29">
        <v>19</v>
      </c>
      <c r="AC29">
        <v>19</v>
      </c>
      <c r="AF29">
        <v>85.954830408096299</v>
      </c>
      <c r="AG29">
        <v>21.467892646789501</v>
      </c>
      <c r="AH29">
        <v>0.67065637065636996</v>
      </c>
      <c r="AJ29">
        <v>70674</v>
      </c>
      <c r="AM29">
        <v>19</v>
      </c>
      <c r="AN29">
        <v>19</v>
      </c>
      <c r="AQ29">
        <v>148.79275226593001</v>
      </c>
      <c r="AR29">
        <v>37.6811587810516</v>
      </c>
      <c r="AS29">
        <v>0.65252953650408896</v>
      </c>
      <c r="AT29" t="s">
        <v>27</v>
      </c>
      <c r="AU29">
        <v>95228</v>
      </c>
    </row>
    <row r="30" spans="6:47">
      <c r="F30">
        <v>20</v>
      </c>
      <c r="G30">
        <v>20</v>
      </c>
      <c r="J30">
        <v>5.2617650032043404</v>
      </c>
      <c r="K30">
        <v>1.93220090866088</v>
      </c>
      <c r="L30">
        <v>0.51746724890829698</v>
      </c>
      <c r="N30">
        <v>16319</v>
      </c>
      <c r="Q30">
        <v>20</v>
      </c>
      <c r="R30">
        <v>20</v>
      </c>
      <c r="U30" s="12">
        <v>37.316118955612097</v>
      </c>
      <c r="V30" s="12">
        <v>11.605946779250999</v>
      </c>
      <c r="W30" s="12">
        <v>0.60918918918918896</v>
      </c>
      <c r="Y30">
        <v>47111</v>
      </c>
      <c r="AB30">
        <v>20</v>
      </c>
      <c r="AC30">
        <v>20</v>
      </c>
      <c r="AF30" s="12">
        <v>78.726396799087496</v>
      </c>
      <c r="AG30" s="12">
        <v>21.523049116134601</v>
      </c>
      <c r="AH30" s="12">
        <v>0.63281853281853195</v>
      </c>
      <c r="AJ30">
        <v>69189</v>
      </c>
      <c r="AM30">
        <v>20</v>
      </c>
      <c r="AN30">
        <v>20</v>
      </c>
      <c r="AQ30" s="12">
        <v>138.972361564636</v>
      </c>
      <c r="AR30" s="12">
        <v>41.799735307693403</v>
      </c>
      <c r="AS30" s="12">
        <v>0.61678279309300199</v>
      </c>
      <c r="AT30" t="s">
        <v>27</v>
      </c>
      <c r="AU30">
        <v>93305</v>
      </c>
    </row>
    <row r="31" spans="6:47">
      <c r="W31" s="3"/>
    </row>
    <row r="32" spans="6:47">
      <c r="W32" s="3"/>
    </row>
    <row r="35" spans="3:47">
      <c r="F35" t="s">
        <v>17</v>
      </c>
      <c r="G35" t="s">
        <v>18</v>
      </c>
      <c r="I35" t="s">
        <v>19</v>
      </c>
      <c r="J35" t="s">
        <v>20</v>
      </c>
      <c r="K35" t="s">
        <v>5</v>
      </c>
      <c r="L35" t="s">
        <v>21</v>
      </c>
      <c r="N35" t="s">
        <v>22</v>
      </c>
      <c r="Q35" t="s">
        <v>17</v>
      </c>
      <c r="R35" t="s">
        <v>18</v>
      </c>
      <c r="T35" t="s">
        <v>19</v>
      </c>
      <c r="U35" t="s">
        <v>20</v>
      </c>
      <c r="V35" t="s">
        <v>5</v>
      </c>
      <c r="W35" t="s">
        <v>21</v>
      </c>
      <c r="Y35" t="s">
        <v>22</v>
      </c>
      <c r="AB35" t="s">
        <v>17</v>
      </c>
      <c r="AC35" t="s">
        <v>18</v>
      </c>
      <c r="AE35" t="s">
        <v>19</v>
      </c>
      <c r="AF35" t="s">
        <v>20</v>
      </c>
      <c r="AG35" t="s">
        <v>5</v>
      </c>
      <c r="AH35" t="s">
        <v>21</v>
      </c>
      <c r="AJ35" t="s">
        <v>22</v>
      </c>
      <c r="AM35" t="s">
        <v>17</v>
      </c>
      <c r="AN35" t="s">
        <v>18</v>
      </c>
      <c r="AP35" t="s">
        <v>19</v>
      </c>
      <c r="AQ35" t="s">
        <v>20</v>
      </c>
      <c r="AR35" t="s">
        <v>5</v>
      </c>
      <c r="AS35" t="s">
        <v>21</v>
      </c>
      <c r="AU35" t="s">
        <v>22</v>
      </c>
    </row>
    <row r="36" spans="3:47" s="84" customFormat="1">
      <c r="F36" s="84">
        <v>1</v>
      </c>
      <c r="G36" s="84">
        <v>1</v>
      </c>
      <c r="J36" s="84">
        <v>6.9633674621581996</v>
      </c>
      <c r="K36" s="84">
        <v>3.2912015914916902E-2</v>
      </c>
      <c r="L36" s="84">
        <v>0.67808219178082196</v>
      </c>
      <c r="N36" s="84">
        <v>4</v>
      </c>
      <c r="Q36" s="84">
        <v>1</v>
      </c>
      <c r="R36" s="84">
        <v>1</v>
      </c>
      <c r="U36" s="84">
        <v>39.061628580093299</v>
      </c>
      <c r="V36" s="84">
        <v>0.81880807876586903</v>
      </c>
      <c r="W36" s="84">
        <v>0.46560000000000001</v>
      </c>
      <c r="Y36" s="84">
        <v>4</v>
      </c>
      <c r="AB36" s="84">
        <v>1</v>
      </c>
      <c r="AC36" s="84">
        <v>1</v>
      </c>
      <c r="AF36" s="84">
        <v>112.87998247146599</v>
      </c>
      <c r="AG36" s="84">
        <v>1.4232695102691599</v>
      </c>
      <c r="AH36" s="84">
        <v>0.44507575757575701</v>
      </c>
      <c r="AJ36" s="84">
        <v>4</v>
      </c>
      <c r="AM36" s="84">
        <v>1</v>
      </c>
      <c r="AN36" s="84">
        <v>1</v>
      </c>
      <c r="AQ36" s="84">
        <v>189.132514238357</v>
      </c>
      <c r="AR36" s="84">
        <v>1.8600227832794101</v>
      </c>
      <c r="AS36" s="84">
        <v>0.43980848153214702</v>
      </c>
      <c r="AU36" s="84">
        <v>4</v>
      </c>
    </row>
    <row r="37" spans="3:47">
      <c r="F37">
        <v>2</v>
      </c>
      <c r="G37">
        <v>2</v>
      </c>
      <c r="J37">
        <v>16.532840967178299</v>
      </c>
      <c r="K37">
        <v>7.4008226394653306E-2</v>
      </c>
      <c r="L37">
        <v>0.92903930131004298</v>
      </c>
      <c r="N37">
        <v>16</v>
      </c>
      <c r="Q37">
        <v>2</v>
      </c>
      <c r="R37">
        <v>2</v>
      </c>
      <c r="U37">
        <v>39.4360027313232</v>
      </c>
      <c r="V37">
        <v>0.170706272125244</v>
      </c>
      <c r="W37">
        <v>0.82810810810810798</v>
      </c>
      <c r="Y37">
        <v>16</v>
      </c>
      <c r="AB37">
        <v>2</v>
      </c>
      <c r="AC37">
        <v>2</v>
      </c>
      <c r="AF37">
        <v>87.728559017181396</v>
      </c>
      <c r="AG37">
        <v>0.17330670356750399</v>
      </c>
      <c r="AH37">
        <v>0.82084942084942003</v>
      </c>
      <c r="AJ37">
        <v>16</v>
      </c>
      <c r="AM37">
        <v>2</v>
      </c>
      <c r="AN37">
        <v>2</v>
      </c>
      <c r="AQ37">
        <v>104.97829413414</v>
      </c>
      <c r="AR37">
        <v>0.22949600219726499</v>
      </c>
      <c r="AS37">
        <v>0.77037261435928495</v>
      </c>
      <c r="AU37">
        <v>16</v>
      </c>
    </row>
    <row r="38" spans="3:47">
      <c r="C38" t="s">
        <v>24</v>
      </c>
      <c r="F38">
        <v>3</v>
      </c>
      <c r="G38">
        <v>3</v>
      </c>
      <c r="J38">
        <v>4.4839324951171804</v>
      </c>
      <c r="K38">
        <v>8.2561016082763602E-2</v>
      </c>
      <c r="L38">
        <v>0.98144104803493404</v>
      </c>
      <c r="N38">
        <v>64</v>
      </c>
      <c r="Q38">
        <v>3</v>
      </c>
      <c r="R38">
        <v>3</v>
      </c>
      <c r="U38">
        <v>15.4516665935516</v>
      </c>
      <c r="V38">
        <v>0.17516422271728499</v>
      </c>
      <c r="W38">
        <v>0.93621621621621598</v>
      </c>
      <c r="Y38">
        <v>64</v>
      </c>
      <c r="AB38">
        <v>3</v>
      </c>
      <c r="AC38">
        <v>3</v>
      </c>
      <c r="AF38">
        <v>24.307832002639699</v>
      </c>
      <c r="AG38">
        <v>0.19843482971191401</v>
      </c>
      <c r="AH38">
        <v>0.92355212355212302</v>
      </c>
      <c r="AJ38">
        <v>64</v>
      </c>
      <c r="AM38">
        <v>3</v>
      </c>
      <c r="AN38">
        <v>3</v>
      </c>
      <c r="AQ38">
        <v>42.540522336959803</v>
      </c>
      <c r="AR38">
        <v>0.22697091102600001</v>
      </c>
      <c r="AS38">
        <v>0.89700090881550998</v>
      </c>
      <c r="AU38">
        <v>64</v>
      </c>
    </row>
    <row r="39" spans="3:47">
      <c r="C39" t="s">
        <v>46</v>
      </c>
      <c r="F39">
        <v>4</v>
      </c>
      <c r="G39">
        <v>4</v>
      </c>
      <c r="J39">
        <v>2.7743754386901802</v>
      </c>
      <c r="K39">
        <v>4.8812150955200098E-2</v>
      </c>
      <c r="L39">
        <v>0.989082969432314</v>
      </c>
      <c r="N39">
        <v>256</v>
      </c>
      <c r="Q39">
        <v>4</v>
      </c>
      <c r="R39">
        <v>4</v>
      </c>
      <c r="U39">
        <v>11.971357107162399</v>
      </c>
      <c r="V39">
        <v>0.19267201423645</v>
      </c>
      <c r="W39">
        <v>0.95837837837837803</v>
      </c>
      <c r="Y39">
        <v>256</v>
      </c>
      <c r="AB39">
        <v>4</v>
      </c>
      <c r="AC39">
        <v>4</v>
      </c>
      <c r="AF39">
        <v>12.0280151367187</v>
      </c>
      <c r="AG39">
        <v>0.218185424804687</v>
      </c>
      <c r="AH39">
        <v>0.97644787644787601</v>
      </c>
      <c r="AJ39">
        <v>256</v>
      </c>
      <c r="AM39">
        <v>4</v>
      </c>
      <c r="AN39">
        <v>4</v>
      </c>
      <c r="AQ39">
        <v>29.801175117492601</v>
      </c>
      <c r="AR39">
        <v>0.24067044258117601</v>
      </c>
      <c r="AS39">
        <v>0.95031808542865803</v>
      </c>
      <c r="AU39">
        <v>256</v>
      </c>
    </row>
    <row r="40" spans="3:47">
      <c r="F40">
        <v>5</v>
      </c>
      <c r="G40">
        <v>5</v>
      </c>
      <c r="J40">
        <v>7.0153741836547798</v>
      </c>
      <c r="K40">
        <v>0.209107875823974</v>
      </c>
      <c r="L40">
        <v>1</v>
      </c>
      <c r="N40">
        <v>1024</v>
      </c>
      <c r="Q40">
        <v>5</v>
      </c>
      <c r="R40">
        <v>5</v>
      </c>
      <c r="U40">
        <v>17.457551240920999</v>
      </c>
      <c r="V40">
        <v>0.29464197158813399</v>
      </c>
      <c r="W40">
        <v>0.98864864864864799</v>
      </c>
      <c r="Y40">
        <v>1024</v>
      </c>
      <c r="AB40">
        <v>5</v>
      </c>
      <c r="AC40">
        <v>5</v>
      </c>
      <c r="AF40">
        <v>29.6117713451385</v>
      </c>
      <c r="AG40">
        <v>0.376911401748657</v>
      </c>
      <c r="AH40">
        <v>0.98455598455598403</v>
      </c>
      <c r="AJ40">
        <v>1024</v>
      </c>
      <c r="AM40">
        <v>5</v>
      </c>
      <c r="AN40">
        <v>5</v>
      </c>
      <c r="AQ40">
        <v>38.842528104782097</v>
      </c>
      <c r="AR40">
        <v>0.4436936378479</v>
      </c>
      <c r="AS40">
        <v>0.97273553468645801</v>
      </c>
      <c r="AU40">
        <v>1024</v>
      </c>
    </row>
    <row r="41" spans="3:47">
      <c r="F41">
        <v>6</v>
      </c>
      <c r="G41">
        <v>6</v>
      </c>
      <c r="J41">
        <v>24.635141611099201</v>
      </c>
      <c r="K41">
        <v>0.43733429908752403</v>
      </c>
      <c r="L41">
        <v>1</v>
      </c>
      <c r="N41">
        <v>4049</v>
      </c>
      <c r="Q41">
        <v>6</v>
      </c>
      <c r="R41">
        <v>6</v>
      </c>
      <c r="U41">
        <v>57.905396461486802</v>
      </c>
      <c r="V41">
        <v>0.78731250762939398</v>
      </c>
      <c r="W41">
        <v>0.98648648648648596</v>
      </c>
      <c r="Y41">
        <v>4096</v>
      </c>
      <c r="AB41">
        <v>6</v>
      </c>
      <c r="AC41">
        <v>6</v>
      </c>
      <c r="AF41">
        <v>90.391035795211707</v>
      </c>
      <c r="AG41">
        <v>1.0447854995727499</v>
      </c>
      <c r="AH41">
        <v>0.98803088803088801</v>
      </c>
      <c r="AJ41">
        <v>4096</v>
      </c>
      <c r="AM41">
        <v>6</v>
      </c>
      <c r="AN41">
        <v>6</v>
      </c>
      <c r="AQ41">
        <v>122.89222979545499</v>
      </c>
      <c r="AR41">
        <v>1.4349937438964799</v>
      </c>
      <c r="AS41">
        <v>0.97818842774916603</v>
      </c>
      <c r="AU41">
        <v>4096</v>
      </c>
    </row>
    <row r="42" spans="3:47">
      <c r="F42">
        <v>7</v>
      </c>
      <c r="G42">
        <v>7</v>
      </c>
      <c r="J42">
        <v>66.173862934112506</v>
      </c>
      <c r="K42">
        <v>0.94283008575439398</v>
      </c>
      <c r="L42">
        <v>1</v>
      </c>
      <c r="N42">
        <v>11229</v>
      </c>
      <c r="Q42">
        <v>7</v>
      </c>
      <c r="R42">
        <v>7</v>
      </c>
      <c r="U42">
        <v>173.37431478500301</v>
      </c>
      <c r="V42">
        <v>2.72211718559265</v>
      </c>
      <c r="W42">
        <v>0.98486486486486402</v>
      </c>
      <c r="Y42">
        <v>16258</v>
      </c>
      <c r="AB42">
        <v>7</v>
      </c>
      <c r="AC42">
        <v>7</v>
      </c>
      <c r="AF42">
        <v>243.181240081787</v>
      </c>
      <c r="AG42">
        <v>3.8717265129089302</v>
      </c>
      <c r="AH42">
        <v>0.98301158301158298</v>
      </c>
      <c r="AJ42">
        <v>16367</v>
      </c>
      <c r="AM42">
        <v>7</v>
      </c>
      <c r="AN42">
        <v>7</v>
      </c>
      <c r="AQ42">
        <v>311.152414798736</v>
      </c>
      <c r="AR42">
        <v>5.1707961559295601</v>
      </c>
      <c r="AS42">
        <v>0.97546198121781202</v>
      </c>
      <c r="AU42">
        <v>16384</v>
      </c>
    </row>
    <row r="43" spans="3:47">
      <c r="F43">
        <v>8</v>
      </c>
      <c r="G43">
        <v>8</v>
      </c>
      <c r="J43">
        <v>82.828033924102698</v>
      </c>
      <c r="K43">
        <v>1.31160068511962</v>
      </c>
      <c r="L43">
        <v>1</v>
      </c>
      <c r="N43">
        <v>15772</v>
      </c>
      <c r="Q43">
        <v>8</v>
      </c>
      <c r="R43">
        <v>8</v>
      </c>
      <c r="U43">
        <v>532.85344743728604</v>
      </c>
      <c r="V43">
        <v>7.7714695930480904</v>
      </c>
      <c r="W43">
        <v>0.98324324324324297</v>
      </c>
      <c r="Y43">
        <v>47254</v>
      </c>
      <c r="AB43">
        <v>8</v>
      </c>
      <c r="AC43">
        <v>8</v>
      </c>
      <c r="AF43">
        <v>850.09124541282597</v>
      </c>
      <c r="AG43">
        <v>13.1136562824249</v>
      </c>
      <c r="AH43">
        <v>0.979536679536679</v>
      </c>
      <c r="AJ43">
        <v>55993</v>
      </c>
      <c r="AM43">
        <v>8</v>
      </c>
      <c r="AN43">
        <v>8</v>
      </c>
      <c r="AQ43">
        <v>1171.85212349891</v>
      </c>
      <c r="AR43">
        <v>18.414237499237</v>
      </c>
      <c r="AS43">
        <v>0.97334141169342603</v>
      </c>
      <c r="AU43">
        <v>60903</v>
      </c>
    </row>
    <row r="44" spans="3:47">
      <c r="F44">
        <v>9</v>
      </c>
      <c r="G44">
        <v>9</v>
      </c>
      <c r="J44">
        <v>96.2828240394592</v>
      </c>
      <c r="K44">
        <v>1.36834263801574</v>
      </c>
      <c r="L44">
        <v>0.99890829694323102</v>
      </c>
      <c r="N44">
        <v>16421</v>
      </c>
      <c r="Q44">
        <v>9</v>
      </c>
      <c r="R44">
        <v>9</v>
      </c>
      <c r="U44">
        <v>777.31501793861298</v>
      </c>
      <c r="V44">
        <v>10.6871843338012</v>
      </c>
      <c r="W44">
        <v>0.98918918918918897</v>
      </c>
      <c r="Y44">
        <v>65121</v>
      </c>
      <c r="AB44">
        <v>9</v>
      </c>
      <c r="AC44">
        <v>9</v>
      </c>
      <c r="AF44">
        <v>1383.9468770027099</v>
      </c>
      <c r="AG44">
        <v>22.357114791870099</v>
      </c>
      <c r="AH44">
        <v>0.985328185328185</v>
      </c>
      <c r="AJ44">
        <v>93185</v>
      </c>
      <c r="AM44">
        <v>9</v>
      </c>
      <c r="AN44">
        <v>9</v>
      </c>
      <c r="AQ44">
        <v>2096.8604333400699</v>
      </c>
      <c r="AR44">
        <v>36.146303653716998</v>
      </c>
      <c r="AS44">
        <v>0.97243259618297395</v>
      </c>
      <c r="AU44">
        <v>121561</v>
      </c>
    </row>
    <row r="45" spans="3:47">
      <c r="F45">
        <v>10</v>
      </c>
      <c r="G45">
        <v>10</v>
      </c>
      <c r="J45">
        <v>106.78762793540901</v>
      </c>
      <c r="K45">
        <v>1.37064385414123</v>
      </c>
      <c r="L45">
        <v>0.99890829694323102</v>
      </c>
      <c r="N45">
        <v>16444</v>
      </c>
      <c r="Q45">
        <v>10</v>
      </c>
      <c r="R45">
        <v>10</v>
      </c>
      <c r="U45">
        <v>938.37619018554597</v>
      </c>
      <c r="V45">
        <v>10.326092481613101</v>
      </c>
      <c r="W45">
        <v>0.98918918918918897</v>
      </c>
      <c r="Y45">
        <v>62266</v>
      </c>
      <c r="AB45">
        <v>10</v>
      </c>
      <c r="AC45">
        <v>10</v>
      </c>
      <c r="AF45">
        <v>1488.4267475605</v>
      </c>
      <c r="AG45">
        <v>21.8929023742675</v>
      </c>
      <c r="AH45">
        <v>0.985328185328185</v>
      </c>
      <c r="AJ45">
        <v>92836</v>
      </c>
      <c r="AM45">
        <v>10</v>
      </c>
      <c r="AN45">
        <v>10</v>
      </c>
      <c r="AQ45">
        <v>2521.9861602783199</v>
      </c>
      <c r="AR45">
        <v>39.310211658477698</v>
      </c>
      <c r="AS45">
        <v>0.97364435019690998</v>
      </c>
      <c r="AU45">
        <v>128054</v>
      </c>
    </row>
    <row r="46" spans="3:47">
      <c r="F46">
        <v>11</v>
      </c>
      <c r="G46">
        <v>11</v>
      </c>
      <c r="J46">
        <v>141.968235969543</v>
      </c>
      <c r="K46">
        <v>1.40249943733215</v>
      </c>
      <c r="L46">
        <v>0.97489082969432295</v>
      </c>
      <c r="N46">
        <v>16625</v>
      </c>
      <c r="Q46">
        <v>11</v>
      </c>
      <c r="R46">
        <v>11</v>
      </c>
      <c r="U46">
        <v>972.191355705261</v>
      </c>
      <c r="V46">
        <v>9.5144231319427401</v>
      </c>
      <c r="W46">
        <v>0.94540540540540496</v>
      </c>
      <c r="Y46">
        <v>57850</v>
      </c>
      <c r="AB46">
        <v>11</v>
      </c>
      <c r="AC46">
        <v>11</v>
      </c>
      <c r="AF46">
        <v>1833.9442636966701</v>
      </c>
      <c r="AG46">
        <v>20.0719008445739</v>
      </c>
      <c r="AH46">
        <v>0.95714285714285696</v>
      </c>
      <c r="AJ46">
        <v>85265</v>
      </c>
      <c r="AM46">
        <v>11</v>
      </c>
      <c r="AN46">
        <v>11</v>
      </c>
      <c r="AQ46">
        <v>2891.65312910079</v>
      </c>
      <c r="AR46">
        <v>35.840008497238102</v>
      </c>
      <c r="AS46">
        <v>0.93880642229627298</v>
      </c>
      <c r="AU46">
        <v>117043</v>
      </c>
    </row>
    <row r="47" spans="3:47">
      <c r="F47">
        <v>12</v>
      </c>
      <c r="G47">
        <v>12</v>
      </c>
      <c r="J47">
        <v>179.69871211051901</v>
      </c>
      <c r="K47">
        <v>1.39310050010681</v>
      </c>
      <c r="L47">
        <v>0.99344978165938802</v>
      </c>
      <c r="N47">
        <v>16825</v>
      </c>
      <c r="Q47">
        <v>12</v>
      </c>
      <c r="R47">
        <v>12</v>
      </c>
      <c r="U47">
        <v>1328.7397968769001</v>
      </c>
      <c r="V47">
        <v>9.7011828422546298</v>
      </c>
      <c r="W47">
        <v>0.92756756756756698</v>
      </c>
      <c r="Y47">
        <v>55430</v>
      </c>
      <c r="AB47">
        <v>12</v>
      </c>
      <c r="AC47">
        <v>12</v>
      </c>
      <c r="AF47">
        <v>2222.9360449314099</v>
      </c>
      <c r="AG47">
        <v>19.357859611511198</v>
      </c>
      <c r="AH47">
        <v>0.91930501930501896</v>
      </c>
      <c r="AJ47">
        <v>80985</v>
      </c>
      <c r="AM47">
        <v>12</v>
      </c>
      <c r="AN47">
        <v>12</v>
      </c>
      <c r="AQ47">
        <v>4127.39826345443</v>
      </c>
      <c r="AR47">
        <v>32.810638666152897</v>
      </c>
      <c r="AS47">
        <v>0.83186913056649503</v>
      </c>
      <c r="AU47">
        <v>110012</v>
      </c>
    </row>
    <row r="48" spans="3:47">
      <c r="F48">
        <v>13</v>
      </c>
      <c r="G48">
        <v>13</v>
      </c>
      <c r="J48">
        <v>226.40902829170199</v>
      </c>
      <c r="K48">
        <v>1.4447395801544101</v>
      </c>
      <c r="L48">
        <v>0.88427947598253198</v>
      </c>
      <c r="N48">
        <v>17021</v>
      </c>
      <c r="Q48">
        <v>13</v>
      </c>
      <c r="R48">
        <v>13</v>
      </c>
      <c r="U48">
        <v>1770.26626563072</v>
      </c>
      <c r="V48">
        <v>8.9761536121368408</v>
      </c>
      <c r="W48">
        <v>0.82270270270270196</v>
      </c>
      <c r="Y48">
        <v>54082</v>
      </c>
      <c r="AB48">
        <v>13</v>
      </c>
      <c r="AC48">
        <v>13</v>
      </c>
      <c r="AF48">
        <v>2810.1598129272402</v>
      </c>
      <c r="AG48">
        <v>18.226047039031901</v>
      </c>
      <c r="AH48">
        <v>0.83436293436293396</v>
      </c>
      <c r="AJ48">
        <v>78818</v>
      </c>
      <c r="AM48">
        <v>13</v>
      </c>
      <c r="AN48">
        <v>13</v>
      </c>
      <c r="AQ48">
        <v>5520.91106843948</v>
      </c>
      <c r="AR48">
        <v>33.926955938339198</v>
      </c>
      <c r="AS48">
        <v>0.81641926688882105</v>
      </c>
      <c r="AU48">
        <v>106469</v>
      </c>
    </row>
    <row r="49" spans="6:47">
      <c r="F49">
        <v>14</v>
      </c>
      <c r="G49">
        <v>14</v>
      </c>
      <c r="J49">
        <v>226.15946674346901</v>
      </c>
      <c r="K49">
        <v>1.4094424247741699</v>
      </c>
      <c r="L49">
        <v>0.74344978165938802</v>
      </c>
      <c r="N49">
        <v>17156</v>
      </c>
      <c r="Q49">
        <v>14</v>
      </c>
      <c r="R49">
        <v>14</v>
      </c>
      <c r="U49">
        <v>1740.9580707550001</v>
      </c>
      <c r="V49">
        <v>9.1548895835876394</v>
      </c>
      <c r="W49">
        <v>0.78432432432432397</v>
      </c>
      <c r="Y49">
        <v>53092</v>
      </c>
      <c r="AB49">
        <v>14</v>
      </c>
      <c r="AC49">
        <v>14</v>
      </c>
      <c r="AF49">
        <v>3644.1664178371402</v>
      </c>
      <c r="AG49">
        <v>17.928328275680499</v>
      </c>
      <c r="AH49">
        <v>0.80617760617760603</v>
      </c>
      <c r="AJ49">
        <v>77359</v>
      </c>
      <c r="AM49">
        <v>14</v>
      </c>
      <c r="AN49">
        <v>14</v>
      </c>
      <c r="AQ49">
        <v>6485.0869617462104</v>
      </c>
      <c r="AR49">
        <v>31.197144508361799</v>
      </c>
      <c r="AS49">
        <v>0.772796122387155</v>
      </c>
      <c r="AU49">
        <v>104293</v>
      </c>
    </row>
    <row r="50" spans="6:47">
      <c r="F50">
        <v>15</v>
      </c>
      <c r="G50">
        <v>15</v>
      </c>
      <c r="J50">
        <v>236.67625570297201</v>
      </c>
      <c r="K50">
        <v>1.41627097129821</v>
      </c>
      <c r="L50">
        <v>0.68449781659388598</v>
      </c>
      <c r="N50">
        <v>17196</v>
      </c>
      <c r="Q50">
        <v>15</v>
      </c>
      <c r="R50">
        <v>15</v>
      </c>
      <c r="U50">
        <v>1574.3827846050201</v>
      </c>
      <c r="V50">
        <v>8.7230255603790194</v>
      </c>
      <c r="W50">
        <v>0.75297297297297205</v>
      </c>
      <c r="Y50">
        <v>52186</v>
      </c>
      <c r="AB50">
        <v>15</v>
      </c>
      <c r="AC50">
        <v>15</v>
      </c>
      <c r="AF50">
        <v>3826.6551043987201</v>
      </c>
      <c r="AG50">
        <v>18.244055747985801</v>
      </c>
      <c r="AH50">
        <v>0.76872586872586801</v>
      </c>
      <c r="AJ50">
        <v>76102</v>
      </c>
      <c r="AM50">
        <v>15</v>
      </c>
      <c r="AN50">
        <v>15</v>
      </c>
      <c r="AQ50">
        <v>6652.6620326042103</v>
      </c>
      <c r="AR50">
        <v>31.246295213699302</v>
      </c>
      <c r="AS50">
        <v>0.73765525598303505</v>
      </c>
      <c r="AU50">
        <v>102502</v>
      </c>
    </row>
    <row r="51" spans="6:47">
      <c r="F51">
        <v>16</v>
      </c>
      <c r="G51">
        <v>16</v>
      </c>
      <c r="J51">
        <v>241.58962559700001</v>
      </c>
      <c r="K51">
        <v>1.4417257308959901</v>
      </c>
      <c r="L51">
        <v>0.77620087336244503</v>
      </c>
      <c r="N51">
        <v>17146</v>
      </c>
      <c r="Q51">
        <v>16</v>
      </c>
      <c r="R51">
        <v>16</v>
      </c>
      <c r="U51">
        <v>1764.3762800693501</v>
      </c>
      <c r="V51">
        <v>8.6939451694488508</v>
      </c>
      <c r="W51">
        <v>0.72972972972972905</v>
      </c>
      <c r="Y51">
        <v>51257</v>
      </c>
      <c r="AB51">
        <v>16</v>
      </c>
      <c r="AC51">
        <v>16</v>
      </c>
      <c r="AF51">
        <v>3303.5080082416498</v>
      </c>
      <c r="AG51">
        <v>18.051747083663901</v>
      </c>
      <c r="AH51">
        <v>0.74362934362934296</v>
      </c>
      <c r="AJ51">
        <v>74834</v>
      </c>
      <c r="AM51">
        <v>16</v>
      </c>
      <c r="AN51">
        <v>16</v>
      </c>
      <c r="AQ51">
        <v>6825.4915549755096</v>
      </c>
      <c r="AR51">
        <v>30.688538312911898</v>
      </c>
      <c r="AS51">
        <v>0.70099969706149601</v>
      </c>
      <c r="AU51">
        <v>100757</v>
      </c>
    </row>
    <row r="52" spans="6:47">
      <c r="F52">
        <v>17</v>
      </c>
      <c r="G52">
        <v>17</v>
      </c>
      <c r="J52">
        <v>312.30235767364502</v>
      </c>
      <c r="K52">
        <v>1.4043161869048999</v>
      </c>
      <c r="L52">
        <v>0.68558951965065495</v>
      </c>
      <c r="N52">
        <v>17017</v>
      </c>
      <c r="Q52">
        <v>17</v>
      </c>
      <c r="R52">
        <v>17</v>
      </c>
      <c r="U52">
        <v>1849.36255073547</v>
      </c>
      <c r="V52">
        <v>8.2770071029662997</v>
      </c>
      <c r="W52">
        <v>0.66756756756756697</v>
      </c>
      <c r="Y52">
        <v>50281</v>
      </c>
      <c r="AB52">
        <v>17</v>
      </c>
      <c r="AC52">
        <v>17</v>
      </c>
      <c r="AF52">
        <v>3954.92365026474</v>
      </c>
      <c r="AG52">
        <v>17.1929883956909</v>
      </c>
      <c r="AH52">
        <v>0.68764478764478698</v>
      </c>
      <c r="AJ52">
        <v>73507</v>
      </c>
      <c r="AM52">
        <v>17</v>
      </c>
      <c r="AN52">
        <v>17</v>
      </c>
      <c r="AQ52">
        <v>5073.6048007011404</v>
      </c>
      <c r="AR52">
        <v>29.302452564239498</v>
      </c>
      <c r="AS52">
        <v>0.66161769160860295</v>
      </c>
      <c r="AU52">
        <v>98966</v>
      </c>
    </row>
    <row r="53" spans="6:47">
      <c r="F53">
        <v>18</v>
      </c>
      <c r="G53">
        <v>18</v>
      </c>
      <c r="J53">
        <v>275.67703986167902</v>
      </c>
      <c r="K53">
        <v>1.41530609130859</v>
      </c>
      <c r="L53">
        <v>0.566593886462882</v>
      </c>
      <c r="N53">
        <v>16833</v>
      </c>
      <c r="Q53">
        <v>18</v>
      </c>
      <c r="R53">
        <v>18</v>
      </c>
      <c r="U53">
        <v>1440.00188589096</v>
      </c>
      <c r="V53">
        <v>8.3451011180877597</v>
      </c>
      <c r="W53">
        <v>0.65135135135135103</v>
      </c>
      <c r="Y53">
        <v>49250</v>
      </c>
      <c r="AB53">
        <v>18</v>
      </c>
      <c r="AC53">
        <v>18</v>
      </c>
      <c r="AF53">
        <v>3695.9934155941</v>
      </c>
      <c r="AG53">
        <v>17.382516622543299</v>
      </c>
      <c r="AH53">
        <v>0.66409266409266399</v>
      </c>
      <c r="AJ53">
        <v>72106</v>
      </c>
      <c r="AM53">
        <v>18</v>
      </c>
      <c r="AN53">
        <v>18</v>
      </c>
      <c r="AQ53">
        <v>5597.6021139621698</v>
      </c>
      <c r="AR53">
        <v>31.490017175674399</v>
      </c>
      <c r="AS53">
        <v>0.58921538927597605</v>
      </c>
      <c r="AU53">
        <v>97104</v>
      </c>
    </row>
    <row r="54" spans="6:47">
      <c r="F54">
        <v>19</v>
      </c>
      <c r="G54">
        <v>19</v>
      </c>
      <c r="J54">
        <v>292.97859525680502</v>
      </c>
      <c r="K54">
        <v>1.3822321891784599</v>
      </c>
      <c r="L54">
        <v>0.52838427947598199</v>
      </c>
      <c r="N54">
        <v>16596</v>
      </c>
      <c r="Q54">
        <v>19</v>
      </c>
      <c r="R54">
        <v>19</v>
      </c>
      <c r="U54">
        <v>1395.12531018257</v>
      </c>
      <c r="V54">
        <v>8.1506686210632306</v>
      </c>
      <c r="W54">
        <v>0.61837837837837795</v>
      </c>
      <c r="Y54">
        <v>48207</v>
      </c>
      <c r="AB54">
        <v>19</v>
      </c>
      <c r="AC54">
        <v>19</v>
      </c>
      <c r="AF54">
        <v>3081.75505709648</v>
      </c>
      <c r="AG54">
        <v>16.432038068771298</v>
      </c>
      <c r="AH54">
        <v>0.63590733590733595</v>
      </c>
      <c r="AJ54">
        <v>70674</v>
      </c>
      <c r="AM54">
        <v>19</v>
      </c>
      <c r="AN54">
        <v>19</v>
      </c>
      <c r="AQ54">
        <v>4174.3868947029096</v>
      </c>
      <c r="AR54">
        <v>28.187073230743401</v>
      </c>
      <c r="AS54">
        <v>0.60951226900939104</v>
      </c>
      <c r="AU54">
        <v>95228</v>
      </c>
    </row>
    <row r="55" spans="6:47">
      <c r="F55">
        <v>20</v>
      </c>
      <c r="G55">
        <v>20</v>
      </c>
      <c r="J55" s="12">
        <v>307.69523835182099</v>
      </c>
      <c r="K55" s="12">
        <v>1.3674228191375699</v>
      </c>
      <c r="L55" s="12">
        <v>0.53275109170305601</v>
      </c>
      <c r="N55">
        <v>16319</v>
      </c>
      <c r="Q55">
        <v>20</v>
      </c>
      <c r="R55">
        <v>20</v>
      </c>
      <c r="U55" s="12">
        <v>1711.4462950229599</v>
      </c>
      <c r="V55" s="12">
        <v>7.9877123832702601</v>
      </c>
      <c r="W55" s="12">
        <v>0.59027027027027001</v>
      </c>
      <c r="Y55">
        <v>47111</v>
      </c>
      <c r="AB55">
        <v>20</v>
      </c>
      <c r="AC55">
        <v>20</v>
      </c>
      <c r="AF55" s="12">
        <v>3279.2453007698</v>
      </c>
      <c r="AG55" s="12">
        <v>16.075997352600002</v>
      </c>
      <c r="AH55" s="12">
        <v>0.59613899613899601</v>
      </c>
      <c r="AJ55">
        <v>69189</v>
      </c>
      <c r="AM55">
        <v>20</v>
      </c>
      <c r="AN55">
        <v>20</v>
      </c>
      <c r="AQ55">
        <v>4587.9031541347504</v>
      </c>
      <c r="AR55">
        <v>29.3667840957641</v>
      </c>
      <c r="AS55">
        <v>0.57649197212965697</v>
      </c>
      <c r="AU55">
        <v>93305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3E53-2BD4-44CC-A114-0E08ED9C4916}">
  <sheetPr codeName="Sheet19"/>
  <dimension ref="B3:BU24"/>
  <sheetViews>
    <sheetView tabSelected="1" zoomScale="110" zoomScaleNormal="110" workbookViewId="0">
      <selection activeCell="Q28" sqref="Q28"/>
    </sheetView>
  </sheetViews>
  <sheetFormatPr baseColWidth="10" defaultColWidth="9.140625" defaultRowHeight="15"/>
  <sheetData>
    <row r="3" spans="2:31">
      <c r="B3" s="3" t="s">
        <v>47</v>
      </c>
      <c r="D3" s="3" t="s">
        <v>58</v>
      </c>
      <c r="L3" s="3" t="s">
        <v>40</v>
      </c>
      <c r="S3" s="3" t="s">
        <v>41</v>
      </c>
    </row>
    <row r="4" spans="2:31" ht="15.75" thickBot="1"/>
    <row r="5" spans="2:31" ht="15.75" thickBot="1">
      <c r="B5" t="s">
        <v>17</v>
      </c>
      <c r="C5" t="s">
        <v>18</v>
      </c>
      <c r="D5" t="s">
        <v>11</v>
      </c>
      <c r="E5" s="1" t="s">
        <v>0</v>
      </c>
      <c r="F5" s="5" t="s">
        <v>1</v>
      </c>
      <c r="G5" s="8" t="s">
        <v>29</v>
      </c>
      <c r="H5" s="2" t="s">
        <v>12</v>
      </c>
      <c r="I5" s="2" t="s">
        <v>30</v>
      </c>
      <c r="J5" s="2" t="s">
        <v>48</v>
      </c>
      <c r="L5" t="s">
        <v>20</v>
      </c>
      <c r="M5" t="s">
        <v>5</v>
      </c>
      <c r="N5" t="s">
        <v>21</v>
      </c>
      <c r="P5" t="s">
        <v>22</v>
      </c>
      <c r="S5" t="s">
        <v>20</v>
      </c>
      <c r="T5" t="s">
        <v>5</v>
      </c>
      <c r="U5" t="s">
        <v>21</v>
      </c>
      <c r="W5" t="s">
        <v>22</v>
      </c>
      <c r="Y5" t="s">
        <v>18</v>
      </c>
      <c r="Z5" t="s">
        <v>49</v>
      </c>
      <c r="AA5" t="s">
        <v>50</v>
      </c>
      <c r="AB5" t="s">
        <v>51</v>
      </c>
      <c r="AD5" t="s">
        <v>52</v>
      </c>
      <c r="AE5" t="s">
        <v>53</v>
      </c>
    </row>
    <row r="6" spans="2:31">
      <c r="B6">
        <v>2</v>
      </c>
      <c r="C6">
        <v>2</v>
      </c>
      <c r="D6">
        <v>0</v>
      </c>
      <c r="E6">
        <v>350</v>
      </c>
      <c r="G6">
        <v>8170</v>
      </c>
      <c r="H6">
        <v>16</v>
      </c>
      <c r="I6">
        <v>0.58608383600000002</v>
      </c>
      <c r="J6">
        <v>0.31</v>
      </c>
      <c r="L6">
        <v>4.3033719062805096</v>
      </c>
      <c r="M6">
        <v>1.93122577667236</v>
      </c>
      <c r="N6">
        <v>0.83035443804907605</v>
      </c>
      <c r="P6">
        <v>16</v>
      </c>
      <c r="S6">
        <v>145.258360862731</v>
      </c>
      <c r="T6">
        <v>0.176361083984375</v>
      </c>
      <c r="U6">
        <v>0.77521963041502495</v>
      </c>
      <c r="W6">
        <v>16</v>
      </c>
      <c r="Y6">
        <v>2</v>
      </c>
      <c r="Z6">
        <f>I6/60</f>
        <v>9.7680639333333329E-3</v>
      </c>
      <c r="AA6">
        <f>L6/60</f>
        <v>7.1722865104675154E-2</v>
      </c>
      <c r="AB6">
        <f>S6/60</f>
        <v>2.4209726810455168</v>
      </c>
      <c r="AD6">
        <f>Z6+AA6</f>
        <v>8.1490929038008489E-2</v>
      </c>
      <c r="AE6">
        <f>Z6+AB6</f>
        <v>2.4307407449788503</v>
      </c>
    </row>
    <row r="7" spans="2:31">
      <c r="B7">
        <v>2</v>
      </c>
      <c r="C7">
        <v>3</v>
      </c>
      <c r="D7">
        <v>0</v>
      </c>
      <c r="E7">
        <v>350</v>
      </c>
      <c r="G7">
        <v>8170</v>
      </c>
      <c r="H7">
        <v>80</v>
      </c>
      <c r="I7">
        <v>1.531368303</v>
      </c>
      <c r="J7">
        <v>1.4</v>
      </c>
      <c r="L7">
        <v>5.4495122432708696</v>
      </c>
      <c r="M7">
        <v>1.93241262435913</v>
      </c>
      <c r="N7">
        <v>0.91305664950015097</v>
      </c>
      <c r="P7">
        <v>80</v>
      </c>
      <c r="S7">
        <v>55.250821352004998</v>
      </c>
      <c r="T7">
        <v>0.259395360946655</v>
      </c>
      <c r="U7">
        <v>0.89245683126325304</v>
      </c>
      <c r="W7">
        <v>80</v>
      </c>
      <c r="Y7">
        <v>3</v>
      </c>
      <c r="Z7">
        <f t="shared" ref="Z7:Z24" si="0">I7/60</f>
        <v>2.552280505E-2</v>
      </c>
      <c r="AA7">
        <f t="shared" ref="AA7:AA24" si="1">L7/60</f>
        <v>9.0825204054514497E-2</v>
      </c>
      <c r="AB7">
        <f t="shared" ref="AB7:AB24" si="2">S7/60</f>
        <v>0.92084702253341666</v>
      </c>
      <c r="AD7">
        <f t="shared" ref="AD7:AD24" si="3">Z7+AA7</f>
        <v>0.1163480091045145</v>
      </c>
      <c r="AE7">
        <f t="shared" ref="AE7:AE24" si="4">Z7+AB7</f>
        <v>0.9463698275834167</v>
      </c>
    </row>
    <row r="8" spans="2:31">
      <c r="B8">
        <v>2</v>
      </c>
      <c r="C8">
        <v>4</v>
      </c>
      <c r="D8">
        <v>0</v>
      </c>
      <c r="E8">
        <v>350</v>
      </c>
      <c r="G8">
        <v>8170</v>
      </c>
      <c r="H8">
        <v>336</v>
      </c>
      <c r="I8">
        <v>3.7461521370000002</v>
      </c>
      <c r="J8">
        <v>5.4</v>
      </c>
      <c r="L8">
        <v>7.3472492694854701</v>
      </c>
      <c r="M8">
        <v>2.1570951938629102</v>
      </c>
      <c r="N8">
        <v>0.94698576189033601</v>
      </c>
      <c r="P8">
        <v>336</v>
      </c>
      <c r="S8">
        <v>20.3118462562561</v>
      </c>
      <c r="T8">
        <v>0.38524031639099099</v>
      </c>
      <c r="U8">
        <v>0.93305059073008101</v>
      </c>
      <c r="W8">
        <v>336</v>
      </c>
      <c r="Y8">
        <v>4</v>
      </c>
      <c r="Z8">
        <f t="shared" si="0"/>
        <v>6.2435868950000001E-2</v>
      </c>
      <c r="AA8">
        <f t="shared" si="1"/>
        <v>0.12245415449142451</v>
      </c>
      <c r="AB8">
        <f t="shared" si="2"/>
        <v>0.33853077093760164</v>
      </c>
      <c r="AD8">
        <f t="shared" si="3"/>
        <v>0.18489002344142452</v>
      </c>
      <c r="AE8">
        <f t="shared" si="4"/>
        <v>0.40096663988760162</v>
      </c>
    </row>
    <row r="9" spans="2:31">
      <c r="B9">
        <v>2</v>
      </c>
      <c r="C9">
        <v>5</v>
      </c>
      <c r="D9">
        <v>0</v>
      </c>
      <c r="E9">
        <v>350</v>
      </c>
      <c r="G9">
        <v>8170</v>
      </c>
      <c r="H9">
        <v>1360</v>
      </c>
      <c r="I9">
        <v>8.7438462940000008</v>
      </c>
      <c r="J9">
        <v>22</v>
      </c>
      <c r="L9">
        <v>9.3605034351348806</v>
      </c>
      <c r="M9">
        <v>2.56285548210144</v>
      </c>
      <c r="N9">
        <v>0.96001211754013904</v>
      </c>
      <c r="P9">
        <v>1360</v>
      </c>
      <c r="S9">
        <v>48.848613739013601</v>
      </c>
      <c r="T9">
        <v>0.74678874015808105</v>
      </c>
      <c r="U9">
        <v>0.95849742502271995</v>
      </c>
      <c r="W9">
        <v>1360</v>
      </c>
      <c r="Y9">
        <v>5</v>
      </c>
      <c r="Z9">
        <f t="shared" si="0"/>
        <v>0.14573077156666667</v>
      </c>
      <c r="AA9">
        <f t="shared" si="1"/>
        <v>0.15600839058558133</v>
      </c>
      <c r="AB9">
        <f t="shared" si="2"/>
        <v>0.81414356231689333</v>
      </c>
      <c r="AD9">
        <f t="shared" si="3"/>
        <v>0.301739162152248</v>
      </c>
      <c r="AE9">
        <f t="shared" si="4"/>
        <v>0.95987433388356003</v>
      </c>
    </row>
    <row r="10" spans="2:31">
      <c r="B10">
        <v>2</v>
      </c>
      <c r="C10">
        <v>6</v>
      </c>
      <c r="D10">
        <v>0</v>
      </c>
      <c r="E10">
        <v>350</v>
      </c>
      <c r="G10">
        <v>8170</v>
      </c>
      <c r="H10">
        <v>5456</v>
      </c>
      <c r="I10">
        <v>23.711230251</v>
      </c>
      <c r="J10">
        <v>86</v>
      </c>
      <c r="L10">
        <v>19.028362512588501</v>
      </c>
      <c r="M10">
        <v>4.2242679595947203</v>
      </c>
      <c r="N10">
        <v>0.970009088155104</v>
      </c>
      <c r="P10">
        <v>5456</v>
      </c>
      <c r="S10">
        <v>134.44163823127701</v>
      </c>
      <c r="T10">
        <v>1.97564768791198</v>
      </c>
      <c r="U10">
        <v>0.97061496516207202</v>
      </c>
      <c r="W10">
        <v>5456</v>
      </c>
      <c r="Y10">
        <v>6</v>
      </c>
      <c r="Z10">
        <f t="shared" si="0"/>
        <v>0.39518717084999999</v>
      </c>
      <c r="AA10">
        <f t="shared" si="1"/>
        <v>0.31713937520980834</v>
      </c>
      <c r="AB10">
        <f t="shared" si="2"/>
        <v>2.2406939705212836</v>
      </c>
      <c r="AD10">
        <f t="shared" si="3"/>
        <v>0.71232654605980827</v>
      </c>
      <c r="AE10">
        <f t="shared" si="4"/>
        <v>2.6358811413712835</v>
      </c>
    </row>
    <row r="11" spans="2:31">
      <c r="B11">
        <v>2</v>
      </c>
      <c r="C11">
        <v>7</v>
      </c>
      <c r="D11">
        <v>0</v>
      </c>
      <c r="E11">
        <v>350</v>
      </c>
      <c r="G11">
        <v>8170</v>
      </c>
      <c r="H11">
        <v>21840</v>
      </c>
      <c r="I11">
        <v>79.297012507999995</v>
      </c>
      <c r="J11">
        <v>341</v>
      </c>
      <c r="L11">
        <v>40.4687433242797</v>
      </c>
      <c r="M11">
        <v>9.6461067199706996</v>
      </c>
      <c r="N11">
        <v>0.970009088155104</v>
      </c>
      <c r="P11">
        <v>21840</v>
      </c>
      <c r="S11">
        <v>393.36369299888599</v>
      </c>
      <c r="T11">
        <v>6.8819444179534903</v>
      </c>
      <c r="U11">
        <v>0.97334141169342603</v>
      </c>
      <c r="W11">
        <v>21840</v>
      </c>
      <c r="Y11">
        <v>7</v>
      </c>
      <c r="Z11">
        <f t="shared" si="0"/>
        <v>1.3216168751333333</v>
      </c>
      <c r="AA11">
        <f t="shared" si="1"/>
        <v>0.67447905540466169</v>
      </c>
      <c r="AB11">
        <f t="shared" si="2"/>
        <v>6.5560615499814334</v>
      </c>
      <c r="AD11">
        <f t="shared" si="3"/>
        <v>1.9960959305379951</v>
      </c>
      <c r="AE11">
        <f t="shared" si="4"/>
        <v>7.8776784251147669</v>
      </c>
    </row>
    <row r="12" spans="2:31">
      <c r="B12">
        <v>2</v>
      </c>
      <c r="C12">
        <v>8</v>
      </c>
      <c r="D12">
        <v>0</v>
      </c>
      <c r="E12">
        <v>350</v>
      </c>
      <c r="G12">
        <v>8170</v>
      </c>
      <c r="H12">
        <v>82743</v>
      </c>
      <c r="I12">
        <v>277.33112261799999</v>
      </c>
      <c r="J12">
        <v>1291</v>
      </c>
      <c r="L12">
        <v>100.04365301132199</v>
      </c>
      <c r="M12">
        <v>30.0463273525238</v>
      </c>
      <c r="N12">
        <v>0.96667676461678198</v>
      </c>
      <c r="P12">
        <v>82743</v>
      </c>
      <c r="S12">
        <v>1238.41992926597</v>
      </c>
      <c r="T12">
        <v>25.593655824661202</v>
      </c>
      <c r="U12">
        <v>0.97182671917600705</v>
      </c>
      <c r="W12">
        <v>82743</v>
      </c>
      <c r="Y12">
        <v>8</v>
      </c>
      <c r="Z12">
        <f t="shared" si="0"/>
        <v>4.6221853769666668</v>
      </c>
      <c r="AA12">
        <f t="shared" si="1"/>
        <v>1.6673942168553666</v>
      </c>
      <c r="AB12">
        <f t="shared" si="2"/>
        <v>20.640332154432834</v>
      </c>
      <c r="AD12">
        <f t="shared" si="3"/>
        <v>6.2895795938220331</v>
      </c>
      <c r="AE12">
        <f t="shared" si="4"/>
        <v>25.262517531399499</v>
      </c>
    </row>
    <row r="13" spans="2:31">
      <c r="B13">
        <v>2</v>
      </c>
      <c r="C13">
        <v>9</v>
      </c>
      <c r="D13">
        <v>0</v>
      </c>
      <c r="E13">
        <v>350</v>
      </c>
      <c r="G13">
        <v>8170</v>
      </c>
      <c r="H13">
        <v>204310</v>
      </c>
      <c r="I13">
        <v>688.28112871899998</v>
      </c>
      <c r="J13">
        <v>3186</v>
      </c>
      <c r="L13">
        <v>176.58272433280899</v>
      </c>
      <c r="M13">
        <v>68.488806009292603</v>
      </c>
      <c r="N13">
        <v>0.96546501060284695</v>
      </c>
      <c r="P13">
        <v>204310</v>
      </c>
      <c r="S13">
        <v>2588.6837496757498</v>
      </c>
      <c r="T13">
        <v>60.258830308914099</v>
      </c>
      <c r="U13">
        <v>0.97485610421084501</v>
      </c>
      <c r="W13">
        <v>204310</v>
      </c>
      <c r="Y13">
        <v>9</v>
      </c>
      <c r="Z13">
        <f t="shared" si="0"/>
        <v>11.471352145316667</v>
      </c>
      <c r="AA13">
        <f t="shared" si="1"/>
        <v>2.9430454055468167</v>
      </c>
      <c r="AB13">
        <f t="shared" si="2"/>
        <v>43.144729161262497</v>
      </c>
      <c r="AD13">
        <f t="shared" si="3"/>
        <v>14.414397550863484</v>
      </c>
      <c r="AE13">
        <f t="shared" si="4"/>
        <v>54.616081306579161</v>
      </c>
    </row>
    <row r="14" spans="2:31">
      <c r="B14">
        <v>2</v>
      </c>
      <c r="C14">
        <v>10</v>
      </c>
      <c r="D14">
        <v>0</v>
      </c>
      <c r="E14">
        <v>350</v>
      </c>
      <c r="G14">
        <v>8170</v>
      </c>
      <c r="H14">
        <v>332416</v>
      </c>
      <c r="I14">
        <v>1111.4429340680001</v>
      </c>
      <c r="J14">
        <v>5184</v>
      </c>
      <c r="L14">
        <v>216.12769317626899</v>
      </c>
      <c r="M14">
        <v>122.247751235961</v>
      </c>
      <c r="N14">
        <v>0.96425325658891203</v>
      </c>
      <c r="P14">
        <v>332416</v>
      </c>
      <c r="S14">
        <v>4110.5188224315598</v>
      </c>
      <c r="T14">
        <v>100.14461445808401</v>
      </c>
      <c r="U14">
        <v>0.96637382611329903</v>
      </c>
      <c r="W14">
        <v>332416</v>
      </c>
      <c r="Y14">
        <v>10</v>
      </c>
      <c r="Z14">
        <f t="shared" si="0"/>
        <v>18.524048901133334</v>
      </c>
      <c r="AA14">
        <f t="shared" si="1"/>
        <v>3.602128219604483</v>
      </c>
      <c r="AB14">
        <f t="shared" si="2"/>
        <v>68.508647040526</v>
      </c>
      <c r="AD14">
        <f t="shared" si="3"/>
        <v>22.126177120737818</v>
      </c>
      <c r="AE14">
        <f t="shared" si="4"/>
        <v>87.032695941659341</v>
      </c>
    </row>
    <row r="15" spans="2:31">
      <c r="B15">
        <v>2</v>
      </c>
      <c r="C15">
        <v>11</v>
      </c>
      <c r="D15">
        <v>0</v>
      </c>
      <c r="E15">
        <v>350</v>
      </c>
      <c r="G15">
        <v>8170</v>
      </c>
      <c r="H15">
        <v>449516</v>
      </c>
      <c r="I15">
        <v>1475.754999364</v>
      </c>
      <c r="J15">
        <v>7010</v>
      </c>
      <c r="L15">
        <v>355.23353147506702</v>
      </c>
      <c r="M15">
        <v>148.13953614234899</v>
      </c>
      <c r="N15">
        <v>0.96576794910633101</v>
      </c>
      <c r="P15">
        <v>449516</v>
      </c>
      <c r="S15">
        <v>5731.4058744907297</v>
      </c>
      <c r="T15">
        <v>144.443870544433</v>
      </c>
      <c r="U15">
        <v>0.96910027264465304</v>
      </c>
      <c r="W15">
        <v>449516</v>
      </c>
      <c r="Y15">
        <v>11</v>
      </c>
      <c r="Z15">
        <f t="shared" si="0"/>
        <v>24.595916656066667</v>
      </c>
      <c r="AA15">
        <f t="shared" si="1"/>
        <v>5.9205588579177837</v>
      </c>
      <c r="AB15">
        <f t="shared" si="2"/>
        <v>95.523431241512156</v>
      </c>
      <c r="AD15">
        <f t="shared" si="3"/>
        <v>30.516475513984449</v>
      </c>
      <c r="AE15">
        <f t="shared" si="4"/>
        <v>120.11934789757882</v>
      </c>
    </row>
    <row r="16" spans="2:31">
      <c r="B16">
        <v>2</v>
      </c>
      <c r="C16">
        <v>12</v>
      </c>
      <c r="D16">
        <v>0</v>
      </c>
      <c r="E16">
        <v>350</v>
      </c>
      <c r="G16">
        <v>8170</v>
      </c>
      <c r="H16">
        <v>559568</v>
      </c>
      <c r="I16">
        <v>1900.6893700430001</v>
      </c>
      <c r="J16">
        <v>8726</v>
      </c>
      <c r="L16">
        <v>352.55128073692299</v>
      </c>
      <c r="M16">
        <v>203.94444894790601</v>
      </c>
      <c r="N16">
        <v>0.96364737958194402</v>
      </c>
      <c r="P16">
        <v>559568</v>
      </c>
      <c r="S16">
        <v>7075.6057667732202</v>
      </c>
      <c r="T16">
        <v>168.08165574073701</v>
      </c>
      <c r="U16">
        <v>0.97303847318994197</v>
      </c>
      <c r="W16">
        <v>559568</v>
      </c>
      <c r="Y16">
        <v>12</v>
      </c>
      <c r="Z16">
        <f t="shared" si="0"/>
        <v>31.678156167383335</v>
      </c>
      <c r="AA16">
        <f t="shared" si="1"/>
        <v>5.8758546789487163</v>
      </c>
      <c r="AB16">
        <f t="shared" si="2"/>
        <v>117.92676277955367</v>
      </c>
      <c r="AD16">
        <f t="shared" si="3"/>
        <v>37.554010846332048</v>
      </c>
      <c r="AE16">
        <f t="shared" si="4"/>
        <v>149.604918946937</v>
      </c>
    </row>
    <row r="17" spans="2:73">
      <c r="B17">
        <v>2</v>
      </c>
      <c r="C17">
        <v>13</v>
      </c>
      <c r="D17">
        <v>0</v>
      </c>
      <c r="E17">
        <v>350</v>
      </c>
      <c r="G17">
        <v>8170</v>
      </c>
      <c r="H17">
        <v>666064</v>
      </c>
      <c r="I17">
        <v>2228.61236242</v>
      </c>
      <c r="J17">
        <v>10387</v>
      </c>
      <c r="L17">
        <v>488.046801328659</v>
      </c>
      <c r="M17">
        <v>236.27118015289301</v>
      </c>
      <c r="N17">
        <v>0.96576794910633101</v>
      </c>
      <c r="P17">
        <v>666064</v>
      </c>
      <c r="S17">
        <v>8522.4861946105902</v>
      </c>
      <c r="T17">
        <v>202.047335624694</v>
      </c>
      <c r="U17">
        <v>0.96970614965162005</v>
      </c>
      <c r="W17">
        <v>666064</v>
      </c>
      <c r="Y17">
        <v>13</v>
      </c>
      <c r="Z17">
        <f t="shared" si="0"/>
        <v>37.143539373666663</v>
      </c>
      <c r="AA17">
        <f t="shared" si="1"/>
        <v>8.1341133554776501</v>
      </c>
      <c r="AB17">
        <f t="shared" si="2"/>
        <v>142.04143657684318</v>
      </c>
      <c r="AD17">
        <f t="shared" si="3"/>
        <v>45.277652729144314</v>
      </c>
      <c r="AE17">
        <f t="shared" si="4"/>
        <v>179.18497595050985</v>
      </c>
    </row>
    <row r="18" spans="2:73">
      <c r="B18">
        <v>2</v>
      </c>
      <c r="C18">
        <v>14</v>
      </c>
      <c r="D18">
        <v>0</v>
      </c>
      <c r="E18">
        <v>350</v>
      </c>
      <c r="G18">
        <v>8170</v>
      </c>
      <c r="H18">
        <v>770383</v>
      </c>
      <c r="I18">
        <v>2539.3778377620001</v>
      </c>
      <c r="J18">
        <v>12014</v>
      </c>
      <c r="L18">
        <v>418.46109771728499</v>
      </c>
      <c r="M18">
        <v>281.55960178375199</v>
      </c>
      <c r="N18">
        <v>0.96758558012723395</v>
      </c>
      <c r="P18">
        <v>770383</v>
      </c>
      <c r="S18">
        <v>15875.9175572395</v>
      </c>
      <c r="T18">
        <v>241.463178157806</v>
      </c>
      <c r="U18">
        <v>0.97364435019690998</v>
      </c>
      <c r="W18">
        <v>770383</v>
      </c>
      <c r="Y18">
        <v>14</v>
      </c>
      <c r="Z18">
        <f t="shared" si="0"/>
        <v>42.322963962700001</v>
      </c>
      <c r="AA18">
        <f t="shared" si="1"/>
        <v>6.9743516286214167</v>
      </c>
      <c r="AB18">
        <f t="shared" si="2"/>
        <v>264.59862595399164</v>
      </c>
      <c r="AD18">
        <f t="shared" si="3"/>
        <v>49.297315591321421</v>
      </c>
      <c r="AE18">
        <f t="shared" si="4"/>
        <v>306.92158991669163</v>
      </c>
    </row>
    <row r="19" spans="2:73">
      <c r="B19">
        <v>2</v>
      </c>
      <c r="C19">
        <v>15</v>
      </c>
      <c r="D19">
        <v>0</v>
      </c>
      <c r="E19">
        <v>350</v>
      </c>
      <c r="G19">
        <v>8170</v>
      </c>
      <c r="H19">
        <v>872910</v>
      </c>
      <c r="I19">
        <v>2933.231865236</v>
      </c>
      <c r="J19">
        <v>13614</v>
      </c>
      <c r="L19">
        <v>504.27504992485001</v>
      </c>
      <c r="M19">
        <v>292.14950132369898</v>
      </c>
      <c r="N19">
        <v>0.963041502574977</v>
      </c>
      <c r="P19">
        <v>872910</v>
      </c>
      <c r="S19">
        <v>17491.358284711801</v>
      </c>
      <c r="T19">
        <v>263.63148999214098</v>
      </c>
      <c r="U19">
        <v>0.96697970312026604</v>
      </c>
      <c r="W19">
        <v>872910</v>
      </c>
      <c r="Y19">
        <v>15</v>
      </c>
      <c r="Z19">
        <f t="shared" si="0"/>
        <v>48.887197753933336</v>
      </c>
      <c r="AA19">
        <f t="shared" si="1"/>
        <v>8.4045841654141675</v>
      </c>
      <c r="AB19">
        <f t="shared" si="2"/>
        <v>291.52263807853001</v>
      </c>
      <c r="AD19">
        <f t="shared" si="3"/>
        <v>57.2917819193475</v>
      </c>
      <c r="AE19">
        <f t="shared" si="4"/>
        <v>340.40983583246333</v>
      </c>
    </row>
    <row r="20" spans="2:73">
      <c r="B20">
        <v>2</v>
      </c>
      <c r="C20">
        <v>16</v>
      </c>
      <c r="D20">
        <v>0</v>
      </c>
      <c r="E20">
        <v>350</v>
      </c>
      <c r="G20">
        <v>8170</v>
      </c>
      <c r="H20">
        <v>973692</v>
      </c>
      <c r="I20">
        <v>3248.3109588719999</v>
      </c>
      <c r="J20">
        <v>15186</v>
      </c>
      <c r="L20">
        <v>528.20240640640202</v>
      </c>
      <c r="M20">
        <v>326.613384246826</v>
      </c>
      <c r="N20">
        <v>0.96213268706452504</v>
      </c>
      <c r="P20">
        <v>973692</v>
      </c>
      <c r="S20">
        <v>19700.780819654399</v>
      </c>
      <c r="T20">
        <v>296.77062535285899</v>
      </c>
      <c r="U20">
        <v>0.95849742502271995</v>
      </c>
      <c r="W20">
        <v>973692</v>
      </c>
      <c r="Y20">
        <v>16</v>
      </c>
      <c r="Z20">
        <f t="shared" si="0"/>
        <v>54.138515981200001</v>
      </c>
      <c r="AA20">
        <f t="shared" si="1"/>
        <v>8.8033734401067001</v>
      </c>
      <c r="AB20">
        <f t="shared" si="2"/>
        <v>328.34634699423998</v>
      </c>
      <c r="AD20">
        <f t="shared" si="3"/>
        <v>62.941889421306698</v>
      </c>
      <c r="AE20">
        <f t="shared" si="4"/>
        <v>382.48486297543997</v>
      </c>
    </row>
    <row r="21" spans="2:73">
      <c r="B21">
        <v>2</v>
      </c>
      <c r="C21">
        <v>17</v>
      </c>
      <c r="D21">
        <v>0</v>
      </c>
      <c r="E21">
        <v>350</v>
      </c>
      <c r="G21">
        <v>8170</v>
      </c>
      <c r="H21">
        <v>1072681</v>
      </c>
      <c r="I21">
        <v>3547.5393501660001</v>
      </c>
      <c r="J21">
        <v>16730</v>
      </c>
      <c r="L21">
        <v>753.69975924491803</v>
      </c>
      <c r="M21">
        <v>389.52072763442902</v>
      </c>
      <c r="N21">
        <v>0.963041502574977</v>
      </c>
      <c r="P21">
        <v>1072681</v>
      </c>
      <c r="W21">
        <v>1072681</v>
      </c>
      <c r="Y21">
        <v>17</v>
      </c>
      <c r="Z21">
        <f t="shared" si="0"/>
        <v>59.125655836100002</v>
      </c>
      <c r="AA21">
        <f t="shared" si="1"/>
        <v>12.561662654081967</v>
      </c>
      <c r="AB21">
        <f t="shared" si="2"/>
        <v>0</v>
      </c>
      <c r="AD21">
        <f t="shared" si="3"/>
        <v>71.687318490181966</v>
      </c>
      <c r="AE21">
        <f t="shared" si="4"/>
        <v>59.125655836100002</v>
      </c>
    </row>
    <row r="22" spans="2:73">
      <c r="B22">
        <v>2</v>
      </c>
      <c r="C22">
        <v>18</v>
      </c>
      <c r="D22">
        <v>0</v>
      </c>
      <c r="E22">
        <v>350</v>
      </c>
      <c r="G22">
        <v>8170</v>
      </c>
      <c r="H22">
        <v>1169806</v>
      </c>
      <c r="I22">
        <v>3867.7211530059999</v>
      </c>
      <c r="J22">
        <v>18245</v>
      </c>
      <c r="L22">
        <v>686.50736570358197</v>
      </c>
      <c r="M22">
        <v>426.75544595718299</v>
      </c>
      <c r="N22">
        <v>0.96152681005755802</v>
      </c>
      <c r="P22">
        <v>1169806</v>
      </c>
      <c r="W22">
        <v>1169806</v>
      </c>
      <c r="Y22">
        <v>18</v>
      </c>
      <c r="Z22">
        <f t="shared" si="0"/>
        <v>64.462019216766663</v>
      </c>
      <c r="AA22">
        <f t="shared" si="1"/>
        <v>11.441789428393033</v>
      </c>
      <c r="AB22">
        <f t="shared" si="2"/>
        <v>0</v>
      </c>
      <c r="AD22">
        <f t="shared" si="3"/>
        <v>75.9038086451597</v>
      </c>
      <c r="AE22">
        <f t="shared" si="4"/>
        <v>64.462019216766663</v>
      </c>
    </row>
    <row r="23" spans="2:73" ht="18.75">
      <c r="B23">
        <v>2</v>
      </c>
      <c r="C23">
        <v>19</v>
      </c>
      <c r="D23">
        <v>0</v>
      </c>
      <c r="E23">
        <v>350</v>
      </c>
      <c r="G23">
        <v>8170</v>
      </c>
      <c r="H23">
        <v>1265053</v>
      </c>
      <c r="I23">
        <v>4203.6709143990001</v>
      </c>
      <c r="J23">
        <v>19731</v>
      </c>
      <c r="L23">
        <v>992.68996477126996</v>
      </c>
      <c r="M23">
        <v>412.16957330703701</v>
      </c>
      <c r="N23">
        <v>0.963041502574977</v>
      </c>
      <c r="P23">
        <v>1265053</v>
      </c>
      <c r="W23">
        <v>1265053</v>
      </c>
      <c r="Y23">
        <v>19</v>
      </c>
      <c r="Z23">
        <f t="shared" si="0"/>
        <v>70.061181906650006</v>
      </c>
      <c r="AA23">
        <f t="shared" si="1"/>
        <v>16.544832746187833</v>
      </c>
      <c r="AB23">
        <f t="shared" si="2"/>
        <v>0</v>
      </c>
      <c r="AD23">
        <f t="shared" si="3"/>
        <v>86.606014652837843</v>
      </c>
      <c r="AE23">
        <f t="shared" si="4"/>
        <v>70.061181906650006</v>
      </c>
      <c r="BU23" s="76" t="s">
        <v>155</v>
      </c>
    </row>
    <row r="24" spans="2:73">
      <c r="B24">
        <v>2</v>
      </c>
      <c r="C24">
        <v>20</v>
      </c>
      <c r="D24">
        <v>0</v>
      </c>
      <c r="E24">
        <v>350</v>
      </c>
      <c r="G24">
        <v>8170</v>
      </c>
      <c r="H24">
        <v>1358376</v>
      </c>
      <c r="I24">
        <v>4451.5551190360002</v>
      </c>
      <c r="J24">
        <v>21187</v>
      </c>
      <c r="L24" s="12">
        <v>1063.9731318950601</v>
      </c>
      <c r="M24" s="12">
        <v>502.58915209770203</v>
      </c>
      <c r="N24" s="12">
        <v>0.96273856407149305</v>
      </c>
      <c r="P24">
        <v>1358376</v>
      </c>
      <c r="W24">
        <v>1358376</v>
      </c>
      <c r="Y24">
        <v>20</v>
      </c>
      <c r="Z24">
        <f t="shared" si="0"/>
        <v>74.192585317266676</v>
      </c>
      <c r="AA24">
        <f t="shared" si="1"/>
        <v>17.732885531584333</v>
      </c>
      <c r="AB24">
        <f t="shared" si="2"/>
        <v>0</v>
      </c>
      <c r="AD24">
        <f t="shared" si="3"/>
        <v>91.925470848851006</v>
      </c>
      <c r="AE24">
        <f t="shared" si="4"/>
        <v>74.192585317266676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3636-B11D-4B85-9B75-79FA3C4B2DF5}">
  <sheetPr codeName="Sheet11"/>
  <dimension ref="B1:W113"/>
  <sheetViews>
    <sheetView topLeftCell="AA52" zoomScale="140" zoomScaleNormal="140" workbookViewId="0">
      <selection activeCell="AN65" sqref="AN65"/>
    </sheetView>
  </sheetViews>
  <sheetFormatPr baseColWidth="10" defaultColWidth="9.140625" defaultRowHeight="15"/>
  <sheetData>
    <row r="1" spans="2:23">
      <c r="D1" t="s">
        <v>158</v>
      </c>
    </row>
    <row r="2" spans="2:23">
      <c r="D2" t="s">
        <v>159</v>
      </c>
    </row>
    <row r="4" spans="2:23">
      <c r="C4" s="4" t="s">
        <v>32</v>
      </c>
      <c r="D4" s="4">
        <v>2</v>
      </c>
      <c r="E4" s="4"/>
    </row>
    <row r="5" spans="2:23">
      <c r="C5" s="4" t="s">
        <v>33</v>
      </c>
      <c r="D5" s="4">
        <v>20</v>
      </c>
      <c r="E5" s="4" t="s">
        <v>34</v>
      </c>
      <c r="F5" t="s">
        <v>39</v>
      </c>
      <c r="W5" s="3" t="s">
        <v>160</v>
      </c>
    </row>
    <row r="6" spans="2:23">
      <c r="D6" s="3" t="s">
        <v>156</v>
      </c>
      <c r="J6" s="4" t="s">
        <v>40</v>
      </c>
      <c r="P6" s="4" t="s">
        <v>41</v>
      </c>
    </row>
    <row r="7" spans="2:23" ht="15.75" thickBot="1"/>
    <row r="8" spans="2:23" ht="15.75" thickBot="1">
      <c r="B8" t="s">
        <v>54</v>
      </c>
      <c r="C8" s="1" t="s">
        <v>0</v>
      </c>
      <c r="D8" s="5" t="s">
        <v>1</v>
      </c>
      <c r="E8" s="8" t="s">
        <v>29</v>
      </c>
      <c r="F8" s="2" t="s">
        <v>12</v>
      </c>
      <c r="G8" s="2" t="s">
        <v>30</v>
      </c>
      <c r="H8" s="2" t="s">
        <v>35</v>
      </c>
      <c r="J8" s="1" t="s">
        <v>4</v>
      </c>
      <c r="K8" s="2" t="s">
        <v>6</v>
      </c>
      <c r="L8" s="2" t="s">
        <v>7</v>
      </c>
      <c r="M8" s="11" t="s">
        <v>5</v>
      </c>
      <c r="N8" s="2" t="s">
        <v>8</v>
      </c>
      <c r="P8" s="1" t="s">
        <v>4</v>
      </c>
      <c r="Q8" s="2" t="s">
        <v>6</v>
      </c>
      <c r="R8" s="2" t="s">
        <v>7</v>
      </c>
      <c r="S8" s="11" t="s">
        <v>5</v>
      </c>
      <c r="T8" s="2" t="s">
        <v>8</v>
      </c>
    </row>
    <row r="9" spans="2:23">
      <c r="B9">
        <v>0</v>
      </c>
      <c r="C9">
        <v>500</v>
      </c>
      <c r="D9" t="s">
        <v>25</v>
      </c>
      <c r="E9">
        <v>10692</v>
      </c>
      <c r="F9">
        <v>2056824</v>
      </c>
      <c r="G9">
        <v>9242.02</v>
      </c>
      <c r="H9">
        <v>41</v>
      </c>
      <c r="J9">
        <v>43356.62</v>
      </c>
      <c r="K9">
        <v>0.99</v>
      </c>
      <c r="L9">
        <v>0.99</v>
      </c>
      <c r="M9">
        <v>1278.1600000000001</v>
      </c>
      <c r="N9">
        <v>0.93600000000000005</v>
      </c>
      <c r="P9">
        <v>132425.28</v>
      </c>
      <c r="Q9">
        <v>0.99</v>
      </c>
      <c r="R9">
        <v>0.99</v>
      </c>
      <c r="S9">
        <v>1142.92</v>
      </c>
      <c r="T9">
        <v>0.92100000000000004</v>
      </c>
    </row>
    <row r="10" spans="2:23">
      <c r="B10">
        <v>10</v>
      </c>
      <c r="C10">
        <v>500</v>
      </c>
      <c r="D10" t="s">
        <v>25</v>
      </c>
      <c r="E10">
        <v>10692</v>
      </c>
      <c r="F10">
        <v>1487377</v>
      </c>
      <c r="G10">
        <v>10027.120000000001</v>
      </c>
      <c r="H10">
        <v>30</v>
      </c>
      <c r="J10">
        <v>71630.83</v>
      </c>
      <c r="K10">
        <v>0.99</v>
      </c>
      <c r="L10">
        <v>0.99</v>
      </c>
      <c r="M10">
        <v>960.36</v>
      </c>
      <c r="N10">
        <v>0.93500000000000005</v>
      </c>
      <c r="P10">
        <v>153855.81</v>
      </c>
      <c r="Q10">
        <v>0.99</v>
      </c>
      <c r="R10">
        <v>0.99</v>
      </c>
      <c r="S10">
        <v>823.21</v>
      </c>
      <c r="T10">
        <v>0.92500000000000004</v>
      </c>
    </row>
    <row r="11" spans="2:23">
      <c r="B11">
        <v>20</v>
      </c>
      <c r="C11">
        <v>500</v>
      </c>
      <c r="D11" t="s">
        <v>25</v>
      </c>
      <c r="E11">
        <v>10692</v>
      </c>
      <c r="F11">
        <v>694109</v>
      </c>
      <c r="G11">
        <v>3046.09</v>
      </c>
      <c r="H11">
        <v>14</v>
      </c>
      <c r="J11">
        <v>52920.18</v>
      </c>
      <c r="K11">
        <v>0.99</v>
      </c>
      <c r="L11">
        <v>0.99</v>
      </c>
      <c r="M11">
        <v>439.9</v>
      </c>
      <c r="N11">
        <v>0.92900000000000005</v>
      </c>
      <c r="P11">
        <v>83118.63</v>
      </c>
      <c r="Q11">
        <v>0.99</v>
      </c>
      <c r="R11">
        <v>0.99</v>
      </c>
      <c r="S11">
        <v>381.76</v>
      </c>
      <c r="T11">
        <v>0.94199999999999995</v>
      </c>
    </row>
    <row r="12" spans="2:23">
      <c r="B12">
        <v>30</v>
      </c>
      <c r="C12">
        <v>500</v>
      </c>
      <c r="D12" t="s">
        <v>25</v>
      </c>
      <c r="E12">
        <v>10692</v>
      </c>
      <c r="F12">
        <v>427090</v>
      </c>
      <c r="G12">
        <v>1887.17</v>
      </c>
      <c r="H12">
        <v>8.6</v>
      </c>
      <c r="J12">
        <v>41006.15</v>
      </c>
      <c r="K12">
        <v>0.99</v>
      </c>
      <c r="L12">
        <v>0.99</v>
      </c>
      <c r="M12">
        <v>284.18</v>
      </c>
      <c r="N12">
        <v>0.92800000000000005</v>
      </c>
      <c r="P12">
        <v>63511.41</v>
      </c>
      <c r="Q12">
        <v>0.99</v>
      </c>
      <c r="R12">
        <v>0.99</v>
      </c>
      <c r="S12">
        <v>237.93</v>
      </c>
      <c r="T12">
        <v>0.94499999999999995</v>
      </c>
    </row>
    <row r="13" spans="2:23">
      <c r="B13">
        <v>40</v>
      </c>
      <c r="C13">
        <v>500</v>
      </c>
      <c r="D13" t="s">
        <v>25</v>
      </c>
      <c r="E13">
        <v>10692</v>
      </c>
      <c r="F13">
        <v>313605</v>
      </c>
      <c r="G13">
        <v>1398.23</v>
      </c>
      <c r="H13">
        <v>6.3</v>
      </c>
      <c r="J13">
        <v>35535.96</v>
      </c>
      <c r="K13">
        <v>0.99</v>
      </c>
      <c r="L13">
        <v>0.99</v>
      </c>
      <c r="M13">
        <v>308.91000000000003</v>
      </c>
      <c r="N13">
        <v>0.92600000000000005</v>
      </c>
      <c r="P13">
        <v>53216.59</v>
      </c>
      <c r="Q13">
        <v>0.99</v>
      </c>
      <c r="R13">
        <v>0.99</v>
      </c>
      <c r="S13">
        <v>181.4</v>
      </c>
      <c r="T13">
        <v>0.95199999999999996</v>
      </c>
    </row>
    <row r="14" spans="2:23">
      <c r="B14">
        <v>50</v>
      </c>
      <c r="C14">
        <v>500</v>
      </c>
      <c r="D14" t="s">
        <v>25</v>
      </c>
      <c r="E14">
        <v>10692</v>
      </c>
      <c r="F14">
        <v>244317</v>
      </c>
      <c r="G14">
        <v>1104.4100000000001</v>
      </c>
      <c r="H14">
        <v>4.9000000000000004</v>
      </c>
      <c r="J14">
        <v>29807.86</v>
      </c>
      <c r="K14">
        <v>0.99</v>
      </c>
      <c r="L14">
        <v>0.99</v>
      </c>
      <c r="M14">
        <v>333.2</v>
      </c>
      <c r="N14">
        <v>0.92500000000000004</v>
      </c>
      <c r="P14">
        <v>50469.55</v>
      </c>
      <c r="Q14">
        <v>0.99</v>
      </c>
      <c r="R14">
        <v>0.99</v>
      </c>
      <c r="S14">
        <v>183.45</v>
      </c>
      <c r="T14">
        <v>0.95499999999999996</v>
      </c>
    </row>
    <row r="15" spans="2:23">
      <c r="B15">
        <v>60</v>
      </c>
      <c r="C15">
        <v>500</v>
      </c>
      <c r="D15" t="s">
        <v>25</v>
      </c>
      <c r="E15">
        <v>10692</v>
      </c>
      <c r="F15">
        <v>184479</v>
      </c>
      <c r="G15">
        <v>831.79</v>
      </c>
      <c r="H15">
        <v>3.7</v>
      </c>
      <c r="J15">
        <v>24888.55</v>
      </c>
      <c r="K15">
        <v>0.99</v>
      </c>
      <c r="L15">
        <v>0.99</v>
      </c>
      <c r="M15">
        <v>235.55</v>
      </c>
      <c r="N15">
        <v>0.92300000000000004</v>
      </c>
      <c r="P15">
        <v>44541.86</v>
      </c>
      <c r="Q15">
        <v>0.99</v>
      </c>
      <c r="R15">
        <v>0.99</v>
      </c>
      <c r="S15">
        <v>168.19</v>
      </c>
      <c r="T15">
        <v>0.95899999999999996</v>
      </c>
    </row>
    <row r="16" spans="2:23">
      <c r="B16">
        <v>70</v>
      </c>
      <c r="C16">
        <v>500</v>
      </c>
      <c r="D16" t="s">
        <v>25</v>
      </c>
      <c r="E16">
        <v>10692</v>
      </c>
      <c r="F16">
        <v>148109</v>
      </c>
      <c r="G16">
        <v>675.52</v>
      </c>
      <c r="H16">
        <v>3</v>
      </c>
      <c r="J16">
        <v>21776.71</v>
      </c>
      <c r="K16">
        <v>0.99</v>
      </c>
      <c r="L16">
        <v>0.99</v>
      </c>
      <c r="M16">
        <v>275.74</v>
      </c>
      <c r="N16">
        <v>0.92400000000000004</v>
      </c>
      <c r="P16">
        <v>34795.949999999997</v>
      </c>
      <c r="Q16">
        <v>0.99</v>
      </c>
      <c r="R16">
        <v>0.99</v>
      </c>
      <c r="S16">
        <v>154.34</v>
      </c>
      <c r="T16">
        <v>0.95499999999999996</v>
      </c>
    </row>
    <row r="17" spans="2:20">
      <c r="B17">
        <v>80</v>
      </c>
      <c r="C17">
        <v>500</v>
      </c>
      <c r="D17" t="s">
        <v>25</v>
      </c>
      <c r="E17">
        <v>10692</v>
      </c>
      <c r="F17">
        <v>117909</v>
      </c>
      <c r="G17">
        <v>544.9</v>
      </c>
      <c r="H17">
        <v>2.4</v>
      </c>
      <c r="J17">
        <v>19989.32</v>
      </c>
      <c r="K17">
        <v>0.99</v>
      </c>
      <c r="L17">
        <v>0.99</v>
      </c>
      <c r="M17">
        <v>258.7</v>
      </c>
      <c r="N17">
        <v>0.91900000000000004</v>
      </c>
      <c r="P17">
        <v>37262.03</v>
      </c>
      <c r="Q17">
        <v>0.99</v>
      </c>
      <c r="R17">
        <v>0.99</v>
      </c>
      <c r="S17">
        <v>109.47</v>
      </c>
      <c r="T17">
        <v>0.96099999999999997</v>
      </c>
    </row>
    <row r="18" spans="2:20">
      <c r="B18">
        <v>90</v>
      </c>
      <c r="C18">
        <v>500</v>
      </c>
      <c r="D18" t="s">
        <v>25</v>
      </c>
      <c r="E18">
        <v>10692</v>
      </c>
      <c r="F18">
        <v>95983</v>
      </c>
      <c r="G18">
        <v>445.49</v>
      </c>
      <c r="H18">
        <v>2</v>
      </c>
      <c r="J18">
        <v>16682</v>
      </c>
      <c r="K18">
        <v>0.99</v>
      </c>
      <c r="L18">
        <v>0.99</v>
      </c>
      <c r="M18">
        <v>198.69</v>
      </c>
      <c r="N18">
        <v>0.91800000000000004</v>
      </c>
      <c r="P18">
        <v>28932.34</v>
      </c>
      <c r="Q18">
        <v>0.99</v>
      </c>
      <c r="R18">
        <v>0.99</v>
      </c>
      <c r="S18">
        <v>158.49</v>
      </c>
      <c r="T18">
        <v>0.95699999999999996</v>
      </c>
    </row>
    <row r="19" spans="2:20">
      <c r="B19">
        <v>100</v>
      </c>
      <c r="C19">
        <v>500</v>
      </c>
      <c r="D19" t="s">
        <v>25</v>
      </c>
      <c r="E19">
        <v>10692</v>
      </c>
      <c r="F19">
        <v>82500</v>
      </c>
      <c r="G19">
        <v>388.28</v>
      </c>
      <c r="H19">
        <v>1.7</v>
      </c>
      <c r="J19">
        <v>15809.04</v>
      </c>
      <c r="K19">
        <v>0.99</v>
      </c>
      <c r="L19">
        <v>0.99</v>
      </c>
      <c r="M19">
        <v>231.44</v>
      </c>
      <c r="N19">
        <v>0.92</v>
      </c>
      <c r="P19">
        <v>25950.28</v>
      </c>
      <c r="Q19">
        <v>0.99</v>
      </c>
      <c r="R19">
        <v>0.99</v>
      </c>
      <c r="S19">
        <v>103.46</v>
      </c>
      <c r="T19">
        <v>0.96099999999999997</v>
      </c>
    </row>
    <row r="22" spans="2:20">
      <c r="D22" s="3" t="s">
        <v>31</v>
      </c>
    </row>
    <row r="23" spans="2:20" ht="15.75" thickBot="1"/>
    <row r="24" spans="2:20" ht="15.75" thickBot="1">
      <c r="B24" t="s">
        <v>54</v>
      </c>
      <c r="C24" s="1" t="s">
        <v>0</v>
      </c>
      <c r="D24" s="5" t="s">
        <v>1</v>
      </c>
      <c r="E24" s="8" t="s">
        <v>29</v>
      </c>
      <c r="F24" s="2" t="s">
        <v>12</v>
      </c>
      <c r="G24" s="2" t="s">
        <v>30</v>
      </c>
      <c r="H24" s="2" t="s">
        <v>35</v>
      </c>
      <c r="J24" s="1" t="s">
        <v>4</v>
      </c>
      <c r="K24" s="2" t="s">
        <v>6</v>
      </c>
      <c r="L24" s="2" t="s">
        <v>7</v>
      </c>
      <c r="M24" s="11" t="s">
        <v>5</v>
      </c>
      <c r="N24" s="2" t="s">
        <v>8</v>
      </c>
      <c r="P24" s="1" t="s">
        <v>4</v>
      </c>
      <c r="Q24" s="2" t="s">
        <v>6</v>
      </c>
      <c r="R24" s="2" t="s">
        <v>7</v>
      </c>
      <c r="S24" s="11" t="s">
        <v>5</v>
      </c>
      <c r="T24" s="2" t="s">
        <v>8</v>
      </c>
    </row>
    <row r="25" spans="2:20">
      <c r="B25">
        <v>0</v>
      </c>
      <c r="C25">
        <v>500</v>
      </c>
      <c r="D25" t="s">
        <v>25</v>
      </c>
      <c r="E25">
        <v>10692</v>
      </c>
      <c r="F25">
        <v>523317</v>
      </c>
      <c r="G25">
        <v>26557.7</v>
      </c>
      <c r="H25">
        <v>11</v>
      </c>
      <c r="J25">
        <v>16523.21</v>
      </c>
      <c r="K25">
        <v>0.99</v>
      </c>
      <c r="L25">
        <v>0.99</v>
      </c>
      <c r="M25">
        <v>347.75</v>
      </c>
      <c r="N25">
        <v>0.94</v>
      </c>
      <c r="P25">
        <v>31672.04</v>
      </c>
      <c r="Q25">
        <v>0.99</v>
      </c>
      <c r="R25">
        <v>0.99</v>
      </c>
      <c r="S25">
        <v>288.81</v>
      </c>
      <c r="T25">
        <v>0.96099999999999997</v>
      </c>
    </row>
    <row r="26" spans="2:20">
      <c r="B26">
        <v>10</v>
      </c>
      <c r="C26">
        <v>500</v>
      </c>
      <c r="D26" t="s">
        <v>25</v>
      </c>
      <c r="E26">
        <v>10692</v>
      </c>
      <c r="F26">
        <v>448184</v>
      </c>
      <c r="G26">
        <v>17258.09</v>
      </c>
      <c r="H26">
        <v>9</v>
      </c>
      <c r="J26">
        <v>31284.92</v>
      </c>
      <c r="K26">
        <v>0.99</v>
      </c>
      <c r="L26">
        <v>0.99</v>
      </c>
      <c r="M26">
        <v>297.01</v>
      </c>
      <c r="N26">
        <v>0.93700000000000006</v>
      </c>
      <c r="P26">
        <v>55288.18</v>
      </c>
      <c r="Q26">
        <v>0.99</v>
      </c>
      <c r="R26">
        <v>0.99</v>
      </c>
      <c r="S26">
        <v>251.03</v>
      </c>
      <c r="T26">
        <v>0.95399999999999996</v>
      </c>
    </row>
    <row r="27" spans="2:20">
      <c r="B27">
        <v>20</v>
      </c>
      <c r="C27">
        <v>500</v>
      </c>
      <c r="D27" t="s">
        <v>25</v>
      </c>
      <c r="E27">
        <v>10692</v>
      </c>
      <c r="F27">
        <v>291779</v>
      </c>
      <c r="G27">
        <v>5877.87</v>
      </c>
      <c r="H27">
        <v>5.9</v>
      </c>
      <c r="J27">
        <v>26527.48</v>
      </c>
      <c r="K27">
        <v>0.99</v>
      </c>
      <c r="L27">
        <v>0.99</v>
      </c>
      <c r="M27">
        <v>284.77</v>
      </c>
      <c r="N27">
        <v>0.93500000000000005</v>
      </c>
      <c r="P27">
        <v>43932.47</v>
      </c>
      <c r="Q27">
        <v>0.99</v>
      </c>
      <c r="R27">
        <v>0.99</v>
      </c>
      <c r="S27">
        <v>163.77000000000001</v>
      </c>
      <c r="T27">
        <v>0.95499999999999996</v>
      </c>
    </row>
    <row r="28" spans="2:20">
      <c r="B28">
        <v>30</v>
      </c>
      <c r="C28">
        <v>500</v>
      </c>
      <c r="D28" t="s">
        <v>25</v>
      </c>
      <c r="E28">
        <v>10692</v>
      </c>
      <c r="F28">
        <v>212604</v>
      </c>
      <c r="G28">
        <v>3125.78</v>
      </c>
      <c r="H28">
        <v>4.3</v>
      </c>
      <c r="J28">
        <v>22853.32</v>
      </c>
      <c r="K28">
        <v>0.99</v>
      </c>
      <c r="L28">
        <v>0.99</v>
      </c>
      <c r="M28">
        <v>198.21</v>
      </c>
      <c r="N28">
        <v>0.93300000000000005</v>
      </c>
      <c r="P28">
        <v>37644.839999999997</v>
      </c>
      <c r="Q28">
        <v>0.99</v>
      </c>
      <c r="R28">
        <v>0.99</v>
      </c>
      <c r="S28">
        <v>153.31</v>
      </c>
      <c r="T28">
        <v>0.95599999999999996</v>
      </c>
    </row>
    <row r="29" spans="2:20">
      <c r="B29">
        <v>40</v>
      </c>
      <c r="C29">
        <v>500</v>
      </c>
      <c r="D29" t="s">
        <v>25</v>
      </c>
      <c r="E29">
        <v>10692</v>
      </c>
      <c r="F29">
        <v>174047</v>
      </c>
      <c r="G29">
        <v>1928.83</v>
      </c>
      <c r="H29">
        <v>3.5</v>
      </c>
      <c r="J29">
        <v>20840.75</v>
      </c>
      <c r="K29">
        <v>0.99</v>
      </c>
      <c r="L29">
        <v>0.99</v>
      </c>
      <c r="M29">
        <v>194.19</v>
      </c>
      <c r="N29">
        <v>0.93100000000000005</v>
      </c>
      <c r="P29">
        <v>38305.19</v>
      </c>
      <c r="Q29">
        <v>0.99</v>
      </c>
      <c r="R29">
        <v>0.99</v>
      </c>
      <c r="S29">
        <v>155.96</v>
      </c>
      <c r="T29">
        <v>0.96499999999999997</v>
      </c>
    </row>
    <row r="30" spans="2:20">
      <c r="B30">
        <v>50</v>
      </c>
      <c r="C30">
        <v>500</v>
      </c>
      <c r="D30" t="s">
        <v>25</v>
      </c>
      <c r="E30">
        <v>10692</v>
      </c>
      <c r="F30">
        <v>149125</v>
      </c>
      <c r="G30">
        <v>1487.6</v>
      </c>
      <c r="H30">
        <v>3</v>
      </c>
      <c r="J30">
        <v>19470.21</v>
      </c>
      <c r="K30">
        <v>0.99</v>
      </c>
      <c r="L30">
        <v>0.99</v>
      </c>
      <c r="M30">
        <v>165.28</v>
      </c>
      <c r="N30">
        <v>0.93</v>
      </c>
      <c r="P30">
        <v>30441.200000000001</v>
      </c>
      <c r="Q30">
        <v>0.99</v>
      </c>
      <c r="R30">
        <v>0.99</v>
      </c>
      <c r="S30">
        <v>109.43</v>
      </c>
      <c r="T30">
        <v>0.95799999999999996</v>
      </c>
    </row>
    <row r="31" spans="2:20">
      <c r="B31">
        <v>60</v>
      </c>
      <c r="C31">
        <v>500</v>
      </c>
      <c r="D31" t="s">
        <v>25</v>
      </c>
      <c r="E31">
        <v>10692</v>
      </c>
      <c r="F31">
        <v>122943</v>
      </c>
      <c r="G31">
        <v>1101.3599999999999</v>
      </c>
      <c r="H31">
        <v>2.5</v>
      </c>
      <c r="J31">
        <v>16947.310000000001</v>
      </c>
      <c r="K31">
        <v>0.99</v>
      </c>
      <c r="L31">
        <v>0.99</v>
      </c>
      <c r="M31">
        <v>196.46</v>
      </c>
      <c r="N31">
        <v>0.93</v>
      </c>
      <c r="P31">
        <v>30873.919999999998</v>
      </c>
      <c r="Q31">
        <v>0.99</v>
      </c>
      <c r="R31">
        <v>0.99</v>
      </c>
      <c r="S31">
        <v>109.85</v>
      </c>
      <c r="T31">
        <v>0.96599999999999997</v>
      </c>
    </row>
    <row r="32" spans="2:20">
      <c r="B32">
        <v>70</v>
      </c>
      <c r="C32">
        <v>500</v>
      </c>
      <c r="D32" t="s">
        <v>25</v>
      </c>
      <c r="E32">
        <v>10692</v>
      </c>
      <c r="F32">
        <v>107247</v>
      </c>
      <c r="G32">
        <v>879.88</v>
      </c>
      <c r="H32">
        <v>2.2000000000000002</v>
      </c>
      <c r="J32">
        <v>15329.24</v>
      </c>
      <c r="K32">
        <v>0.99</v>
      </c>
      <c r="L32">
        <v>0.99</v>
      </c>
      <c r="M32">
        <v>193.51</v>
      </c>
      <c r="N32">
        <v>0.93</v>
      </c>
      <c r="P32">
        <v>27910.69</v>
      </c>
      <c r="Q32">
        <v>0.99</v>
      </c>
      <c r="R32">
        <v>0.99</v>
      </c>
      <c r="S32">
        <v>124.04</v>
      </c>
      <c r="T32">
        <v>0.96399999999999997</v>
      </c>
    </row>
    <row r="33" spans="2:23">
      <c r="B33">
        <v>80</v>
      </c>
      <c r="C33">
        <v>500</v>
      </c>
      <c r="D33" t="s">
        <v>25</v>
      </c>
      <c r="E33">
        <v>10692</v>
      </c>
      <c r="F33">
        <v>92783</v>
      </c>
      <c r="G33">
        <v>749.75</v>
      </c>
      <c r="H33">
        <v>1.9</v>
      </c>
      <c r="J33">
        <v>14364.52</v>
      </c>
      <c r="K33">
        <v>0.99</v>
      </c>
      <c r="L33">
        <v>0.99</v>
      </c>
      <c r="M33">
        <v>160.44</v>
      </c>
      <c r="N33">
        <v>0.92500000000000004</v>
      </c>
      <c r="P33">
        <v>24375.88</v>
      </c>
      <c r="Q33">
        <v>0.99</v>
      </c>
      <c r="R33">
        <v>0.99</v>
      </c>
      <c r="S33">
        <v>84.02</v>
      </c>
      <c r="T33">
        <v>0.96399999999999997</v>
      </c>
    </row>
    <row r="34" spans="2:23">
      <c r="B34">
        <v>90</v>
      </c>
      <c r="C34">
        <v>500</v>
      </c>
      <c r="D34" t="s">
        <v>25</v>
      </c>
      <c r="E34">
        <v>10692</v>
      </c>
      <c r="F34">
        <v>82490</v>
      </c>
      <c r="G34">
        <v>593.33000000000004</v>
      </c>
      <c r="H34">
        <v>1.7</v>
      </c>
      <c r="J34">
        <v>13159.25</v>
      </c>
      <c r="K34">
        <v>0.99</v>
      </c>
      <c r="L34">
        <v>0.99</v>
      </c>
      <c r="M34">
        <v>164.61</v>
      </c>
      <c r="N34">
        <v>0.92400000000000004</v>
      </c>
      <c r="P34">
        <v>21965.66</v>
      </c>
      <c r="Q34">
        <v>0.99</v>
      </c>
      <c r="R34">
        <v>0.99</v>
      </c>
      <c r="S34">
        <v>74.900000000000006</v>
      </c>
      <c r="T34">
        <v>0.96299999999999997</v>
      </c>
    </row>
    <row r="35" spans="2:23">
      <c r="B35">
        <v>100</v>
      </c>
      <c r="C35">
        <v>500</v>
      </c>
      <c r="D35" t="s">
        <v>25</v>
      </c>
      <c r="E35">
        <v>10692</v>
      </c>
      <c r="F35">
        <v>76119</v>
      </c>
      <c r="G35">
        <v>537.41999999999996</v>
      </c>
      <c r="H35">
        <v>1.6</v>
      </c>
      <c r="J35">
        <v>12817.46</v>
      </c>
      <c r="K35">
        <v>0.99</v>
      </c>
      <c r="L35">
        <v>0.99</v>
      </c>
      <c r="M35">
        <v>193.21</v>
      </c>
      <c r="N35">
        <v>0.92100000000000004</v>
      </c>
      <c r="P35">
        <v>20733.14</v>
      </c>
      <c r="Q35">
        <v>0.99</v>
      </c>
      <c r="R35">
        <v>0.99</v>
      </c>
      <c r="S35">
        <v>111.56</v>
      </c>
      <c r="T35">
        <v>0.95799999999999996</v>
      </c>
    </row>
    <row r="38" spans="2:23" s="12" customFormat="1"/>
    <row r="42" spans="2:23">
      <c r="C42" s="4" t="s">
        <v>32</v>
      </c>
      <c r="D42" s="4">
        <v>2</v>
      </c>
      <c r="E42" s="4"/>
    </row>
    <row r="43" spans="2:23">
      <c r="C43" s="4" t="s">
        <v>33</v>
      </c>
      <c r="D43" s="4">
        <v>10</v>
      </c>
      <c r="E43" s="4" t="s">
        <v>34</v>
      </c>
      <c r="F43" t="s">
        <v>39</v>
      </c>
    </row>
    <row r="44" spans="2:23">
      <c r="D44" s="3" t="s">
        <v>156</v>
      </c>
      <c r="J44" s="4" t="s">
        <v>40</v>
      </c>
      <c r="P44" s="4" t="s">
        <v>41</v>
      </c>
      <c r="W44" s="3" t="s">
        <v>161</v>
      </c>
    </row>
    <row r="45" spans="2:23" ht="15.75" thickBot="1"/>
    <row r="46" spans="2:23" ht="15.75" thickBot="1">
      <c r="B46" t="s">
        <v>54</v>
      </c>
      <c r="C46" s="1" t="s">
        <v>0</v>
      </c>
      <c r="D46" s="5" t="s">
        <v>1</v>
      </c>
      <c r="E46" s="8" t="s">
        <v>29</v>
      </c>
      <c r="F46" s="2" t="s">
        <v>12</v>
      </c>
      <c r="G46" s="2" t="s">
        <v>30</v>
      </c>
      <c r="H46" s="2" t="s">
        <v>35</v>
      </c>
      <c r="J46" s="1" t="s">
        <v>4</v>
      </c>
      <c r="K46" s="2" t="s">
        <v>6</v>
      </c>
      <c r="L46" s="2" t="s">
        <v>7</v>
      </c>
      <c r="M46" s="11" t="s">
        <v>5</v>
      </c>
      <c r="N46" s="2" t="s">
        <v>8</v>
      </c>
      <c r="P46" s="1" t="s">
        <v>4</v>
      </c>
      <c r="Q46" s="2" t="s">
        <v>6</v>
      </c>
      <c r="R46" s="2" t="s">
        <v>7</v>
      </c>
      <c r="S46" s="11" t="s">
        <v>5</v>
      </c>
      <c r="T46" s="2" t="s">
        <v>8</v>
      </c>
    </row>
    <row r="47" spans="2:23">
      <c r="B47">
        <v>0</v>
      </c>
      <c r="C47">
        <v>500</v>
      </c>
      <c r="D47" t="s">
        <v>25</v>
      </c>
      <c r="E47">
        <v>10692</v>
      </c>
      <c r="F47">
        <v>476995</v>
      </c>
      <c r="G47">
        <v>2150.3200000000002</v>
      </c>
      <c r="H47">
        <v>9.6</v>
      </c>
      <c r="J47">
        <v>37293.440000000002</v>
      </c>
      <c r="K47">
        <v>0.99</v>
      </c>
      <c r="L47">
        <v>0.99</v>
      </c>
      <c r="M47">
        <v>328.12</v>
      </c>
      <c r="N47">
        <v>0.93700000000000006</v>
      </c>
      <c r="P47">
        <v>75348.17</v>
      </c>
      <c r="Q47">
        <v>0.99</v>
      </c>
      <c r="R47">
        <v>0.99</v>
      </c>
      <c r="S47">
        <v>255.76</v>
      </c>
      <c r="T47">
        <v>0.96199999999999997</v>
      </c>
    </row>
    <row r="48" spans="2:23">
      <c r="B48">
        <v>10</v>
      </c>
      <c r="C48">
        <v>500</v>
      </c>
      <c r="D48" t="s">
        <v>25</v>
      </c>
      <c r="E48">
        <v>10692</v>
      </c>
      <c r="F48">
        <v>420366</v>
      </c>
      <c r="G48">
        <v>1870.77</v>
      </c>
      <c r="H48">
        <v>8.4</v>
      </c>
      <c r="J48">
        <v>35600.69</v>
      </c>
      <c r="K48">
        <v>0.99</v>
      </c>
      <c r="L48">
        <v>0.99</v>
      </c>
      <c r="M48">
        <v>375.98</v>
      </c>
      <c r="N48">
        <v>0.93300000000000005</v>
      </c>
      <c r="P48">
        <v>65998.14</v>
      </c>
      <c r="Q48">
        <v>0.99</v>
      </c>
      <c r="R48">
        <v>0.99</v>
      </c>
      <c r="S48">
        <v>253.37</v>
      </c>
      <c r="T48">
        <v>0.96099999999999997</v>
      </c>
    </row>
    <row r="49" spans="2:20">
      <c r="B49">
        <v>20</v>
      </c>
      <c r="C49">
        <v>500</v>
      </c>
      <c r="D49" t="s">
        <v>25</v>
      </c>
      <c r="E49">
        <v>10692</v>
      </c>
      <c r="F49">
        <v>279690</v>
      </c>
      <c r="G49">
        <v>1232.43</v>
      </c>
      <c r="H49">
        <v>5.6</v>
      </c>
      <c r="J49">
        <v>30621.41</v>
      </c>
      <c r="K49">
        <v>0.99</v>
      </c>
      <c r="L49">
        <v>0.99</v>
      </c>
      <c r="M49">
        <v>291.5</v>
      </c>
      <c r="N49">
        <v>0.93100000000000005</v>
      </c>
      <c r="P49">
        <v>47636.45</v>
      </c>
      <c r="Q49">
        <v>0.99</v>
      </c>
      <c r="R49">
        <v>0.99</v>
      </c>
      <c r="S49">
        <v>156.66999999999999</v>
      </c>
      <c r="T49">
        <v>0.96199999999999997</v>
      </c>
    </row>
    <row r="50" spans="2:20">
      <c r="B50">
        <v>30</v>
      </c>
      <c r="C50">
        <v>500</v>
      </c>
      <c r="D50" t="s">
        <v>25</v>
      </c>
      <c r="E50">
        <v>10692</v>
      </c>
      <c r="F50">
        <v>206055</v>
      </c>
      <c r="G50">
        <v>910.86</v>
      </c>
      <c r="H50">
        <v>4.2</v>
      </c>
      <c r="J50">
        <v>26926.720000000001</v>
      </c>
      <c r="K50">
        <v>0.99</v>
      </c>
      <c r="L50">
        <v>0.99</v>
      </c>
      <c r="M50">
        <v>197</v>
      </c>
      <c r="N50">
        <v>0.92900000000000005</v>
      </c>
      <c r="P50">
        <v>48576.39</v>
      </c>
      <c r="Q50">
        <v>0.99</v>
      </c>
      <c r="R50">
        <v>0.99</v>
      </c>
      <c r="S50">
        <v>127.85</v>
      </c>
      <c r="T50">
        <v>0.96</v>
      </c>
    </row>
    <row r="51" spans="2:20">
      <c r="B51">
        <v>40</v>
      </c>
      <c r="C51">
        <v>500</v>
      </c>
      <c r="D51" t="s">
        <v>25</v>
      </c>
      <c r="E51">
        <v>10692</v>
      </c>
      <c r="F51">
        <v>170860</v>
      </c>
      <c r="G51">
        <v>764.42</v>
      </c>
      <c r="H51">
        <v>3.5</v>
      </c>
      <c r="J51">
        <v>24652.03</v>
      </c>
      <c r="K51">
        <v>0.99</v>
      </c>
      <c r="L51">
        <v>0.99</v>
      </c>
      <c r="M51">
        <v>202.98</v>
      </c>
      <c r="N51">
        <v>0.92800000000000005</v>
      </c>
      <c r="P51">
        <v>36256.51</v>
      </c>
      <c r="Q51">
        <v>0.99</v>
      </c>
      <c r="R51">
        <v>0.99</v>
      </c>
      <c r="S51">
        <v>100.64</v>
      </c>
      <c r="T51">
        <v>0.96399999999999997</v>
      </c>
    </row>
    <row r="52" spans="2:20">
      <c r="B52">
        <v>50</v>
      </c>
      <c r="C52">
        <v>500</v>
      </c>
      <c r="D52" t="s">
        <v>25</v>
      </c>
      <c r="E52">
        <v>10692</v>
      </c>
      <c r="F52">
        <v>147686</v>
      </c>
      <c r="G52">
        <v>652.74</v>
      </c>
      <c r="H52">
        <v>3</v>
      </c>
      <c r="J52">
        <v>22759.51</v>
      </c>
      <c r="K52">
        <v>0.99</v>
      </c>
      <c r="L52">
        <v>0.99</v>
      </c>
      <c r="M52">
        <v>160.13</v>
      </c>
      <c r="N52">
        <v>0.92600000000000005</v>
      </c>
      <c r="P52">
        <v>36121.42</v>
      </c>
      <c r="Q52">
        <v>0.99</v>
      </c>
      <c r="R52">
        <v>0.99</v>
      </c>
      <c r="S52">
        <v>132.1</v>
      </c>
      <c r="T52">
        <v>0.96299999999999997</v>
      </c>
    </row>
    <row r="53" spans="2:20">
      <c r="B53">
        <v>60</v>
      </c>
      <c r="C53">
        <v>500</v>
      </c>
      <c r="D53" t="s">
        <v>25</v>
      </c>
      <c r="E53">
        <v>10692</v>
      </c>
      <c r="F53">
        <v>122958</v>
      </c>
      <c r="G53">
        <v>544.94000000000005</v>
      </c>
      <c r="H53">
        <v>2.5</v>
      </c>
      <c r="J53">
        <v>20750.830000000002</v>
      </c>
      <c r="K53">
        <v>0.99</v>
      </c>
      <c r="L53">
        <v>0.99</v>
      </c>
      <c r="M53">
        <v>240.05</v>
      </c>
      <c r="N53">
        <v>0.92400000000000004</v>
      </c>
      <c r="P53">
        <v>28007.05</v>
      </c>
      <c r="Q53">
        <v>0.99</v>
      </c>
      <c r="R53">
        <v>0.99</v>
      </c>
      <c r="S53">
        <v>87.97</v>
      </c>
      <c r="T53">
        <v>0.96299999999999997</v>
      </c>
    </row>
    <row r="54" spans="2:20">
      <c r="B54">
        <v>70</v>
      </c>
      <c r="C54">
        <v>500</v>
      </c>
      <c r="D54" t="s">
        <v>25</v>
      </c>
      <c r="E54">
        <v>10692</v>
      </c>
      <c r="F54">
        <v>107950</v>
      </c>
      <c r="G54">
        <v>479.42</v>
      </c>
      <c r="H54">
        <v>2.2000000000000002</v>
      </c>
      <c r="J54">
        <v>18443.849999999999</v>
      </c>
      <c r="K54">
        <v>0.99</v>
      </c>
      <c r="L54">
        <v>0.99</v>
      </c>
      <c r="M54">
        <v>190.31</v>
      </c>
      <c r="N54">
        <v>0.92400000000000004</v>
      </c>
      <c r="P54">
        <v>35373.86</v>
      </c>
      <c r="Q54">
        <v>0.99</v>
      </c>
      <c r="R54">
        <v>0.99</v>
      </c>
      <c r="S54">
        <v>123.04</v>
      </c>
      <c r="T54">
        <v>0.96599999999999997</v>
      </c>
    </row>
    <row r="55" spans="2:20">
      <c r="B55">
        <v>80</v>
      </c>
      <c r="C55">
        <v>500</v>
      </c>
      <c r="D55" t="s">
        <v>25</v>
      </c>
      <c r="E55">
        <v>10692</v>
      </c>
      <c r="F55">
        <v>93877</v>
      </c>
      <c r="G55">
        <v>419.57</v>
      </c>
      <c r="H55">
        <v>1.9</v>
      </c>
      <c r="J55">
        <v>16548.84</v>
      </c>
      <c r="K55">
        <v>0.99</v>
      </c>
      <c r="L55">
        <v>0.99</v>
      </c>
      <c r="M55">
        <v>212.36</v>
      </c>
      <c r="N55">
        <v>0.92100000000000004</v>
      </c>
      <c r="P55">
        <v>28334.45</v>
      </c>
      <c r="Q55">
        <v>0.99</v>
      </c>
      <c r="R55">
        <v>0.99</v>
      </c>
      <c r="S55">
        <v>99.21</v>
      </c>
      <c r="T55">
        <v>0.96599999999999997</v>
      </c>
    </row>
    <row r="56" spans="2:20">
      <c r="B56">
        <v>90</v>
      </c>
      <c r="C56">
        <v>500</v>
      </c>
      <c r="D56" t="s">
        <v>25</v>
      </c>
      <c r="E56">
        <v>10692</v>
      </c>
      <c r="F56">
        <v>83488</v>
      </c>
      <c r="G56">
        <v>374.58</v>
      </c>
      <c r="H56">
        <v>1.7</v>
      </c>
      <c r="J56">
        <v>15226.48</v>
      </c>
      <c r="K56">
        <v>0.99</v>
      </c>
      <c r="L56">
        <v>0.99</v>
      </c>
      <c r="M56">
        <v>223.89</v>
      </c>
      <c r="N56">
        <v>0.92</v>
      </c>
      <c r="P56">
        <v>21305.84</v>
      </c>
      <c r="Q56">
        <v>0.99</v>
      </c>
      <c r="R56">
        <v>0.99</v>
      </c>
      <c r="S56">
        <v>94.84</v>
      </c>
      <c r="T56">
        <v>0.96099999999999997</v>
      </c>
    </row>
    <row r="57" spans="2:20">
      <c r="B57">
        <v>100</v>
      </c>
      <c r="C57">
        <v>500</v>
      </c>
      <c r="D57" t="s">
        <v>25</v>
      </c>
      <c r="E57">
        <v>10692</v>
      </c>
      <c r="F57">
        <v>76872</v>
      </c>
      <c r="G57">
        <v>346.21</v>
      </c>
      <c r="H57">
        <v>1.6</v>
      </c>
      <c r="J57">
        <v>14314.16</v>
      </c>
      <c r="K57">
        <v>0.99</v>
      </c>
      <c r="L57">
        <v>0.99</v>
      </c>
      <c r="M57">
        <v>451.73</v>
      </c>
      <c r="N57">
        <v>0.92200000000000004</v>
      </c>
      <c r="P57">
        <v>25824.28</v>
      </c>
      <c r="Q57">
        <v>0.99</v>
      </c>
      <c r="R57">
        <v>0.99</v>
      </c>
      <c r="S57">
        <v>104.78</v>
      </c>
      <c r="T57">
        <v>0.96199999999999997</v>
      </c>
    </row>
    <row r="60" spans="2:20">
      <c r="C60" s="3"/>
      <c r="D60" s="3" t="s">
        <v>157</v>
      </c>
    </row>
    <row r="61" spans="2:20" ht="15.75" thickBot="1"/>
    <row r="62" spans="2:20" ht="15.75" thickBot="1">
      <c r="B62" t="s">
        <v>54</v>
      </c>
      <c r="C62" s="1" t="s">
        <v>0</v>
      </c>
      <c r="D62" s="5" t="s">
        <v>1</v>
      </c>
      <c r="E62" s="8" t="s">
        <v>29</v>
      </c>
      <c r="F62" s="2" t="s">
        <v>12</v>
      </c>
      <c r="G62" s="2" t="s">
        <v>30</v>
      </c>
      <c r="H62" s="2" t="s">
        <v>35</v>
      </c>
      <c r="J62" s="1" t="s">
        <v>4</v>
      </c>
      <c r="K62" s="2" t="s">
        <v>6</v>
      </c>
      <c r="L62" s="2" t="s">
        <v>7</v>
      </c>
      <c r="M62" s="11" t="s">
        <v>5</v>
      </c>
      <c r="N62" s="2" t="s">
        <v>8</v>
      </c>
      <c r="P62" s="1" t="s">
        <v>4</v>
      </c>
      <c r="Q62" s="2" t="s">
        <v>6</v>
      </c>
      <c r="R62" s="2" t="s">
        <v>7</v>
      </c>
      <c r="S62" s="11" t="s">
        <v>5</v>
      </c>
      <c r="T62" s="2" t="s">
        <v>8</v>
      </c>
    </row>
    <row r="63" spans="2:20">
      <c r="B63">
        <v>0</v>
      </c>
      <c r="C63">
        <v>500</v>
      </c>
      <c r="D63" t="s">
        <v>25</v>
      </c>
      <c r="E63">
        <v>10692</v>
      </c>
      <c r="F63">
        <v>427151</v>
      </c>
      <c r="G63">
        <v>11654.94</v>
      </c>
      <c r="H63">
        <v>8.6</v>
      </c>
      <c r="J63">
        <v>34590.839999999997</v>
      </c>
      <c r="K63">
        <v>0.99</v>
      </c>
      <c r="L63">
        <v>0.99</v>
      </c>
      <c r="M63">
        <v>287.13</v>
      </c>
      <c r="N63">
        <v>0.93500000000000005</v>
      </c>
      <c r="P63">
        <v>64554.01</v>
      </c>
      <c r="Q63">
        <v>0.99</v>
      </c>
      <c r="R63">
        <v>0.99</v>
      </c>
      <c r="S63">
        <v>229.44</v>
      </c>
      <c r="T63">
        <v>0.96399999999999997</v>
      </c>
    </row>
    <row r="64" spans="2:20">
      <c r="B64">
        <v>10</v>
      </c>
      <c r="C64">
        <v>500</v>
      </c>
      <c r="D64" t="s">
        <v>25</v>
      </c>
      <c r="E64">
        <v>10692</v>
      </c>
      <c r="F64">
        <v>380709</v>
      </c>
      <c r="G64">
        <v>8666.4</v>
      </c>
      <c r="H64">
        <v>7.6</v>
      </c>
      <c r="J64">
        <v>32874.74</v>
      </c>
      <c r="K64">
        <v>0.99</v>
      </c>
      <c r="L64">
        <v>0.99</v>
      </c>
      <c r="M64">
        <v>332.59</v>
      </c>
      <c r="N64">
        <v>0.93400000000000005</v>
      </c>
      <c r="P64">
        <v>54945.38</v>
      </c>
      <c r="Q64">
        <v>0.99</v>
      </c>
      <c r="R64">
        <v>0.99</v>
      </c>
      <c r="S64">
        <v>217.39</v>
      </c>
      <c r="T64">
        <v>0.96199999999999997</v>
      </c>
    </row>
    <row r="65" spans="2:20">
      <c r="B65">
        <v>20</v>
      </c>
      <c r="C65">
        <v>500</v>
      </c>
      <c r="D65" t="s">
        <v>25</v>
      </c>
      <c r="E65">
        <v>10692</v>
      </c>
      <c r="F65">
        <v>261905</v>
      </c>
      <c r="G65">
        <v>3202.51</v>
      </c>
      <c r="H65">
        <v>5.3</v>
      </c>
      <c r="J65">
        <v>28955.58</v>
      </c>
      <c r="K65">
        <v>0.99</v>
      </c>
      <c r="L65">
        <v>0.99</v>
      </c>
      <c r="M65">
        <v>277.94</v>
      </c>
      <c r="N65">
        <v>0.93</v>
      </c>
      <c r="P65">
        <v>49599.99</v>
      </c>
      <c r="Q65">
        <v>0.99</v>
      </c>
      <c r="R65">
        <v>0.99</v>
      </c>
      <c r="S65">
        <v>165.33</v>
      </c>
      <c r="T65">
        <v>0.96499999999999997</v>
      </c>
    </row>
    <row r="66" spans="2:20">
      <c r="B66">
        <v>30</v>
      </c>
      <c r="C66">
        <v>500</v>
      </c>
      <c r="D66" t="s">
        <v>25</v>
      </c>
      <c r="E66">
        <v>10692</v>
      </c>
      <c r="F66">
        <v>196456</v>
      </c>
      <c r="G66">
        <v>2066.17</v>
      </c>
      <c r="H66">
        <v>4</v>
      </c>
      <c r="J66">
        <v>24292.7</v>
      </c>
      <c r="K66">
        <v>0.99</v>
      </c>
      <c r="L66">
        <v>0.99</v>
      </c>
      <c r="M66">
        <v>206.14</v>
      </c>
      <c r="N66">
        <v>0.92800000000000005</v>
      </c>
      <c r="P66">
        <v>37795.620000000003</v>
      </c>
      <c r="Q66">
        <v>0.99</v>
      </c>
      <c r="R66">
        <v>0.99</v>
      </c>
      <c r="S66">
        <v>126.15</v>
      </c>
      <c r="T66">
        <v>0.95799999999999996</v>
      </c>
    </row>
    <row r="67" spans="2:20">
      <c r="B67">
        <v>40</v>
      </c>
      <c r="C67">
        <v>500</v>
      </c>
      <c r="D67" t="s">
        <v>25</v>
      </c>
      <c r="E67">
        <v>10692</v>
      </c>
      <c r="F67">
        <v>164156</v>
      </c>
      <c r="G67">
        <v>1617.74</v>
      </c>
      <c r="H67">
        <v>3.3</v>
      </c>
      <c r="J67">
        <v>22541.14</v>
      </c>
      <c r="K67">
        <v>0.99</v>
      </c>
      <c r="L67">
        <v>0.99</v>
      </c>
      <c r="M67">
        <v>191.6</v>
      </c>
      <c r="N67">
        <v>0.92600000000000005</v>
      </c>
      <c r="P67">
        <v>35271.39</v>
      </c>
      <c r="Q67">
        <v>0.99</v>
      </c>
      <c r="R67">
        <v>0.99</v>
      </c>
      <c r="S67">
        <v>133.76</v>
      </c>
      <c r="T67">
        <v>0.96099999999999997</v>
      </c>
    </row>
    <row r="68" spans="2:20">
      <c r="B68">
        <v>50</v>
      </c>
      <c r="C68">
        <v>500</v>
      </c>
      <c r="D68" t="s">
        <v>25</v>
      </c>
      <c r="E68">
        <v>10692</v>
      </c>
      <c r="F68">
        <v>142768</v>
      </c>
      <c r="G68">
        <v>1314.28</v>
      </c>
      <c r="H68">
        <v>2.9</v>
      </c>
      <c r="J68">
        <v>21844.799999999999</v>
      </c>
      <c r="K68">
        <v>0.99</v>
      </c>
      <c r="L68">
        <v>0.99</v>
      </c>
      <c r="M68">
        <v>154.29</v>
      </c>
      <c r="N68">
        <v>0.92400000000000004</v>
      </c>
      <c r="P68">
        <v>33492.230000000003</v>
      </c>
      <c r="Q68">
        <v>0.99</v>
      </c>
      <c r="R68">
        <v>0.99</v>
      </c>
      <c r="S68">
        <v>183.47</v>
      </c>
      <c r="T68">
        <v>0.96499999999999997</v>
      </c>
    </row>
    <row r="69" spans="2:20">
      <c r="B69">
        <v>60</v>
      </c>
      <c r="C69">
        <v>500</v>
      </c>
      <c r="D69" t="s">
        <v>25</v>
      </c>
      <c r="E69">
        <v>10692</v>
      </c>
      <c r="F69">
        <v>119503</v>
      </c>
      <c r="G69">
        <v>1019.61</v>
      </c>
      <c r="H69">
        <v>2.4</v>
      </c>
      <c r="J69">
        <v>20005.919999999998</v>
      </c>
      <c r="K69">
        <v>0.99</v>
      </c>
      <c r="L69">
        <v>0.99</v>
      </c>
      <c r="M69">
        <v>217.94</v>
      </c>
      <c r="N69">
        <v>0.92600000000000005</v>
      </c>
      <c r="P69">
        <v>34473.74</v>
      </c>
      <c r="Q69">
        <v>0.99</v>
      </c>
      <c r="R69">
        <v>0.99</v>
      </c>
      <c r="S69">
        <v>120.55</v>
      </c>
      <c r="T69">
        <v>0.96499999999999997</v>
      </c>
    </row>
    <row r="70" spans="2:20">
      <c r="B70">
        <v>70</v>
      </c>
      <c r="C70">
        <v>500</v>
      </c>
      <c r="D70" t="s">
        <v>25</v>
      </c>
      <c r="E70">
        <v>10692</v>
      </c>
      <c r="F70">
        <v>105386</v>
      </c>
      <c r="G70">
        <v>852.12</v>
      </c>
      <c r="H70">
        <v>2.1</v>
      </c>
      <c r="J70">
        <v>17104.64</v>
      </c>
      <c r="K70">
        <v>0.99</v>
      </c>
      <c r="L70">
        <v>0.99</v>
      </c>
      <c r="M70">
        <v>187.16</v>
      </c>
      <c r="N70">
        <v>0.92300000000000004</v>
      </c>
      <c r="P70">
        <v>29189.1</v>
      </c>
      <c r="Q70">
        <v>0.99</v>
      </c>
      <c r="R70">
        <v>0.99</v>
      </c>
      <c r="S70">
        <v>73.91</v>
      </c>
      <c r="T70">
        <v>0.96199999999999997</v>
      </c>
    </row>
    <row r="71" spans="2:20">
      <c r="B71">
        <v>80</v>
      </c>
      <c r="C71">
        <v>500</v>
      </c>
      <c r="D71" t="s">
        <v>25</v>
      </c>
      <c r="E71">
        <v>10692</v>
      </c>
      <c r="F71">
        <v>92025</v>
      </c>
      <c r="G71">
        <v>699.18</v>
      </c>
      <c r="H71">
        <v>1.9</v>
      </c>
      <c r="J71">
        <v>15597.27</v>
      </c>
      <c r="K71">
        <v>0.99</v>
      </c>
      <c r="L71">
        <v>0.99</v>
      </c>
      <c r="M71">
        <v>219.58</v>
      </c>
      <c r="N71">
        <v>0.92200000000000004</v>
      </c>
      <c r="P71">
        <v>23204.47</v>
      </c>
      <c r="Q71">
        <v>0.99</v>
      </c>
      <c r="R71">
        <v>0.99</v>
      </c>
      <c r="S71">
        <v>129.16999999999999</v>
      </c>
      <c r="T71">
        <v>0.96299999999999997</v>
      </c>
    </row>
    <row r="72" spans="2:20">
      <c r="B72">
        <v>90</v>
      </c>
      <c r="C72">
        <v>500</v>
      </c>
      <c r="D72" t="s">
        <v>25</v>
      </c>
      <c r="E72">
        <v>10692</v>
      </c>
      <c r="F72">
        <v>82236</v>
      </c>
      <c r="G72">
        <v>605.76</v>
      </c>
      <c r="H72">
        <v>1.7</v>
      </c>
      <c r="J72">
        <v>15549.04</v>
      </c>
      <c r="K72">
        <v>0.99</v>
      </c>
      <c r="L72">
        <v>0.99</v>
      </c>
      <c r="M72">
        <v>166.75</v>
      </c>
      <c r="N72">
        <v>0.92100000000000004</v>
      </c>
      <c r="P72">
        <v>25362.01</v>
      </c>
      <c r="Q72">
        <v>0.99</v>
      </c>
      <c r="R72">
        <v>0.99</v>
      </c>
      <c r="S72">
        <v>77.709999999999994</v>
      </c>
      <c r="T72">
        <v>0.96399999999999997</v>
      </c>
    </row>
    <row r="73" spans="2:20">
      <c r="B73">
        <v>100</v>
      </c>
      <c r="C73">
        <v>500</v>
      </c>
      <c r="D73" t="s">
        <v>25</v>
      </c>
      <c r="E73">
        <v>10692</v>
      </c>
      <c r="F73">
        <v>75970</v>
      </c>
      <c r="G73">
        <v>542.87</v>
      </c>
      <c r="H73">
        <v>1.6</v>
      </c>
      <c r="J73">
        <v>14743.31</v>
      </c>
      <c r="K73">
        <v>0.99</v>
      </c>
      <c r="L73">
        <v>0.99</v>
      </c>
      <c r="M73">
        <v>190.61</v>
      </c>
      <c r="N73">
        <v>0.92300000000000004</v>
      </c>
      <c r="P73">
        <v>23599.97</v>
      </c>
      <c r="Q73">
        <v>0.99</v>
      </c>
      <c r="R73">
        <v>0.99</v>
      </c>
      <c r="S73">
        <v>91.61</v>
      </c>
      <c r="T73">
        <v>0.96199999999999997</v>
      </c>
    </row>
    <row r="80" spans="2:20" ht="18.75">
      <c r="B80" s="78" t="s">
        <v>211</v>
      </c>
    </row>
    <row r="82" spans="2:4">
      <c r="B82" t="s">
        <v>54</v>
      </c>
      <c r="C82" t="s">
        <v>212</v>
      </c>
      <c r="D82" t="s">
        <v>213</v>
      </c>
    </row>
    <row r="83" spans="2:4">
      <c r="B83">
        <v>0</v>
      </c>
      <c r="C83">
        <f>G63/60</f>
        <v>194.249</v>
      </c>
      <c r="D83">
        <f>G47/60</f>
        <v>35.838666666666668</v>
      </c>
    </row>
    <row r="84" spans="2:4">
      <c r="B84">
        <v>10</v>
      </c>
      <c r="C84">
        <f t="shared" ref="C84:C93" si="0">G64/60</f>
        <v>144.44</v>
      </c>
      <c r="D84">
        <f t="shared" ref="D84:D93" si="1">G48/60</f>
        <v>31.179500000000001</v>
      </c>
    </row>
    <row r="85" spans="2:4">
      <c r="B85">
        <v>20</v>
      </c>
      <c r="C85">
        <f t="shared" si="0"/>
        <v>53.375166666666672</v>
      </c>
      <c r="D85">
        <f t="shared" si="1"/>
        <v>20.540500000000002</v>
      </c>
    </row>
    <row r="86" spans="2:4">
      <c r="B86">
        <v>30</v>
      </c>
      <c r="C86">
        <f t="shared" si="0"/>
        <v>34.436166666666665</v>
      </c>
      <c r="D86">
        <f t="shared" si="1"/>
        <v>15.181000000000001</v>
      </c>
    </row>
    <row r="87" spans="2:4">
      <c r="B87">
        <v>40</v>
      </c>
      <c r="C87">
        <f t="shared" si="0"/>
        <v>26.962333333333333</v>
      </c>
      <c r="D87">
        <f t="shared" si="1"/>
        <v>12.740333333333332</v>
      </c>
    </row>
    <row r="88" spans="2:4">
      <c r="B88">
        <v>50</v>
      </c>
      <c r="C88">
        <f t="shared" si="0"/>
        <v>21.904666666666667</v>
      </c>
      <c r="D88">
        <f t="shared" si="1"/>
        <v>10.879</v>
      </c>
    </row>
    <row r="89" spans="2:4">
      <c r="B89">
        <v>60</v>
      </c>
      <c r="C89">
        <f t="shared" si="0"/>
        <v>16.993500000000001</v>
      </c>
      <c r="D89">
        <f t="shared" si="1"/>
        <v>9.0823333333333345</v>
      </c>
    </row>
    <row r="90" spans="2:4">
      <c r="B90">
        <v>70</v>
      </c>
      <c r="C90">
        <f t="shared" si="0"/>
        <v>14.202</v>
      </c>
      <c r="D90">
        <f t="shared" si="1"/>
        <v>7.990333333333334</v>
      </c>
    </row>
    <row r="91" spans="2:4">
      <c r="B91">
        <v>80</v>
      </c>
      <c r="C91">
        <f t="shared" si="0"/>
        <v>11.652999999999999</v>
      </c>
      <c r="D91">
        <f t="shared" si="1"/>
        <v>6.9928333333333335</v>
      </c>
    </row>
    <row r="92" spans="2:4">
      <c r="B92">
        <v>90</v>
      </c>
      <c r="C92">
        <f t="shared" si="0"/>
        <v>10.096</v>
      </c>
      <c r="D92">
        <f t="shared" si="1"/>
        <v>6.2429999999999994</v>
      </c>
    </row>
    <row r="93" spans="2:4">
      <c r="B93">
        <v>100</v>
      </c>
      <c r="C93">
        <f t="shared" si="0"/>
        <v>9.0478333333333332</v>
      </c>
      <c r="D93">
        <f t="shared" si="1"/>
        <v>5.7701666666666664</v>
      </c>
    </row>
    <row r="100" spans="2:6" ht="18.75">
      <c r="B100" s="78" t="s">
        <v>214</v>
      </c>
    </row>
    <row r="102" spans="2:6">
      <c r="B102" t="s">
        <v>54</v>
      </c>
      <c r="C102" t="s">
        <v>215</v>
      </c>
      <c r="D102" t="s">
        <v>216</v>
      </c>
      <c r="E102" t="s">
        <v>217</v>
      </c>
      <c r="F102" t="s">
        <v>218</v>
      </c>
    </row>
    <row r="103" spans="2:6">
      <c r="B103">
        <v>0</v>
      </c>
      <c r="C103">
        <f>J63/60</f>
        <v>576.5139999999999</v>
      </c>
      <c r="D103">
        <f>J47/60</f>
        <v>621.55733333333342</v>
      </c>
      <c r="E103">
        <f>P63/60</f>
        <v>1075.9001666666668</v>
      </c>
      <c r="F103">
        <f>P47/60</f>
        <v>1255.8028333333334</v>
      </c>
    </row>
    <row r="104" spans="2:6">
      <c r="B104">
        <v>10</v>
      </c>
      <c r="C104">
        <f t="shared" ref="C104:C113" si="2">J64/60</f>
        <v>547.91233333333332</v>
      </c>
      <c r="D104">
        <f t="shared" ref="D104:D113" si="3">J48/60</f>
        <v>593.34483333333333</v>
      </c>
      <c r="E104">
        <f t="shared" ref="E104:E113" si="4">P64/60</f>
        <v>915.75633333333326</v>
      </c>
      <c r="F104">
        <f t="shared" ref="F104:F113" si="5">P48/60</f>
        <v>1099.9690000000001</v>
      </c>
    </row>
    <row r="105" spans="2:6">
      <c r="B105">
        <v>20</v>
      </c>
      <c r="C105">
        <f t="shared" si="2"/>
        <v>482.59300000000002</v>
      </c>
      <c r="D105">
        <f t="shared" si="3"/>
        <v>510.35683333333333</v>
      </c>
      <c r="E105">
        <f t="shared" si="4"/>
        <v>826.66649999999993</v>
      </c>
      <c r="F105">
        <f t="shared" si="5"/>
        <v>793.94083333333333</v>
      </c>
    </row>
    <row r="106" spans="2:6">
      <c r="B106">
        <v>30</v>
      </c>
      <c r="C106">
        <f t="shared" si="2"/>
        <v>404.87833333333333</v>
      </c>
      <c r="D106">
        <f t="shared" si="3"/>
        <v>448.77866666666671</v>
      </c>
      <c r="E106">
        <f t="shared" si="4"/>
        <v>629.92700000000002</v>
      </c>
      <c r="F106">
        <f t="shared" si="5"/>
        <v>809.60649999999998</v>
      </c>
    </row>
    <row r="107" spans="2:6">
      <c r="B107">
        <v>40</v>
      </c>
      <c r="C107">
        <f t="shared" si="2"/>
        <v>375.68566666666663</v>
      </c>
      <c r="D107">
        <f t="shared" si="3"/>
        <v>410.86716666666666</v>
      </c>
      <c r="E107">
        <f t="shared" si="4"/>
        <v>587.85649999999998</v>
      </c>
      <c r="F107">
        <f t="shared" si="5"/>
        <v>604.27516666666668</v>
      </c>
    </row>
    <row r="108" spans="2:6">
      <c r="B108">
        <v>50</v>
      </c>
      <c r="C108">
        <f t="shared" si="2"/>
        <v>364.08</v>
      </c>
      <c r="D108">
        <f t="shared" si="3"/>
        <v>379.32516666666663</v>
      </c>
      <c r="E108">
        <f t="shared" si="4"/>
        <v>558.20383333333336</v>
      </c>
      <c r="F108">
        <f t="shared" si="5"/>
        <v>602.0236666666666</v>
      </c>
    </row>
    <row r="109" spans="2:6">
      <c r="B109">
        <v>60</v>
      </c>
      <c r="C109">
        <f t="shared" si="2"/>
        <v>333.43199999999996</v>
      </c>
      <c r="D109">
        <f t="shared" si="3"/>
        <v>345.84716666666668</v>
      </c>
      <c r="E109">
        <f t="shared" si="4"/>
        <v>574.5623333333333</v>
      </c>
      <c r="F109">
        <f t="shared" si="5"/>
        <v>466.78416666666664</v>
      </c>
    </row>
    <row r="110" spans="2:6">
      <c r="B110">
        <v>70</v>
      </c>
      <c r="C110">
        <f t="shared" si="2"/>
        <v>285.07733333333334</v>
      </c>
      <c r="D110">
        <f t="shared" si="3"/>
        <v>307.39749999999998</v>
      </c>
      <c r="E110">
        <f t="shared" si="4"/>
        <v>486.48499999999996</v>
      </c>
      <c r="F110">
        <f t="shared" si="5"/>
        <v>589.56433333333337</v>
      </c>
    </row>
    <row r="111" spans="2:6">
      <c r="B111">
        <v>80</v>
      </c>
      <c r="C111">
        <f t="shared" si="2"/>
        <v>259.9545</v>
      </c>
      <c r="D111">
        <f t="shared" si="3"/>
        <v>275.81400000000002</v>
      </c>
      <c r="E111">
        <f t="shared" si="4"/>
        <v>386.74116666666669</v>
      </c>
      <c r="F111">
        <f t="shared" si="5"/>
        <v>472.24083333333334</v>
      </c>
    </row>
    <row r="112" spans="2:6">
      <c r="B112">
        <v>90</v>
      </c>
      <c r="C112">
        <f t="shared" si="2"/>
        <v>259.15066666666667</v>
      </c>
      <c r="D112">
        <f t="shared" si="3"/>
        <v>253.77466666666666</v>
      </c>
      <c r="E112">
        <f t="shared" si="4"/>
        <v>422.70016666666663</v>
      </c>
      <c r="F112">
        <f t="shared" si="5"/>
        <v>355.09733333333332</v>
      </c>
    </row>
    <row r="113" spans="2:6">
      <c r="B113">
        <v>100</v>
      </c>
      <c r="C113">
        <f t="shared" si="2"/>
        <v>245.72183333333334</v>
      </c>
      <c r="D113">
        <f t="shared" si="3"/>
        <v>238.56933333333333</v>
      </c>
      <c r="E113">
        <f t="shared" si="4"/>
        <v>393.33283333333333</v>
      </c>
      <c r="F113">
        <f t="shared" si="5"/>
        <v>430.40466666666663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32D4-D995-4538-A887-FEA45CF58A47}">
  <sheetPr codeName="Sheet12"/>
  <dimension ref="A2:AQ110"/>
  <sheetViews>
    <sheetView topLeftCell="A28" zoomScale="80" zoomScaleNormal="80" workbookViewId="0">
      <selection activeCell="AV73" sqref="AV73"/>
    </sheetView>
  </sheetViews>
  <sheetFormatPr baseColWidth="10" defaultColWidth="9.140625" defaultRowHeight="15"/>
  <sheetData>
    <row r="2" spans="1:43">
      <c r="B2" t="s">
        <v>86</v>
      </c>
    </row>
    <row r="3" spans="1:43">
      <c r="B3" t="s">
        <v>87</v>
      </c>
    </row>
    <row r="7" spans="1:43">
      <c r="B7" t="s">
        <v>88</v>
      </c>
    </row>
    <row r="9" spans="1:43">
      <c r="F9" s="4"/>
      <c r="G9" s="4"/>
      <c r="H9" s="4"/>
      <c r="I9" s="4"/>
    </row>
    <row r="10" spans="1:43">
      <c r="G10" s="3" t="s">
        <v>28</v>
      </c>
      <c r="Q10" s="4" t="s">
        <v>40</v>
      </c>
      <c r="AA10" s="4" t="s">
        <v>41</v>
      </c>
      <c r="AJ10" s="4" t="s">
        <v>65</v>
      </c>
    </row>
    <row r="11" spans="1:43" ht="15.75" thickBot="1">
      <c r="U11" s="38" t="s">
        <v>61</v>
      </c>
      <c r="AE11" s="38" t="s">
        <v>61</v>
      </c>
      <c r="AN11" s="38" t="s">
        <v>61</v>
      </c>
    </row>
    <row r="12" spans="1:43">
      <c r="A12" t="s">
        <v>59</v>
      </c>
      <c r="B12" t="s">
        <v>11</v>
      </c>
      <c r="C12" t="s">
        <v>54</v>
      </c>
      <c r="D12" t="s">
        <v>17</v>
      </c>
      <c r="E12" t="s">
        <v>18</v>
      </c>
      <c r="F12" s="1" t="s">
        <v>0</v>
      </c>
      <c r="G12" s="5" t="s">
        <v>1</v>
      </c>
      <c r="H12" s="6" t="s">
        <v>3</v>
      </c>
      <c r="I12" s="2" t="s">
        <v>2</v>
      </c>
      <c r="J12" s="2" t="s">
        <v>12</v>
      </c>
      <c r="K12" s="2" t="s">
        <v>30</v>
      </c>
      <c r="L12" s="2" t="s">
        <v>35</v>
      </c>
      <c r="M12" s="35"/>
      <c r="N12" t="s">
        <v>55</v>
      </c>
      <c r="P12" t="s">
        <v>66</v>
      </c>
      <c r="Q12" s="1" t="s">
        <v>4</v>
      </c>
      <c r="R12" s="2" t="s">
        <v>6</v>
      </c>
      <c r="S12" s="2" t="s">
        <v>7</v>
      </c>
      <c r="T12" s="11" t="s">
        <v>5</v>
      </c>
      <c r="U12" s="2" t="s">
        <v>8</v>
      </c>
      <c r="V12" s="38" t="s">
        <v>62</v>
      </c>
      <c r="W12" s="38" t="s">
        <v>63</v>
      </c>
      <c r="X12" s="38" t="s">
        <v>64</v>
      </c>
      <c r="Y12" s="35"/>
      <c r="AA12" s="1" t="s">
        <v>4</v>
      </c>
      <c r="AB12" s="2" t="s">
        <v>6</v>
      </c>
      <c r="AC12" s="2" t="s">
        <v>7</v>
      </c>
      <c r="AD12" s="11" t="s">
        <v>5</v>
      </c>
      <c r="AE12" s="2" t="s">
        <v>8</v>
      </c>
      <c r="AF12" s="38" t="s">
        <v>62</v>
      </c>
      <c r="AG12" s="38" t="s">
        <v>63</v>
      </c>
      <c r="AH12" s="38" t="s">
        <v>64</v>
      </c>
      <c r="AJ12" s="1" t="s">
        <v>4</v>
      </c>
      <c r="AK12" s="2" t="s">
        <v>6</v>
      </c>
      <c r="AL12" s="2" t="s">
        <v>7</v>
      </c>
      <c r="AM12" s="11" t="s">
        <v>5</v>
      </c>
      <c r="AN12" s="2" t="s">
        <v>8</v>
      </c>
      <c r="AO12" s="38" t="s">
        <v>62</v>
      </c>
      <c r="AP12" s="38" t="s">
        <v>63</v>
      </c>
      <c r="AQ12" s="38" t="s">
        <v>64</v>
      </c>
    </row>
    <row r="13" spans="1:43" s="39" customFormat="1">
      <c r="A13" s="39">
        <v>2</v>
      </c>
      <c r="B13" s="39">
        <v>40</v>
      </c>
      <c r="D13" s="39">
        <v>6</v>
      </c>
      <c r="E13" s="39">
        <v>7</v>
      </c>
      <c r="F13" s="39">
        <v>100</v>
      </c>
      <c r="G13" s="39" t="s">
        <v>9</v>
      </c>
      <c r="H13" s="39">
        <v>1842</v>
      </c>
      <c r="J13" s="39">
        <v>82</v>
      </c>
      <c r="K13" s="39">
        <v>1.05</v>
      </c>
      <c r="N13" s="39">
        <v>0.74</v>
      </c>
      <c r="P13" s="39">
        <v>2.5824561119079501</v>
      </c>
      <c r="Q13" s="39">
        <v>3.9519684314727699</v>
      </c>
      <c r="R13" s="39">
        <v>0.58469055374592804</v>
      </c>
      <c r="S13" s="39">
        <v>0.58469055374592804</v>
      </c>
      <c r="T13" s="39">
        <v>0.60709643363952603</v>
      </c>
      <c r="U13" s="39">
        <v>0.43262411347517699</v>
      </c>
      <c r="V13" s="39">
        <v>0.53909464659418205</v>
      </c>
      <c r="W13" s="39">
        <v>0.42857215007214999</v>
      </c>
      <c r="X13" s="39">
        <v>0.43354017454697202</v>
      </c>
      <c r="AA13" s="39">
        <v>20.681400299072202</v>
      </c>
      <c r="AB13" s="39">
        <v>0.58251900108577603</v>
      </c>
      <c r="AC13" s="39">
        <v>0.58251900108577603</v>
      </c>
      <c r="AD13" s="39">
        <v>0.142600297927856</v>
      </c>
      <c r="AE13" s="39">
        <v>0.43144208037824999</v>
      </c>
      <c r="AF13" s="39">
        <v>0.53318512696453801</v>
      </c>
      <c r="AG13" s="39">
        <v>0.42897691197691201</v>
      </c>
      <c r="AH13" s="39">
        <v>0.439774311192624</v>
      </c>
      <c r="AJ13" s="39">
        <v>22.842877149581899</v>
      </c>
      <c r="AK13" s="39">
        <v>0.58469055374592804</v>
      </c>
      <c r="AL13" s="39">
        <v>0.58469055374592804</v>
      </c>
      <c r="AM13" s="39">
        <v>0.78044867515563898</v>
      </c>
      <c r="AN13" s="39">
        <v>0.44326241134751698</v>
      </c>
      <c r="AO13" s="39">
        <v>0.54768766426136894</v>
      </c>
      <c r="AP13" s="39">
        <v>0.43863961038961002</v>
      </c>
      <c r="AQ13" s="39">
        <v>0.44559830430716002</v>
      </c>
    </row>
    <row r="14" spans="1:43" s="39" customFormat="1">
      <c r="A14" s="39">
        <v>2</v>
      </c>
      <c r="B14" s="39">
        <v>40</v>
      </c>
      <c r="D14" s="39">
        <v>6</v>
      </c>
      <c r="E14" s="39">
        <v>7</v>
      </c>
      <c r="F14" s="39">
        <v>200</v>
      </c>
      <c r="G14" s="39" t="s">
        <v>9</v>
      </c>
      <c r="H14" s="39">
        <v>3655</v>
      </c>
      <c r="J14" s="39">
        <v>140</v>
      </c>
      <c r="K14" s="39">
        <v>1.76</v>
      </c>
      <c r="N14" s="39">
        <v>1.56</v>
      </c>
      <c r="P14" s="39">
        <v>3.4844844341278001</v>
      </c>
      <c r="Q14" s="39">
        <v>12.826812028884801</v>
      </c>
      <c r="R14" s="39">
        <v>0.63693570451436299</v>
      </c>
      <c r="S14" s="39">
        <v>0.63693570451436299</v>
      </c>
      <c r="T14" s="39">
        <v>1.6386520862579299</v>
      </c>
      <c r="U14" s="39">
        <v>0.458382877526753</v>
      </c>
      <c r="V14" s="39">
        <v>0.54386359214923596</v>
      </c>
      <c r="W14" s="39">
        <v>0.45689430014429999</v>
      </c>
      <c r="X14" s="39">
        <v>0.46258317451124398</v>
      </c>
      <c r="AA14" s="39">
        <v>51.127420186996403</v>
      </c>
      <c r="AB14" s="39">
        <v>0.63611491108071105</v>
      </c>
      <c r="AC14" s="39">
        <v>0.63611491108071105</v>
      </c>
      <c r="AD14" s="39">
        <v>0.150517463684082</v>
      </c>
      <c r="AE14" s="39">
        <v>0.45541022592152097</v>
      </c>
      <c r="AF14" s="39">
        <v>0.55235427284068594</v>
      </c>
      <c r="AG14" s="39">
        <v>0.45599476911976899</v>
      </c>
      <c r="AH14" s="39">
        <v>0.471544487220941</v>
      </c>
      <c r="AJ14" s="39">
        <v>55.069372415542603</v>
      </c>
      <c r="AK14" s="39">
        <v>0.63693570451436299</v>
      </c>
      <c r="AL14" s="39">
        <v>0.63693570451436299</v>
      </c>
      <c r="AM14" s="39">
        <v>2.0513856410980198</v>
      </c>
      <c r="AN14" s="39">
        <v>0.47086801426872699</v>
      </c>
      <c r="AO14" s="39">
        <v>0.56134816994599601</v>
      </c>
      <c r="AP14" s="39">
        <v>0.46992207792207702</v>
      </c>
      <c r="AQ14" s="39">
        <v>0.47954814706119397</v>
      </c>
    </row>
    <row r="15" spans="1:43" s="39" customFormat="1">
      <c r="A15" s="39">
        <v>2</v>
      </c>
      <c r="B15" s="39">
        <v>40</v>
      </c>
      <c r="D15" s="39">
        <v>6</v>
      </c>
      <c r="E15" s="39">
        <v>7</v>
      </c>
      <c r="F15" s="39">
        <v>300</v>
      </c>
      <c r="G15" s="39" t="s">
        <v>9</v>
      </c>
      <c r="H15" s="39">
        <v>5479</v>
      </c>
      <c r="J15" s="39">
        <v>240</v>
      </c>
      <c r="K15" s="39">
        <v>2.33</v>
      </c>
      <c r="N15" s="39">
        <v>1.82</v>
      </c>
      <c r="P15" s="39">
        <v>5.9469311237335196</v>
      </c>
      <c r="Q15" s="39">
        <v>37.129235744476297</v>
      </c>
      <c r="R15" s="39">
        <v>0.79631319583865601</v>
      </c>
      <c r="S15" s="39">
        <v>0.79631319583865601</v>
      </c>
      <c r="T15" s="39">
        <v>3.47119760513305</v>
      </c>
      <c r="U15" s="39">
        <v>0.54912836767036399</v>
      </c>
      <c r="V15" s="39">
        <v>0.62617909646364101</v>
      </c>
      <c r="W15" s="39">
        <v>0.54611147186147102</v>
      </c>
      <c r="X15" s="39">
        <v>0.55218973363008494</v>
      </c>
      <c r="AA15" s="39">
        <v>75.226695537567096</v>
      </c>
      <c r="AB15" s="39">
        <v>0.79631319583865601</v>
      </c>
      <c r="AC15" s="39">
        <v>0.79631319583865601</v>
      </c>
      <c r="AD15" s="39">
        <v>0.20486474037170399</v>
      </c>
      <c r="AE15" s="39">
        <v>0.54833597464342299</v>
      </c>
      <c r="AF15" s="39">
        <v>0.61963018760080502</v>
      </c>
      <c r="AG15" s="39">
        <v>0.54679304954304897</v>
      </c>
      <c r="AH15" s="39">
        <v>0.55956968315352795</v>
      </c>
      <c r="AJ15" s="39">
        <v>107.56904006004299</v>
      </c>
      <c r="AK15" s="39">
        <v>0.796130680781164</v>
      </c>
      <c r="AL15" s="39">
        <v>0.796130680781164</v>
      </c>
      <c r="AM15" s="39">
        <v>4.19657254219055</v>
      </c>
      <c r="AN15" s="39">
        <v>0.56735340729001504</v>
      </c>
      <c r="AO15" s="39">
        <v>0.635199558276481</v>
      </c>
      <c r="AP15" s="39">
        <v>0.56588047138047104</v>
      </c>
      <c r="AQ15" s="39">
        <v>0.572866516536779</v>
      </c>
    </row>
    <row r="16" spans="1:43" s="39" customFormat="1">
      <c r="A16" s="39">
        <v>2</v>
      </c>
      <c r="B16" s="39">
        <v>40</v>
      </c>
      <c r="D16" s="39">
        <v>6</v>
      </c>
      <c r="E16" s="39">
        <v>7</v>
      </c>
      <c r="F16" s="39">
        <v>400</v>
      </c>
      <c r="G16" s="39" t="s">
        <v>9</v>
      </c>
      <c r="H16" s="39">
        <v>7293</v>
      </c>
      <c r="J16" s="39">
        <v>336</v>
      </c>
      <c r="K16" s="39">
        <v>3.26</v>
      </c>
      <c r="N16" s="39">
        <v>2.2999999999999998</v>
      </c>
      <c r="P16" s="39">
        <v>7.1509361267089799</v>
      </c>
      <c r="Q16" s="39">
        <v>66.768455982208195</v>
      </c>
      <c r="R16" s="39">
        <v>0.88084464555052699</v>
      </c>
      <c r="S16" s="39">
        <v>0.88084464555052699</v>
      </c>
      <c r="T16" s="39">
        <v>7.4698667526245099</v>
      </c>
      <c r="U16" s="39">
        <v>0.56671619613670099</v>
      </c>
      <c r="V16" s="39">
        <v>0.63577379090207997</v>
      </c>
      <c r="W16" s="39">
        <v>0.56343163780663696</v>
      </c>
      <c r="X16" s="39">
        <v>0.56614021411038995</v>
      </c>
      <c r="AA16" s="39">
        <v>133.906918525695</v>
      </c>
      <c r="AB16" s="39">
        <v>0.88084464555052699</v>
      </c>
      <c r="AC16" s="39">
        <v>0.88084464555052699</v>
      </c>
      <c r="AD16" s="39">
        <v>0.33744978904724099</v>
      </c>
      <c r="AE16" s="39">
        <v>0.56225854383358098</v>
      </c>
      <c r="AF16" s="39">
        <v>0.62049404067325797</v>
      </c>
      <c r="AG16" s="39">
        <v>0.558081349206349</v>
      </c>
      <c r="AH16" s="39">
        <v>0.56529179484726799</v>
      </c>
      <c r="AJ16" s="39">
        <v>178.164548873901</v>
      </c>
      <c r="AK16" s="39">
        <v>0.88084464555052699</v>
      </c>
      <c r="AL16" s="39">
        <v>0.88084464555052699</v>
      </c>
      <c r="AM16" s="39">
        <v>9.0689620971679599</v>
      </c>
      <c r="AN16" s="39">
        <v>0.58751857355126302</v>
      </c>
      <c r="AO16" s="39">
        <v>0.64779538679445703</v>
      </c>
      <c r="AP16" s="39">
        <v>0.58446130952380904</v>
      </c>
      <c r="AQ16" s="39">
        <v>0.59055407432833695</v>
      </c>
    </row>
    <row r="17" spans="1:43" s="39" customFormat="1">
      <c r="A17" s="39">
        <v>2</v>
      </c>
      <c r="B17" s="39">
        <v>40</v>
      </c>
      <c r="D17" s="39">
        <v>6</v>
      </c>
      <c r="E17" s="39">
        <v>7</v>
      </c>
      <c r="F17" s="39">
        <v>500</v>
      </c>
      <c r="G17" s="39" t="s">
        <v>25</v>
      </c>
      <c r="H17" s="39">
        <v>10692</v>
      </c>
      <c r="J17" s="39">
        <v>601</v>
      </c>
      <c r="K17" s="39">
        <v>6.28</v>
      </c>
      <c r="N17" s="39">
        <v>3.75</v>
      </c>
      <c r="P17" s="39">
        <v>14.430311679840001</v>
      </c>
      <c r="Q17" s="39">
        <v>164.85369348526001</v>
      </c>
      <c r="R17" s="39">
        <v>0.96202768424990603</v>
      </c>
      <c r="S17" s="39">
        <v>0.96202768424990603</v>
      </c>
      <c r="T17" s="39">
        <v>17.8908946514129</v>
      </c>
      <c r="U17" s="39">
        <v>0.61629811629811604</v>
      </c>
      <c r="V17" s="39">
        <v>0.699523143471936</v>
      </c>
      <c r="W17" s="39">
        <v>0.61660159709571405</v>
      </c>
      <c r="X17" s="39">
        <v>0.62181924656194199</v>
      </c>
      <c r="AA17" s="39">
        <v>170.60507845878601</v>
      </c>
      <c r="AB17" s="39">
        <v>0.96202768424990603</v>
      </c>
      <c r="AC17" s="39">
        <v>0.96202768424990603</v>
      </c>
      <c r="AD17" s="39">
        <v>0.45205307006835899</v>
      </c>
      <c r="AE17" s="39">
        <v>0.65131040131040097</v>
      </c>
      <c r="AF17" s="39">
        <v>0.70309036792349699</v>
      </c>
      <c r="AG17" s="39">
        <v>0.65126640630611199</v>
      </c>
      <c r="AH17" s="39">
        <v>0.65495602767916306</v>
      </c>
      <c r="AJ17" s="39">
        <v>333.275682687759</v>
      </c>
      <c r="AK17" s="39">
        <v>0.96202768424990603</v>
      </c>
      <c r="AL17" s="39">
        <v>0.96202768424990603</v>
      </c>
      <c r="AM17" s="39">
        <v>18.6442196369171</v>
      </c>
      <c r="AN17" s="39">
        <v>0.66707616707616701</v>
      </c>
      <c r="AO17" s="39">
        <v>0.72139850970666697</v>
      </c>
      <c r="AP17" s="39">
        <v>0.66603754954196104</v>
      </c>
      <c r="AQ17" s="39">
        <v>0.66942588692221505</v>
      </c>
    </row>
    <row r="18" spans="1:43">
      <c r="A18">
        <v>1</v>
      </c>
      <c r="B18">
        <v>40</v>
      </c>
      <c r="D18">
        <v>6</v>
      </c>
      <c r="E18">
        <v>7</v>
      </c>
      <c r="F18">
        <v>100</v>
      </c>
      <c r="G18" t="s">
        <v>9</v>
      </c>
      <c r="H18">
        <v>1842</v>
      </c>
      <c r="J18">
        <v>10374</v>
      </c>
      <c r="K18">
        <v>8.26</v>
      </c>
      <c r="N18">
        <v>0.57999999999999996</v>
      </c>
      <c r="Q18">
        <v>100.403480768203</v>
      </c>
      <c r="R18">
        <v>0.999457111834962</v>
      </c>
      <c r="S18">
        <v>0.999457111834962</v>
      </c>
      <c r="T18">
        <v>1.6596920490264799</v>
      </c>
      <c r="U18">
        <v>0.97163120567375805</v>
      </c>
      <c r="V18">
        <v>0.97734645909645901</v>
      </c>
      <c r="W18">
        <v>0.97002344877344804</v>
      </c>
      <c r="X18">
        <v>0.97026321605810695</v>
      </c>
      <c r="AA18">
        <v>84.16</v>
      </c>
      <c r="AB18">
        <v>0.99</v>
      </c>
      <c r="AC18">
        <v>0.99</v>
      </c>
      <c r="AD18">
        <v>0.92</v>
      </c>
      <c r="AE18">
        <v>0.98899999999999999</v>
      </c>
      <c r="AF18">
        <v>0.98899999999999999</v>
      </c>
      <c r="AG18">
        <v>0.98799999999999999</v>
      </c>
      <c r="AH18">
        <v>0.98799999999999999</v>
      </c>
      <c r="AJ18">
        <v>317.61241197586003</v>
      </c>
      <c r="AK18">
        <v>0.999457111834962</v>
      </c>
      <c r="AL18">
        <v>0.999457111834962</v>
      </c>
      <c r="AM18">
        <v>3.4246060848236</v>
      </c>
      <c r="AN18">
        <v>0.98345153664302598</v>
      </c>
      <c r="AO18">
        <v>0.98697358197358198</v>
      </c>
      <c r="AP18">
        <v>0.98191233766233699</v>
      </c>
      <c r="AQ18">
        <v>0.98182106813035597</v>
      </c>
    </row>
    <row r="19" spans="1:43">
      <c r="A19">
        <v>1</v>
      </c>
      <c r="B19">
        <v>40</v>
      </c>
      <c r="D19">
        <v>6</v>
      </c>
      <c r="E19">
        <v>7</v>
      </c>
      <c r="F19">
        <v>200</v>
      </c>
      <c r="G19" t="s">
        <v>9</v>
      </c>
      <c r="H19">
        <v>3655</v>
      </c>
      <c r="J19">
        <v>14354</v>
      </c>
      <c r="K19">
        <v>21.71</v>
      </c>
      <c r="N19">
        <v>1.18</v>
      </c>
      <c r="Q19">
        <v>232.58802223205501</v>
      </c>
      <c r="R19">
        <v>0.99972640218878195</v>
      </c>
      <c r="S19">
        <v>0.99972640218878195</v>
      </c>
      <c r="T19">
        <v>5.4836337566375697</v>
      </c>
      <c r="U19">
        <v>0.96135552913198496</v>
      </c>
      <c r="V19">
        <v>0.96818360805860804</v>
      </c>
      <c r="W19">
        <v>0.96035858585858502</v>
      </c>
      <c r="X19">
        <v>0.95870359794443405</v>
      </c>
      <c r="AA19">
        <v>207.53</v>
      </c>
      <c r="AB19">
        <v>0.99</v>
      </c>
      <c r="AC19">
        <v>0.99</v>
      </c>
      <c r="AD19">
        <v>2.4300000000000002</v>
      </c>
      <c r="AE19">
        <v>0.98399999999999999</v>
      </c>
      <c r="AF19">
        <v>0.98599999999999999</v>
      </c>
      <c r="AG19">
        <v>0.98399999999999999</v>
      </c>
      <c r="AH19">
        <v>0.98199999999999998</v>
      </c>
      <c r="AJ19">
        <v>715.24137735366799</v>
      </c>
      <c r="AK19">
        <v>0.99972640218878195</v>
      </c>
      <c r="AL19">
        <v>0.99972640218878195</v>
      </c>
      <c r="AM19">
        <v>10.34961104393</v>
      </c>
      <c r="AN19">
        <v>0.97978596908442295</v>
      </c>
      <c r="AO19">
        <v>0.98338920801420804</v>
      </c>
      <c r="AP19">
        <v>0.97857900432900402</v>
      </c>
      <c r="AQ19">
        <v>0.97729022127458898</v>
      </c>
    </row>
    <row r="20" spans="1:43">
      <c r="A20">
        <v>1</v>
      </c>
      <c r="B20">
        <v>40</v>
      </c>
      <c r="D20">
        <v>6</v>
      </c>
      <c r="E20">
        <v>7</v>
      </c>
      <c r="F20">
        <v>300</v>
      </c>
      <c r="G20" t="s">
        <v>9</v>
      </c>
      <c r="H20">
        <v>5479</v>
      </c>
      <c r="J20">
        <v>15971</v>
      </c>
      <c r="K20">
        <v>36.14</v>
      </c>
      <c r="N20">
        <v>1.94</v>
      </c>
      <c r="Q20">
        <v>394.02485203742901</v>
      </c>
      <c r="R20">
        <v>0.999817484942507</v>
      </c>
      <c r="S20">
        <v>0.999817484942507</v>
      </c>
      <c r="T20">
        <v>10.541394233703601</v>
      </c>
      <c r="U20">
        <v>0.94532488114104596</v>
      </c>
      <c r="V20">
        <v>0.951104537891302</v>
      </c>
      <c r="W20">
        <v>0.94280759980759898</v>
      </c>
      <c r="X20">
        <v>0.94015718757256905</v>
      </c>
      <c r="AA20">
        <v>397.13</v>
      </c>
      <c r="AB20">
        <v>0.99</v>
      </c>
      <c r="AC20">
        <v>0.99</v>
      </c>
      <c r="AD20">
        <v>4.0199999999999996</v>
      </c>
      <c r="AE20">
        <v>0.98199999999999998</v>
      </c>
      <c r="AF20">
        <v>0.98199999999999998</v>
      </c>
      <c r="AG20">
        <v>0.98</v>
      </c>
      <c r="AH20">
        <v>0.97899999999999998</v>
      </c>
      <c r="AJ20">
        <v>981.10202932357697</v>
      </c>
      <c r="AK20">
        <v>0.999817484942507</v>
      </c>
      <c r="AL20">
        <v>0.999817484942507</v>
      </c>
      <c r="AM20">
        <v>19.1737349033355</v>
      </c>
      <c r="AN20">
        <v>0.97345483359746399</v>
      </c>
      <c r="AO20">
        <v>0.97671956529309401</v>
      </c>
      <c r="AP20">
        <v>0.97107070707070697</v>
      </c>
      <c r="AQ20">
        <v>0.97022556985227604</v>
      </c>
    </row>
    <row r="21" spans="1:43">
      <c r="A21">
        <v>1</v>
      </c>
      <c r="B21">
        <v>40</v>
      </c>
      <c r="D21">
        <v>6</v>
      </c>
      <c r="E21">
        <v>7</v>
      </c>
      <c r="F21">
        <v>400</v>
      </c>
      <c r="G21" t="s">
        <v>9</v>
      </c>
      <c r="H21">
        <v>7293</v>
      </c>
      <c r="J21">
        <v>16265</v>
      </c>
      <c r="K21">
        <v>49.18</v>
      </c>
      <c r="N21">
        <v>2.61</v>
      </c>
      <c r="Q21">
        <v>553.23841190338101</v>
      </c>
      <c r="R21">
        <v>0.99986288221582298</v>
      </c>
      <c r="S21">
        <v>0.99986288221582298</v>
      </c>
      <c r="T21">
        <v>16.818110704421901</v>
      </c>
      <c r="U21">
        <v>0.91411589895988099</v>
      </c>
      <c r="V21">
        <v>0.94159488756857102</v>
      </c>
      <c r="W21">
        <v>0.910747835497835</v>
      </c>
      <c r="X21">
        <v>0.91287964496057805</v>
      </c>
      <c r="AA21">
        <v>447.69</v>
      </c>
      <c r="AB21">
        <v>0.99</v>
      </c>
      <c r="AC21">
        <v>0.99</v>
      </c>
      <c r="AD21">
        <v>6.55</v>
      </c>
      <c r="AE21">
        <v>0.97499999999999998</v>
      </c>
      <c r="AF21">
        <v>0.97699999999999998</v>
      </c>
      <c r="AG21">
        <v>0.97299999999999998</v>
      </c>
      <c r="AH21">
        <v>0.97199999999999998</v>
      </c>
      <c r="AJ21">
        <v>1298.58765006065</v>
      </c>
      <c r="AK21">
        <v>0.99986288221582298</v>
      </c>
      <c r="AL21">
        <v>0.99986288221582298</v>
      </c>
      <c r="AM21">
        <v>29.784922361373901</v>
      </c>
      <c r="AN21">
        <v>0.96285289747399705</v>
      </c>
      <c r="AO21">
        <v>0.97131011897459196</v>
      </c>
      <c r="AP21">
        <v>0.96077462121212098</v>
      </c>
      <c r="AQ21">
        <v>0.96110647525451098</v>
      </c>
    </row>
    <row r="22" spans="1:43">
      <c r="A22">
        <v>1</v>
      </c>
      <c r="B22">
        <v>40</v>
      </c>
      <c r="D22">
        <v>6</v>
      </c>
      <c r="E22">
        <v>7</v>
      </c>
      <c r="F22">
        <v>500</v>
      </c>
      <c r="G22" t="s">
        <v>25</v>
      </c>
      <c r="H22">
        <v>10692</v>
      </c>
      <c r="J22">
        <v>16376</v>
      </c>
      <c r="K22">
        <v>72.069999999999993</v>
      </c>
      <c r="N22">
        <v>3.93</v>
      </c>
      <c r="Q22">
        <v>861.83256936073303</v>
      </c>
      <c r="R22">
        <v>0.99990647212869399</v>
      </c>
      <c r="S22">
        <v>0.99990647212869399</v>
      </c>
      <c r="T22">
        <v>28.601122856140101</v>
      </c>
      <c r="U22">
        <v>0.90909090909090895</v>
      </c>
      <c r="V22">
        <v>0.94048800647316799</v>
      </c>
      <c r="W22">
        <v>0.90600530858030803</v>
      </c>
      <c r="X22">
        <v>0.90761097899743004</v>
      </c>
      <c r="AA22">
        <v>774.48</v>
      </c>
      <c r="AB22">
        <v>0.99</v>
      </c>
      <c r="AC22">
        <v>0.99</v>
      </c>
      <c r="AD22">
        <v>9.01</v>
      </c>
      <c r="AE22">
        <v>0.97099999999999997</v>
      </c>
      <c r="AF22">
        <v>0.97699999999999998</v>
      </c>
      <c r="AG22">
        <v>0.96899999999999997</v>
      </c>
      <c r="AH22">
        <v>0.97</v>
      </c>
      <c r="AJ22">
        <v>1747.82781171798</v>
      </c>
      <c r="AK22">
        <v>0.99990647212869399</v>
      </c>
      <c r="AL22">
        <v>0.99990647212869399</v>
      </c>
      <c r="AM22">
        <v>46.565597534179602</v>
      </c>
      <c r="AN22">
        <v>0.95925470925470901</v>
      </c>
      <c r="AO22">
        <v>0.969638111495151</v>
      </c>
      <c r="AP22">
        <v>0.95646149161296201</v>
      </c>
      <c r="AQ22">
        <v>0.95791348698684597</v>
      </c>
    </row>
    <row r="23" spans="1:43" s="39" customFormat="1">
      <c r="A23" s="39">
        <v>2</v>
      </c>
      <c r="B23" s="39">
        <v>40</v>
      </c>
      <c r="D23" s="39">
        <v>1</v>
      </c>
      <c r="E23" s="39">
        <v>7</v>
      </c>
      <c r="F23" s="39">
        <v>100</v>
      </c>
      <c r="G23" s="39" t="s">
        <v>9</v>
      </c>
      <c r="H23" s="39">
        <v>1842</v>
      </c>
      <c r="J23" s="39">
        <v>1562</v>
      </c>
      <c r="K23" s="39">
        <v>3.14</v>
      </c>
      <c r="N23" s="39">
        <v>1.74</v>
      </c>
      <c r="P23" s="39">
        <v>12.361014842987</v>
      </c>
      <c r="Q23" s="39">
        <v>10.529287576675401</v>
      </c>
      <c r="R23" s="39">
        <v>0.999457111834962</v>
      </c>
      <c r="S23" s="39">
        <v>0.999457111834962</v>
      </c>
      <c r="T23" s="39">
        <v>0.76106095314025801</v>
      </c>
      <c r="U23" s="39">
        <v>0.98345153664302598</v>
      </c>
      <c r="V23" s="39">
        <v>0.98624963924963904</v>
      </c>
      <c r="W23" s="39">
        <v>0.98237301587301495</v>
      </c>
      <c r="X23" s="39">
        <v>0.98225735291316096</v>
      </c>
      <c r="AA23" s="39">
        <v>15.57</v>
      </c>
      <c r="AB23" s="39">
        <v>0.99</v>
      </c>
      <c r="AC23" s="39">
        <v>0.99</v>
      </c>
      <c r="AD23" s="39">
        <v>0.27</v>
      </c>
      <c r="AE23" s="39">
        <v>0.96499999999999997</v>
      </c>
      <c r="AF23" s="39">
        <v>0.96799999999999997</v>
      </c>
      <c r="AG23" s="39">
        <v>0.96499999999999997</v>
      </c>
      <c r="AH23" s="39">
        <v>0.96399999999999997</v>
      </c>
      <c r="AJ23" s="39">
        <v>53.5368556976318</v>
      </c>
      <c r="AK23" s="39">
        <v>0.999457111834962</v>
      </c>
      <c r="AL23" s="39">
        <v>0.999457111834962</v>
      </c>
      <c r="AM23" s="39">
        <v>1.33346843719482</v>
      </c>
      <c r="AN23" s="39">
        <v>0.97163120567375805</v>
      </c>
      <c r="AO23" s="39">
        <v>0.97324891774891698</v>
      </c>
      <c r="AP23" s="39">
        <v>0.97190079365079296</v>
      </c>
      <c r="AQ23" s="39">
        <v>0.96980532707073897</v>
      </c>
    </row>
    <row r="24" spans="1:43" s="39" customFormat="1">
      <c r="A24" s="39">
        <v>2</v>
      </c>
      <c r="B24" s="39">
        <v>40</v>
      </c>
      <c r="D24" s="39">
        <v>1</v>
      </c>
      <c r="E24" s="39">
        <v>7</v>
      </c>
      <c r="F24" s="39">
        <v>200</v>
      </c>
      <c r="G24" s="39" t="s">
        <v>9</v>
      </c>
      <c r="H24" s="39">
        <v>3655</v>
      </c>
      <c r="J24" s="39">
        <v>2025</v>
      </c>
      <c r="K24" s="39">
        <v>6.31</v>
      </c>
      <c r="N24" s="39">
        <v>3.43</v>
      </c>
      <c r="P24" s="39">
        <v>16.359147548675502</v>
      </c>
      <c r="Q24" s="39">
        <v>39.512249946594203</v>
      </c>
      <c r="R24" s="39">
        <v>0.99972640218878195</v>
      </c>
      <c r="S24" s="39">
        <v>0.99972640218878195</v>
      </c>
      <c r="T24" s="39">
        <v>2.1595063209533598</v>
      </c>
      <c r="U24" s="39">
        <v>0.97681331747919098</v>
      </c>
      <c r="V24" s="39">
        <v>0.98007162282162197</v>
      </c>
      <c r="W24" s="39">
        <v>0.97591197691197695</v>
      </c>
      <c r="X24" s="39">
        <v>0.97505972227134197</v>
      </c>
      <c r="AA24" s="39">
        <v>29.9</v>
      </c>
      <c r="AB24" s="39">
        <v>0.99</v>
      </c>
      <c r="AC24" s="39">
        <v>0.99</v>
      </c>
      <c r="AD24" s="39">
        <v>0.6</v>
      </c>
      <c r="AE24" s="39">
        <v>0.96399999999999997</v>
      </c>
      <c r="AF24" s="39">
        <v>0.96599999999999997</v>
      </c>
      <c r="AG24" s="39">
        <v>0.96299999999999997</v>
      </c>
      <c r="AH24" s="39">
        <v>0.96099999999999997</v>
      </c>
      <c r="AJ24" s="39">
        <v>119.20368695259</v>
      </c>
      <c r="AK24" s="39">
        <v>0.99972640218878195</v>
      </c>
      <c r="AL24" s="39">
        <v>0.99972640218878195</v>
      </c>
      <c r="AM24" s="39">
        <v>3.5372045040130602</v>
      </c>
      <c r="AN24" s="39">
        <v>0.97027348394768098</v>
      </c>
      <c r="AO24" s="39">
        <v>0.973298354423354</v>
      </c>
      <c r="AP24" s="39">
        <v>0.97106078643578597</v>
      </c>
      <c r="AQ24" s="39">
        <v>0.96952152313705298</v>
      </c>
    </row>
    <row r="25" spans="1:43" s="39" customFormat="1">
      <c r="A25" s="39">
        <v>2</v>
      </c>
      <c r="B25" s="39">
        <v>40</v>
      </c>
      <c r="D25" s="39">
        <v>1</v>
      </c>
      <c r="E25" s="39">
        <v>7</v>
      </c>
      <c r="F25" s="39">
        <v>300</v>
      </c>
      <c r="G25" s="39" t="s">
        <v>9</v>
      </c>
      <c r="H25" s="39">
        <v>5479</v>
      </c>
      <c r="J25" s="39">
        <v>2777</v>
      </c>
      <c r="K25" s="39">
        <v>11.47</v>
      </c>
      <c r="N25" s="39">
        <v>5.55</v>
      </c>
      <c r="P25" s="39">
        <v>23.748639822006201</v>
      </c>
      <c r="Q25" s="39">
        <v>91.836921215057302</v>
      </c>
      <c r="R25" s="39">
        <v>0.999817484942507</v>
      </c>
      <c r="S25" s="39">
        <v>0.999817484942507</v>
      </c>
      <c r="T25" s="39">
        <v>4.5884373188018799</v>
      </c>
      <c r="U25" s="39">
        <v>0.97305863708399298</v>
      </c>
      <c r="V25" s="39">
        <v>0.97520087320087301</v>
      </c>
      <c r="W25" s="39">
        <v>0.97085389610389505</v>
      </c>
      <c r="X25" s="39">
        <v>0.96954780904940596</v>
      </c>
      <c r="AA25" s="39">
        <v>73.87</v>
      </c>
      <c r="AB25" s="39">
        <v>0.99</v>
      </c>
      <c r="AC25" s="39">
        <v>0.99</v>
      </c>
      <c r="AD25" s="39">
        <v>1.01</v>
      </c>
      <c r="AE25" s="39">
        <v>0.95199999999999996</v>
      </c>
      <c r="AF25" s="39">
        <v>0.95399999999999996</v>
      </c>
      <c r="AG25" s="39">
        <v>0.95</v>
      </c>
      <c r="AH25" s="39">
        <v>0.94799999999999995</v>
      </c>
      <c r="AJ25" s="39">
        <v>245.53106307983299</v>
      </c>
      <c r="AK25" s="39">
        <v>0.999817484942507</v>
      </c>
      <c r="AL25" s="39">
        <v>0.999817484942507</v>
      </c>
      <c r="AM25" s="39">
        <v>8.1006000041961599</v>
      </c>
      <c r="AN25" s="39">
        <v>0.96513470681458002</v>
      </c>
      <c r="AO25" s="39">
        <v>0.96530968105968096</v>
      </c>
      <c r="AP25" s="39">
        <v>0.96354160654160603</v>
      </c>
      <c r="AQ25" s="39">
        <v>0.961163585635883</v>
      </c>
    </row>
    <row r="26" spans="1:43" s="39" customFormat="1">
      <c r="A26" s="39">
        <v>2</v>
      </c>
      <c r="B26" s="39">
        <v>40</v>
      </c>
      <c r="D26" s="39">
        <v>1</v>
      </c>
      <c r="E26" s="39">
        <v>7</v>
      </c>
      <c r="F26" s="39">
        <v>400</v>
      </c>
      <c r="G26" s="39" t="s">
        <v>9</v>
      </c>
      <c r="H26" s="39">
        <v>7293</v>
      </c>
      <c r="J26" s="39">
        <v>3230</v>
      </c>
      <c r="K26" s="39">
        <v>16.71</v>
      </c>
      <c r="N26" s="39">
        <v>7.45</v>
      </c>
      <c r="P26" s="39">
        <v>30.751108646392801</v>
      </c>
      <c r="Q26" s="39">
        <v>159.92477822303701</v>
      </c>
      <c r="R26" s="39">
        <v>0.99986288221582298</v>
      </c>
      <c r="S26" s="39">
        <v>0.99986288221582298</v>
      </c>
      <c r="T26" s="39">
        <v>9.9849634170532209</v>
      </c>
      <c r="U26" s="39">
        <v>0.97206537890044498</v>
      </c>
      <c r="V26" s="39">
        <v>0.97486447580197499</v>
      </c>
      <c r="W26" s="39">
        <v>0.97043001443001398</v>
      </c>
      <c r="X26" s="39">
        <v>0.96978951107951095</v>
      </c>
      <c r="AA26" s="39">
        <v>142.97</v>
      </c>
      <c r="AB26" s="39">
        <v>0.99</v>
      </c>
      <c r="AC26" s="39">
        <v>0.99</v>
      </c>
      <c r="AD26" s="39">
        <v>1.64</v>
      </c>
      <c r="AE26" s="39">
        <v>0.94299999999999995</v>
      </c>
      <c r="AF26" s="39">
        <v>0.94699999999999995</v>
      </c>
      <c r="AG26" s="39">
        <v>0.94199999999999995</v>
      </c>
      <c r="AH26" s="39">
        <v>0.93899999999999995</v>
      </c>
      <c r="AJ26" s="39">
        <v>351.925224542617</v>
      </c>
      <c r="AK26" s="39">
        <v>0.99986288221582298</v>
      </c>
      <c r="AL26" s="39">
        <v>0.99986288221582298</v>
      </c>
      <c r="AM26" s="39">
        <v>13.889479875564501</v>
      </c>
      <c r="AN26" s="39">
        <v>0.95274888558692405</v>
      </c>
      <c r="AO26" s="39">
        <v>0.95719343687358305</v>
      </c>
      <c r="AP26" s="39">
        <v>0.94980898268398195</v>
      </c>
      <c r="AQ26" s="39">
        <v>0.94839503399528502</v>
      </c>
    </row>
    <row r="27" spans="1:43" s="39" customFormat="1">
      <c r="A27" s="39">
        <v>2</v>
      </c>
      <c r="B27" s="39">
        <v>40</v>
      </c>
      <c r="D27" s="39">
        <v>1</v>
      </c>
      <c r="E27" s="39">
        <v>7</v>
      </c>
      <c r="F27" s="39">
        <v>500</v>
      </c>
      <c r="G27" s="39" t="s">
        <v>25</v>
      </c>
      <c r="H27" s="39">
        <v>10692</v>
      </c>
      <c r="J27" s="39">
        <v>4525</v>
      </c>
      <c r="K27" s="39">
        <v>30.16</v>
      </c>
      <c r="N27" s="39">
        <v>11.37</v>
      </c>
      <c r="P27" s="39">
        <v>48.290541410446103</v>
      </c>
      <c r="Q27" s="39">
        <v>331.40730261802599</v>
      </c>
      <c r="R27" s="39">
        <v>0.99990647212869399</v>
      </c>
      <c r="S27" s="39">
        <v>0.99990647212869399</v>
      </c>
      <c r="T27" s="39">
        <v>18.190692663192699</v>
      </c>
      <c r="U27" s="39">
        <v>0.96478296478296399</v>
      </c>
      <c r="V27" s="39">
        <v>0.97321019406290299</v>
      </c>
      <c r="W27" s="39">
        <v>0.96179184981684895</v>
      </c>
      <c r="X27" s="39">
        <v>0.96267789772217205</v>
      </c>
      <c r="AA27" s="39">
        <v>346.5</v>
      </c>
      <c r="AB27" s="39">
        <v>0.99</v>
      </c>
      <c r="AC27" s="39">
        <v>0.99</v>
      </c>
      <c r="AD27" s="39">
        <v>2.98</v>
      </c>
      <c r="AE27" s="39">
        <v>0.94399999999999995</v>
      </c>
      <c r="AF27" s="39">
        <v>0.94699999999999995</v>
      </c>
      <c r="AG27" s="39">
        <v>0.94</v>
      </c>
      <c r="AH27" s="39">
        <v>0.94</v>
      </c>
      <c r="AJ27" s="39">
        <v>790.61459541320801</v>
      </c>
      <c r="AK27" s="39">
        <v>0.99990647212869399</v>
      </c>
      <c r="AL27" s="39">
        <v>0.99990647212869399</v>
      </c>
      <c r="AM27" s="39">
        <v>28.053154706954899</v>
      </c>
      <c r="AN27" s="39">
        <v>0.95331695331695299</v>
      </c>
      <c r="AO27" s="39">
        <v>0.95714525258023697</v>
      </c>
      <c r="AP27" s="39">
        <v>0.95049319291819301</v>
      </c>
      <c r="AQ27" s="39">
        <v>0.94924793251101203</v>
      </c>
    </row>
    <row r="28" spans="1:43">
      <c r="A28">
        <v>1</v>
      </c>
      <c r="B28">
        <v>40</v>
      </c>
      <c r="D28">
        <v>1</v>
      </c>
      <c r="E28">
        <v>7</v>
      </c>
      <c r="F28">
        <v>100</v>
      </c>
      <c r="G28" t="s">
        <v>9</v>
      </c>
      <c r="H28">
        <v>1842</v>
      </c>
      <c r="J28">
        <v>15784</v>
      </c>
      <c r="K28">
        <v>13.49</v>
      </c>
      <c r="N28">
        <v>1.93</v>
      </c>
      <c r="Q28">
        <v>105.957098960876</v>
      </c>
      <c r="R28">
        <v>0.999457111834962</v>
      </c>
      <c r="S28">
        <v>0.999457111834962</v>
      </c>
      <c r="T28">
        <v>1.8217525482177701</v>
      </c>
      <c r="U28">
        <v>0.97281323877068504</v>
      </c>
      <c r="V28">
        <v>0.97771586746586703</v>
      </c>
      <c r="W28">
        <v>0.97127344877344901</v>
      </c>
      <c r="X28">
        <v>0.97071087907620401</v>
      </c>
      <c r="AA28">
        <v>92.31</v>
      </c>
      <c r="AB28">
        <v>0.99</v>
      </c>
      <c r="AC28">
        <v>0.99</v>
      </c>
      <c r="AD28">
        <v>1.5</v>
      </c>
      <c r="AE28">
        <v>0.98299999999999998</v>
      </c>
      <c r="AF28">
        <v>0.98599999999999999</v>
      </c>
      <c r="AG28">
        <v>0.98199999999999998</v>
      </c>
      <c r="AH28">
        <v>0.98099999999999998</v>
      </c>
      <c r="AJ28">
        <v>388.98509359359701</v>
      </c>
      <c r="AK28">
        <v>0.999457111834962</v>
      </c>
      <c r="AL28">
        <v>0.999457111834962</v>
      </c>
      <c r="AM28">
        <v>4.8487684726714999</v>
      </c>
      <c r="AN28">
        <v>0.98817966903073196</v>
      </c>
      <c r="AO28">
        <v>0.99096814296814295</v>
      </c>
      <c r="AP28">
        <v>0.98659090909090896</v>
      </c>
      <c r="AQ28">
        <v>0.98661847378627499</v>
      </c>
    </row>
    <row r="29" spans="1:43">
      <c r="A29">
        <v>1</v>
      </c>
      <c r="B29">
        <v>40</v>
      </c>
      <c r="D29">
        <v>1</v>
      </c>
      <c r="E29">
        <v>7</v>
      </c>
      <c r="F29">
        <v>200</v>
      </c>
      <c r="G29" t="s">
        <v>9</v>
      </c>
      <c r="H29">
        <v>3655</v>
      </c>
      <c r="J29">
        <v>19810</v>
      </c>
      <c r="K29">
        <v>32.19</v>
      </c>
      <c r="N29">
        <v>3.81</v>
      </c>
      <c r="Q29">
        <v>139.19957494735701</v>
      </c>
      <c r="R29">
        <v>0.99972640218878195</v>
      </c>
      <c r="S29">
        <v>0.99972640218878195</v>
      </c>
      <c r="T29">
        <v>4.9726295471191397</v>
      </c>
      <c r="U29">
        <v>0.96670630202140295</v>
      </c>
      <c r="V29">
        <v>0.97245762570762495</v>
      </c>
      <c r="W29">
        <v>0.96500342712842702</v>
      </c>
      <c r="X29">
        <v>0.96362732113611105</v>
      </c>
      <c r="AA29">
        <v>175.59</v>
      </c>
      <c r="AB29">
        <v>0.99</v>
      </c>
      <c r="AC29">
        <v>0.99</v>
      </c>
      <c r="AD29">
        <v>3.51</v>
      </c>
      <c r="AE29">
        <v>0.98</v>
      </c>
      <c r="AF29">
        <v>0.98299999999999998</v>
      </c>
      <c r="AG29">
        <v>0.97899999999999998</v>
      </c>
      <c r="AH29">
        <v>0.97799999999999998</v>
      </c>
      <c r="AJ29">
        <v>668.45777082443203</v>
      </c>
      <c r="AK29">
        <v>0.99972640218878195</v>
      </c>
      <c r="AL29">
        <v>0.99972640218878195</v>
      </c>
      <c r="AM29">
        <v>12.7592895030975</v>
      </c>
      <c r="AN29">
        <v>0.985731272294887</v>
      </c>
      <c r="AO29">
        <v>0.98828105228105201</v>
      </c>
      <c r="AP29">
        <v>0.98476154401154403</v>
      </c>
      <c r="AQ29">
        <v>0.98439872556699504</v>
      </c>
    </row>
    <row r="30" spans="1:43">
      <c r="A30">
        <v>1</v>
      </c>
      <c r="B30">
        <v>40</v>
      </c>
      <c r="D30">
        <v>1</v>
      </c>
      <c r="E30">
        <v>7</v>
      </c>
      <c r="F30">
        <v>300</v>
      </c>
      <c r="G30" t="s">
        <v>9</v>
      </c>
      <c r="H30">
        <v>5479</v>
      </c>
      <c r="J30">
        <v>21427</v>
      </c>
      <c r="K30">
        <v>52.05</v>
      </c>
      <c r="N30">
        <v>6.11</v>
      </c>
      <c r="Q30">
        <v>159.425861835479</v>
      </c>
      <c r="R30">
        <v>0.999817484942507</v>
      </c>
      <c r="S30">
        <v>0.999817484942507</v>
      </c>
      <c r="T30">
        <v>8.3173565864562899</v>
      </c>
      <c r="U30">
        <v>0.95919175911251897</v>
      </c>
      <c r="V30">
        <v>0.96000598720451602</v>
      </c>
      <c r="W30">
        <v>0.95631397306397303</v>
      </c>
      <c r="X30">
        <v>0.95307339115754997</v>
      </c>
      <c r="AA30">
        <v>573.71</v>
      </c>
      <c r="AB30">
        <v>0.99</v>
      </c>
      <c r="AC30">
        <v>0.99</v>
      </c>
      <c r="AD30">
        <v>6.02</v>
      </c>
      <c r="AE30">
        <v>0.97499999999999998</v>
      </c>
      <c r="AF30">
        <v>0.97799999999999998</v>
      </c>
      <c r="AG30">
        <v>0.97399999999999998</v>
      </c>
      <c r="AH30">
        <v>0.97199999999999998</v>
      </c>
      <c r="AJ30">
        <v>1092.04245471954</v>
      </c>
      <c r="AK30">
        <v>0.999817484942507</v>
      </c>
      <c r="AL30">
        <v>0.999817484942507</v>
      </c>
      <c r="AM30">
        <v>22.8894155025482</v>
      </c>
      <c r="AN30">
        <v>0.98019017432646505</v>
      </c>
      <c r="AO30">
        <v>0.98076744551744499</v>
      </c>
      <c r="AP30">
        <v>0.97836195286195204</v>
      </c>
      <c r="AQ30">
        <v>0.97732281889351502</v>
      </c>
    </row>
    <row r="31" spans="1:43">
      <c r="A31">
        <v>1</v>
      </c>
      <c r="B31">
        <v>40</v>
      </c>
      <c r="D31">
        <v>1</v>
      </c>
      <c r="E31">
        <v>7</v>
      </c>
      <c r="F31">
        <v>400</v>
      </c>
      <c r="G31" t="s">
        <v>9</v>
      </c>
      <c r="H31">
        <v>7293</v>
      </c>
      <c r="J31">
        <v>21721</v>
      </c>
      <c r="K31">
        <v>71.010000000000005</v>
      </c>
      <c r="N31">
        <v>8.1300000000000008</v>
      </c>
      <c r="Q31">
        <v>156.636783361434</v>
      </c>
      <c r="R31">
        <v>0.99986288221582298</v>
      </c>
      <c r="S31">
        <v>0.99986288221582298</v>
      </c>
      <c r="T31">
        <v>12.1419417858123</v>
      </c>
      <c r="U31">
        <v>0.94947994056463503</v>
      </c>
      <c r="V31">
        <v>0.95601775144789802</v>
      </c>
      <c r="W31">
        <v>0.94662499999999905</v>
      </c>
      <c r="X31">
        <v>0.944421722396522</v>
      </c>
      <c r="AA31">
        <v>642.84</v>
      </c>
      <c r="AB31">
        <v>0.99</v>
      </c>
      <c r="AC31">
        <v>0.99</v>
      </c>
      <c r="AD31">
        <v>8.2200000000000006</v>
      </c>
      <c r="AE31">
        <v>0.96199999999999997</v>
      </c>
      <c r="AF31">
        <v>0.96499999999999997</v>
      </c>
      <c r="AG31">
        <v>0.96099999999999997</v>
      </c>
      <c r="AH31">
        <v>0.95899999999999996</v>
      </c>
      <c r="AJ31">
        <v>1136.55232286453</v>
      </c>
      <c r="AK31">
        <v>0.99986288221582298</v>
      </c>
      <c r="AL31">
        <v>0.99986288221582298</v>
      </c>
      <c r="AM31">
        <v>34.710736513137803</v>
      </c>
      <c r="AN31">
        <v>0.97355126300148498</v>
      </c>
      <c r="AO31">
        <v>0.97560089216339196</v>
      </c>
      <c r="AP31">
        <v>0.97171040764790695</v>
      </c>
      <c r="AQ31">
        <v>0.970429945407003</v>
      </c>
    </row>
    <row r="32" spans="1:43">
      <c r="A32">
        <v>1</v>
      </c>
      <c r="B32">
        <v>40</v>
      </c>
      <c r="D32">
        <v>1</v>
      </c>
      <c r="E32">
        <v>7</v>
      </c>
      <c r="F32">
        <v>500</v>
      </c>
      <c r="G32" t="s">
        <v>25</v>
      </c>
      <c r="H32">
        <v>10692</v>
      </c>
      <c r="J32">
        <v>21832</v>
      </c>
      <c r="K32">
        <v>103.33</v>
      </c>
      <c r="N32">
        <v>12.25</v>
      </c>
      <c r="Q32">
        <v>196.617933273315</v>
      </c>
      <c r="R32">
        <v>0.99990647212869399</v>
      </c>
      <c r="S32">
        <v>0.99990647212869399</v>
      </c>
      <c r="T32">
        <v>19.217459201812702</v>
      </c>
      <c r="U32">
        <v>0.94840294840294803</v>
      </c>
      <c r="V32">
        <v>0.96192544278140801</v>
      </c>
      <c r="W32">
        <v>0.94619314753873496</v>
      </c>
      <c r="X32">
        <v>0.94745214711708603</v>
      </c>
      <c r="AA32">
        <v>999.19</v>
      </c>
      <c r="AB32">
        <v>0.99</v>
      </c>
      <c r="AC32">
        <v>0.99</v>
      </c>
      <c r="AD32">
        <v>12.46</v>
      </c>
      <c r="AE32">
        <v>0.95399999999999996</v>
      </c>
      <c r="AF32">
        <v>0.96</v>
      </c>
      <c r="AG32">
        <v>0.95</v>
      </c>
      <c r="AH32">
        <v>0.94899999999999995</v>
      </c>
      <c r="AJ32">
        <v>1905.48860502243</v>
      </c>
      <c r="AK32">
        <v>0.99990647212869399</v>
      </c>
      <c r="AL32">
        <v>0.99990647212869399</v>
      </c>
      <c r="AM32">
        <v>56.990034580230699</v>
      </c>
      <c r="AN32">
        <v>0.96805896805896796</v>
      </c>
      <c r="AO32">
        <v>0.974057355696755</v>
      </c>
      <c r="AP32">
        <v>0.96468915985974801</v>
      </c>
      <c r="AQ32">
        <v>0.96565056599757904</v>
      </c>
    </row>
    <row r="85" spans="3:13">
      <c r="C85" t="s">
        <v>89</v>
      </c>
    </row>
    <row r="86" spans="3:13">
      <c r="C86" t="s">
        <v>91</v>
      </c>
    </row>
    <row r="87" spans="3:13">
      <c r="C87" t="s">
        <v>90</v>
      </c>
    </row>
    <row r="89" spans="3:13" ht="15.75" thickBot="1"/>
    <row r="90" spans="3:13" ht="15.75" thickBot="1">
      <c r="E90" s="15" t="s">
        <v>15</v>
      </c>
      <c r="F90" s="22"/>
      <c r="G90" s="22"/>
      <c r="H90" s="22"/>
      <c r="I90" s="22"/>
      <c r="J90" s="16"/>
    </row>
    <row r="91" spans="3:13" ht="15.75" thickBot="1">
      <c r="E91" s="17" t="s">
        <v>97</v>
      </c>
      <c r="F91" s="18"/>
      <c r="G91" s="17" t="s">
        <v>13</v>
      </c>
      <c r="H91" s="18"/>
      <c r="I91" s="19" t="s">
        <v>14</v>
      </c>
      <c r="J91" s="18"/>
      <c r="K91" s="17" t="s">
        <v>149</v>
      </c>
      <c r="L91" s="19"/>
      <c r="M91" s="18"/>
    </row>
    <row r="92" spans="3:13" ht="15.75" thickBot="1">
      <c r="C92" s="20" t="s">
        <v>96</v>
      </c>
      <c r="D92" s="28" t="s">
        <v>93</v>
      </c>
      <c r="E92" s="13" t="s">
        <v>92</v>
      </c>
      <c r="F92" s="14" t="s">
        <v>10</v>
      </c>
      <c r="G92" s="13" t="s">
        <v>92</v>
      </c>
      <c r="H92" s="25" t="s">
        <v>10</v>
      </c>
      <c r="I92" s="26" t="s">
        <v>94</v>
      </c>
      <c r="J92" s="24" t="s">
        <v>10</v>
      </c>
      <c r="K92" s="29" t="s">
        <v>95</v>
      </c>
      <c r="L92" s="23" t="s">
        <v>94</v>
      </c>
      <c r="M92" s="25" t="s">
        <v>10</v>
      </c>
    </row>
    <row r="93" spans="3:13">
      <c r="C93" s="10">
        <v>100</v>
      </c>
      <c r="D93" s="40">
        <v>68.181899999999999</v>
      </c>
      <c r="E93" s="30">
        <v>1.38</v>
      </c>
      <c r="F93" s="42">
        <v>0.97990543735224589</v>
      </c>
      <c r="G93" s="30">
        <v>23.2</v>
      </c>
      <c r="H93" s="42">
        <v>0.99172576832151305</v>
      </c>
      <c r="I93" s="47">
        <v>2.2629999999999999</v>
      </c>
      <c r="J93" s="44">
        <v>0.98345153664302598</v>
      </c>
      <c r="K93" s="46">
        <f>(K18+AA18)/60</f>
        <v>1.5403333333333333</v>
      </c>
      <c r="L93" s="33">
        <f t="shared" ref="L93:M96" si="0">AD18</f>
        <v>0.92</v>
      </c>
      <c r="M93" s="27">
        <f t="shared" si="0"/>
        <v>0.98899999999999999</v>
      </c>
    </row>
    <row r="94" spans="3:13">
      <c r="C94" s="10">
        <v>200</v>
      </c>
      <c r="D94" s="40">
        <v>122.7064</v>
      </c>
      <c r="E94" s="30">
        <v>3.28</v>
      </c>
      <c r="F94" s="42">
        <v>0.98751486325802618</v>
      </c>
      <c r="G94" s="30">
        <v>71.67</v>
      </c>
      <c r="H94" s="42">
        <v>0.99346016646848989</v>
      </c>
      <c r="I94" s="47">
        <v>4.88</v>
      </c>
      <c r="J94" s="44">
        <v>0.99167657550535082</v>
      </c>
      <c r="K94" s="46">
        <f>(K19+AA19)/60</f>
        <v>3.8206666666666669</v>
      </c>
      <c r="L94" s="33">
        <f t="shared" si="0"/>
        <v>2.4300000000000002</v>
      </c>
      <c r="M94" s="27">
        <f t="shared" si="0"/>
        <v>0.98399999999999999</v>
      </c>
    </row>
    <row r="95" spans="3:13">
      <c r="C95" s="10">
        <v>300</v>
      </c>
      <c r="D95" s="40">
        <v>210.2364</v>
      </c>
      <c r="E95" s="30">
        <v>5.45</v>
      </c>
      <c r="F95" s="42">
        <v>0.98732171156893822</v>
      </c>
      <c r="G95" s="30">
        <v>191.6</v>
      </c>
      <c r="H95" s="42">
        <v>0.99207606973058637</v>
      </c>
      <c r="I95" s="47">
        <v>8.9489999999999998</v>
      </c>
      <c r="J95" s="44">
        <v>0.99128367670364503</v>
      </c>
      <c r="K95" s="46">
        <f>(K20+AA20)/60</f>
        <v>7.2211666666666661</v>
      </c>
      <c r="L95" s="33">
        <f t="shared" si="0"/>
        <v>4.0199999999999996</v>
      </c>
      <c r="M95" s="27">
        <f t="shared" si="0"/>
        <v>0.98199999999999998</v>
      </c>
    </row>
    <row r="96" spans="3:13" ht="15.75" thickBot="1">
      <c r="C96" s="21">
        <v>400</v>
      </c>
      <c r="D96" s="41">
        <v>273.73169999999999</v>
      </c>
      <c r="E96" s="31">
        <v>7.58</v>
      </c>
      <c r="F96" s="43">
        <v>0.98989598811292723</v>
      </c>
      <c r="G96" s="31">
        <v>308</v>
      </c>
      <c r="H96" s="43">
        <v>0.9934621099554235</v>
      </c>
      <c r="I96" s="48">
        <v>13.228</v>
      </c>
      <c r="J96" s="45">
        <v>0.99286775631500745</v>
      </c>
      <c r="K96" s="46">
        <f>(K21+AA21)/60</f>
        <v>8.2811666666666675</v>
      </c>
      <c r="L96" s="33">
        <f t="shared" si="0"/>
        <v>6.55</v>
      </c>
      <c r="M96" s="27">
        <f t="shared" si="0"/>
        <v>0.97499999999999998</v>
      </c>
    </row>
    <row r="99" spans="3:12">
      <c r="C99" t="s">
        <v>102</v>
      </c>
    </row>
    <row r="100" spans="3:12">
      <c r="D100" t="s">
        <v>148</v>
      </c>
      <c r="E100" t="s">
        <v>103</v>
      </c>
    </row>
    <row r="101" spans="3:12">
      <c r="D101" t="s">
        <v>100</v>
      </c>
      <c r="E101" t="s">
        <v>104</v>
      </c>
    </row>
    <row r="102" spans="3:12">
      <c r="D102" t="s">
        <v>101</v>
      </c>
      <c r="E102" t="s">
        <v>105</v>
      </c>
    </row>
    <row r="103" spans="3:12" ht="15.75" thickBot="1"/>
    <row r="104" spans="3:12" ht="15.75" thickBot="1">
      <c r="D104" s="15" t="s">
        <v>98</v>
      </c>
      <c r="E104" s="22"/>
      <c r="F104" s="22"/>
      <c r="G104" s="22"/>
      <c r="H104" s="22"/>
      <c r="I104" s="22"/>
      <c r="J104" s="22"/>
      <c r="K104" s="22"/>
      <c r="L104" s="16"/>
    </row>
    <row r="105" spans="3:12" ht="15.75" thickBot="1">
      <c r="D105" s="17" t="s">
        <v>40</v>
      </c>
      <c r="E105" s="19"/>
      <c r="F105" s="18"/>
      <c r="G105" s="54" t="s">
        <v>147</v>
      </c>
      <c r="H105" s="19"/>
      <c r="I105" s="18"/>
      <c r="J105" s="17" t="s">
        <v>99</v>
      </c>
      <c r="K105" s="19"/>
      <c r="L105" s="18"/>
    </row>
    <row r="106" spans="3:12" ht="15.75" thickBot="1">
      <c r="C106" s="20" t="s">
        <v>96</v>
      </c>
      <c r="D106" s="29" t="s">
        <v>95</v>
      </c>
      <c r="E106" s="49" t="s">
        <v>94</v>
      </c>
      <c r="F106" s="23" t="s">
        <v>10</v>
      </c>
      <c r="G106" s="50" t="s">
        <v>95</v>
      </c>
      <c r="H106" s="49" t="s">
        <v>94</v>
      </c>
      <c r="I106" s="23" t="s">
        <v>10</v>
      </c>
      <c r="J106" s="50" t="s">
        <v>95</v>
      </c>
      <c r="K106" s="49" t="s">
        <v>94</v>
      </c>
      <c r="L106" s="25" t="s">
        <v>10</v>
      </c>
    </row>
    <row r="107" spans="3:12">
      <c r="C107" s="10">
        <v>100</v>
      </c>
      <c r="D107" s="51">
        <f>Q23/60</f>
        <v>0.17548812627792335</v>
      </c>
      <c r="E107" s="53">
        <f t="shared" ref="E107:F110" si="1">T23</f>
        <v>0.76106095314025801</v>
      </c>
      <c r="F107" s="52">
        <f t="shared" si="1"/>
        <v>0.98345153664302598</v>
      </c>
      <c r="G107" s="51">
        <f>(K18+AA18)/60</f>
        <v>1.5403333333333333</v>
      </c>
      <c r="H107" s="32">
        <f t="shared" ref="H107:I110" si="2">AD18</f>
        <v>0.92</v>
      </c>
      <c r="I107" s="55">
        <f t="shared" si="2"/>
        <v>0.98899999999999999</v>
      </c>
      <c r="J107" s="51">
        <f>AA28/60</f>
        <v>1.5385</v>
      </c>
      <c r="K107" s="32">
        <f t="shared" ref="K107:L110" si="3">AD28</f>
        <v>1.5</v>
      </c>
      <c r="L107" s="7">
        <f t="shared" si="3"/>
        <v>0.98299999999999998</v>
      </c>
    </row>
    <row r="108" spans="3:12">
      <c r="C108" s="10">
        <v>200</v>
      </c>
      <c r="D108" s="51">
        <f>Q24/60</f>
        <v>0.65853749910990333</v>
      </c>
      <c r="E108" s="53">
        <f t="shared" si="1"/>
        <v>2.1595063209533598</v>
      </c>
      <c r="F108" s="52">
        <f t="shared" si="1"/>
        <v>0.97681331747919098</v>
      </c>
      <c r="G108" s="51">
        <f>(K19+AA19)/60</f>
        <v>3.8206666666666669</v>
      </c>
      <c r="H108" s="32">
        <f t="shared" si="2"/>
        <v>2.4300000000000002</v>
      </c>
      <c r="I108" s="55">
        <f t="shared" si="2"/>
        <v>0.98399999999999999</v>
      </c>
      <c r="J108" s="51">
        <f>AA29/60</f>
        <v>2.9264999999999999</v>
      </c>
      <c r="K108" s="32">
        <f t="shared" si="3"/>
        <v>3.51</v>
      </c>
      <c r="L108" s="7">
        <f t="shared" si="3"/>
        <v>0.98</v>
      </c>
    </row>
    <row r="109" spans="3:12">
      <c r="C109" s="10">
        <v>300</v>
      </c>
      <c r="D109" s="51">
        <f>Q25/60</f>
        <v>1.5306153535842884</v>
      </c>
      <c r="E109" s="53">
        <f t="shared" si="1"/>
        <v>4.5884373188018799</v>
      </c>
      <c r="F109" s="52">
        <f t="shared" si="1"/>
        <v>0.97305863708399298</v>
      </c>
      <c r="G109" s="51">
        <f>(K20+AA20)/60</f>
        <v>7.2211666666666661</v>
      </c>
      <c r="H109" s="32">
        <f t="shared" si="2"/>
        <v>4.0199999999999996</v>
      </c>
      <c r="I109" s="55">
        <f t="shared" si="2"/>
        <v>0.98199999999999998</v>
      </c>
      <c r="J109" s="51">
        <f>AA30/60</f>
        <v>9.5618333333333343</v>
      </c>
      <c r="K109" s="32">
        <f t="shared" si="3"/>
        <v>6.02</v>
      </c>
      <c r="L109" s="7">
        <f t="shared" si="3"/>
        <v>0.97499999999999998</v>
      </c>
    </row>
    <row r="110" spans="3:12" ht="15.75" thickBot="1">
      <c r="C110" s="21">
        <v>400</v>
      </c>
      <c r="D110" s="51">
        <f>Q26/60</f>
        <v>2.66541297038395</v>
      </c>
      <c r="E110" s="53">
        <f t="shared" si="1"/>
        <v>9.9849634170532209</v>
      </c>
      <c r="F110" s="52">
        <f t="shared" si="1"/>
        <v>0.97206537890044498</v>
      </c>
      <c r="G110" s="51">
        <f>(K21+AA21)/60</f>
        <v>8.2811666666666675</v>
      </c>
      <c r="H110" s="32">
        <f t="shared" si="2"/>
        <v>6.55</v>
      </c>
      <c r="I110" s="55">
        <f t="shared" si="2"/>
        <v>0.97499999999999998</v>
      </c>
      <c r="J110" s="51">
        <f>AA31/60</f>
        <v>10.714</v>
      </c>
      <c r="K110" s="32">
        <f t="shared" si="3"/>
        <v>8.2200000000000006</v>
      </c>
      <c r="L110" s="7">
        <f t="shared" si="3"/>
        <v>0.96199999999999997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5903-CE9D-4D65-8188-CBB269F53C0B}">
  <dimension ref="A6:BA70"/>
  <sheetViews>
    <sheetView topLeftCell="C52" zoomScaleNormal="100" workbookViewId="0">
      <selection activeCell="R80" sqref="R80"/>
    </sheetView>
  </sheetViews>
  <sheetFormatPr baseColWidth="10" defaultColWidth="9.140625" defaultRowHeight="15"/>
  <sheetData>
    <row r="6" spans="1:53">
      <c r="Q6" t="s">
        <v>40</v>
      </c>
      <c r="Z6" t="s">
        <v>144</v>
      </c>
      <c r="AJ6" t="s">
        <v>147</v>
      </c>
      <c r="AS6" t="s">
        <v>152</v>
      </c>
    </row>
    <row r="7" spans="1:53" ht="15.75" thickBot="1"/>
    <row r="8" spans="1:53">
      <c r="A8" t="s">
        <v>59</v>
      </c>
      <c r="B8" t="s">
        <v>150</v>
      </c>
      <c r="C8" t="s">
        <v>151</v>
      </c>
      <c r="D8" t="s">
        <v>118</v>
      </c>
      <c r="E8" t="s">
        <v>119</v>
      </c>
      <c r="F8" s="1" t="s">
        <v>0</v>
      </c>
      <c r="G8" s="5" t="s">
        <v>1</v>
      </c>
      <c r="H8" s="6" t="s">
        <v>3</v>
      </c>
      <c r="I8" s="2" t="s">
        <v>2</v>
      </c>
      <c r="J8" s="2" t="s">
        <v>12</v>
      </c>
      <c r="K8" s="2" t="s">
        <v>30</v>
      </c>
      <c r="L8" s="2" t="s">
        <v>35</v>
      </c>
      <c r="M8" s="35"/>
      <c r="N8" t="s">
        <v>55</v>
      </c>
      <c r="P8" t="s">
        <v>66</v>
      </c>
      <c r="Q8" s="1" t="s">
        <v>4</v>
      </c>
      <c r="R8" s="2" t="s">
        <v>6</v>
      </c>
      <c r="S8" s="2" t="s">
        <v>7</v>
      </c>
      <c r="T8" s="11" t="s">
        <v>5</v>
      </c>
      <c r="U8" s="2" t="s">
        <v>8</v>
      </c>
      <c r="V8" s="38" t="s">
        <v>62</v>
      </c>
      <c r="W8" s="38" t="s">
        <v>63</v>
      </c>
      <c r="X8" s="38" t="s">
        <v>64</v>
      </c>
      <c r="Y8" s="35"/>
      <c r="Z8" s="1" t="s">
        <v>4</v>
      </c>
      <c r="AA8" s="2" t="s">
        <v>6</v>
      </c>
      <c r="AB8" s="2" t="s">
        <v>7</v>
      </c>
      <c r="AC8" s="11" t="s">
        <v>5</v>
      </c>
      <c r="AD8" s="2" t="s">
        <v>8</v>
      </c>
      <c r="AE8" s="38" t="s">
        <v>62</v>
      </c>
      <c r="AF8" s="38" t="s">
        <v>63</v>
      </c>
      <c r="AG8" s="38" t="s">
        <v>64</v>
      </c>
      <c r="AJ8" s="1" t="s">
        <v>4</v>
      </c>
      <c r="AK8" s="2" t="s">
        <v>6</v>
      </c>
      <c r="AL8" s="2" t="s">
        <v>7</v>
      </c>
      <c r="AM8" s="11" t="s">
        <v>5</v>
      </c>
      <c r="AN8" s="2" t="s">
        <v>8</v>
      </c>
      <c r="AO8" s="38" t="s">
        <v>62</v>
      </c>
      <c r="AP8" s="38" t="s">
        <v>63</v>
      </c>
      <c r="AQ8" s="38" t="s">
        <v>64</v>
      </c>
      <c r="AS8" s="1" t="s">
        <v>4</v>
      </c>
      <c r="AT8" s="2" t="s">
        <v>6</v>
      </c>
      <c r="AU8" s="2" t="s">
        <v>7</v>
      </c>
      <c r="AV8" s="11" t="s">
        <v>5</v>
      </c>
      <c r="AW8" s="2" t="s">
        <v>8</v>
      </c>
      <c r="AX8" s="38" t="s">
        <v>62</v>
      </c>
      <c r="AY8" s="38" t="s">
        <v>63</v>
      </c>
      <c r="AZ8" s="38" t="s">
        <v>64</v>
      </c>
    </row>
    <row r="9" spans="1:53">
      <c r="A9" s="39">
        <v>2</v>
      </c>
      <c r="B9" s="39">
        <v>50</v>
      </c>
      <c r="C9" s="39"/>
      <c r="D9" s="39">
        <v>6</v>
      </c>
      <c r="E9" s="39">
        <v>7</v>
      </c>
      <c r="F9" s="39">
        <v>100</v>
      </c>
      <c r="G9" s="39" t="s">
        <v>9</v>
      </c>
      <c r="H9" s="39">
        <v>1842</v>
      </c>
      <c r="I9" s="39"/>
      <c r="J9" s="39">
        <v>82</v>
      </c>
      <c r="K9" s="39">
        <v>1.05</v>
      </c>
      <c r="L9" s="39"/>
      <c r="M9" s="39"/>
      <c r="N9" s="39">
        <v>0.74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>
        <v>9</v>
      </c>
      <c r="AA9" s="39"/>
      <c r="AB9" s="39"/>
      <c r="AC9" s="39">
        <v>0.7</v>
      </c>
      <c r="AD9" s="39">
        <v>0.39100000000000001</v>
      </c>
      <c r="AE9" s="39">
        <v>0.47</v>
      </c>
      <c r="AF9" s="39">
        <v>0.38400000000000001</v>
      </c>
      <c r="AG9" s="39">
        <v>0.38500000000000001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>
        <v>715</v>
      </c>
      <c r="AT9" s="39"/>
      <c r="AU9" s="39"/>
      <c r="AV9" s="39">
        <v>1.4</v>
      </c>
      <c r="AW9" s="39">
        <v>0.39300000000000002</v>
      </c>
      <c r="AX9" s="39">
        <v>0.48899999999999999</v>
      </c>
      <c r="AY9" s="39">
        <v>0.38500000000000001</v>
      </c>
      <c r="AZ9" s="39">
        <v>0.38900000000000001</v>
      </c>
      <c r="BA9" s="39"/>
    </row>
    <row r="10" spans="1:53">
      <c r="A10" s="39">
        <v>2</v>
      </c>
      <c r="B10" s="39">
        <v>50</v>
      </c>
      <c r="C10" s="39"/>
      <c r="D10" s="39">
        <v>6</v>
      </c>
      <c r="E10" s="39">
        <v>7</v>
      </c>
      <c r="F10" s="39">
        <v>200</v>
      </c>
      <c r="G10" s="39" t="s">
        <v>9</v>
      </c>
      <c r="H10" s="39">
        <v>3655</v>
      </c>
      <c r="I10" s="39"/>
      <c r="J10" s="39">
        <v>140</v>
      </c>
      <c r="K10" s="39">
        <v>1.76</v>
      </c>
      <c r="L10" s="39"/>
      <c r="M10" s="39"/>
      <c r="N10" s="39">
        <v>1.56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>
        <v>23</v>
      </c>
      <c r="AA10" s="39"/>
      <c r="AB10" s="39"/>
      <c r="AC10" s="39">
        <v>2.4</v>
      </c>
      <c r="AD10" s="39">
        <v>0.41599999999999998</v>
      </c>
      <c r="AE10" s="39">
        <v>0.48599999999999999</v>
      </c>
      <c r="AF10" s="39">
        <v>0.41199999999999998</v>
      </c>
      <c r="AG10" s="39">
        <v>0.41499999999999998</v>
      </c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>
        <v>670</v>
      </c>
      <c r="AT10" s="39"/>
      <c r="AU10" s="39"/>
      <c r="AV10" s="39">
        <v>4</v>
      </c>
      <c r="AW10" s="39">
        <v>0.42099999999999999</v>
      </c>
      <c r="AX10" s="39">
        <v>0.49299999999999999</v>
      </c>
      <c r="AY10" s="39">
        <v>0.41699999999999998</v>
      </c>
      <c r="AZ10" s="39">
        <v>0.42399999999999999</v>
      </c>
      <c r="BA10" s="39"/>
    </row>
    <row r="11" spans="1:53">
      <c r="A11" s="39">
        <v>2</v>
      </c>
      <c r="B11" s="39">
        <v>50</v>
      </c>
      <c r="C11" s="39"/>
      <c r="D11" s="39">
        <v>6</v>
      </c>
      <c r="E11" s="39">
        <v>7</v>
      </c>
      <c r="F11" s="39">
        <v>300</v>
      </c>
      <c r="G11" s="39" t="s">
        <v>9</v>
      </c>
      <c r="H11" s="39">
        <v>5479</v>
      </c>
      <c r="I11" s="39"/>
      <c r="J11" s="39">
        <v>240</v>
      </c>
      <c r="K11" s="39">
        <v>2.33</v>
      </c>
      <c r="L11" s="39"/>
      <c r="M11" s="39"/>
      <c r="N11" s="39">
        <v>1.82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>
        <v>46</v>
      </c>
      <c r="AA11" s="39"/>
      <c r="AB11" s="39"/>
      <c r="AC11" s="39">
        <v>4</v>
      </c>
      <c r="AD11" s="39">
        <v>0.48799999999999999</v>
      </c>
      <c r="AE11" s="39">
        <v>0.55800000000000005</v>
      </c>
      <c r="AF11" s="39">
        <v>0.48299999999999998</v>
      </c>
      <c r="AG11" s="39">
        <v>0.48699999999999999</v>
      </c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>
        <v>803</v>
      </c>
      <c r="AV11">
        <v>9</v>
      </c>
      <c r="AW11">
        <v>0.50600000000000001</v>
      </c>
      <c r="AX11">
        <v>0.58399999999999996</v>
      </c>
      <c r="AY11">
        <v>0.502</v>
      </c>
      <c r="AZ11">
        <v>0.51200000000000001</v>
      </c>
      <c r="BA11" s="39"/>
    </row>
    <row r="12" spans="1:53">
      <c r="A12" s="39">
        <v>2</v>
      </c>
      <c r="B12" s="39">
        <v>50</v>
      </c>
      <c r="C12" s="39"/>
      <c r="D12" s="39">
        <v>6</v>
      </c>
      <c r="E12" s="39">
        <v>7</v>
      </c>
      <c r="F12" s="39">
        <v>400</v>
      </c>
      <c r="G12" s="39" t="s">
        <v>9</v>
      </c>
      <c r="H12" s="39">
        <v>7293</v>
      </c>
      <c r="I12" s="39"/>
      <c r="J12" s="39">
        <v>336</v>
      </c>
      <c r="K12" s="39">
        <v>3.26</v>
      </c>
      <c r="L12" s="39"/>
      <c r="M12" s="39"/>
      <c r="N12" s="39">
        <v>2.2999999999999998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>
        <v>88</v>
      </c>
      <c r="AA12" s="39"/>
      <c r="AB12" s="39"/>
      <c r="AC12" s="39">
        <v>7.9</v>
      </c>
      <c r="AD12" s="39">
        <v>0.51</v>
      </c>
      <c r="AE12" s="39">
        <v>0.59199999999999997</v>
      </c>
      <c r="AF12" s="39">
        <v>0.50600000000000001</v>
      </c>
      <c r="AG12" s="39">
        <v>0.51100000000000001</v>
      </c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>
        <v>921</v>
      </c>
      <c r="AT12" s="39"/>
      <c r="AU12" s="39"/>
      <c r="AV12" s="39">
        <v>16.100000000000001</v>
      </c>
      <c r="AW12" s="39">
        <v>0.52700000000000002</v>
      </c>
      <c r="AX12" s="39">
        <v>0.59799999999999998</v>
      </c>
      <c r="AY12" s="39">
        <v>0.52300000000000002</v>
      </c>
      <c r="AZ12" s="39">
        <v>0.52900000000000003</v>
      </c>
      <c r="BA12" s="39"/>
    </row>
    <row r="13" spans="1:53">
      <c r="A13">
        <v>1</v>
      </c>
      <c r="B13" s="39">
        <v>50</v>
      </c>
      <c r="D13">
        <v>6</v>
      </c>
      <c r="E13">
        <v>7</v>
      </c>
      <c r="F13">
        <v>100</v>
      </c>
      <c r="G13" t="s">
        <v>9</v>
      </c>
      <c r="H13">
        <v>1842</v>
      </c>
      <c r="J13">
        <v>10374</v>
      </c>
      <c r="K13">
        <v>8.26</v>
      </c>
      <c r="N13">
        <v>0.57999999999999996</v>
      </c>
      <c r="Z13">
        <v>183</v>
      </c>
      <c r="AC13">
        <v>2.4</v>
      </c>
      <c r="AD13">
        <v>0.97299999999999998</v>
      </c>
      <c r="AE13">
        <v>0.98</v>
      </c>
      <c r="AF13">
        <v>0.97199999999999998</v>
      </c>
      <c r="AG13">
        <v>0.97199999999999998</v>
      </c>
      <c r="AS13">
        <v>1166</v>
      </c>
      <c r="AV13">
        <v>4.8</v>
      </c>
      <c r="AW13">
        <v>0.98499999999999999</v>
      </c>
      <c r="AX13">
        <v>0.98799999999999999</v>
      </c>
      <c r="AY13">
        <v>0.98399999999999999</v>
      </c>
      <c r="AZ13">
        <v>0.98399999999999999</v>
      </c>
    </row>
    <row r="14" spans="1:53">
      <c r="A14">
        <v>1</v>
      </c>
      <c r="B14" s="39">
        <v>50</v>
      </c>
      <c r="D14">
        <v>6</v>
      </c>
      <c r="E14">
        <v>7</v>
      </c>
      <c r="F14">
        <v>200</v>
      </c>
      <c r="G14" t="s">
        <v>9</v>
      </c>
      <c r="H14">
        <v>3655</v>
      </c>
      <c r="J14">
        <v>14354</v>
      </c>
      <c r="K14">
        <v>21.71</v>
      </c>
      <c r="N14">
        <v>1.18</v>
      </c>
      <c r="Z14">
        <v>322</v>
      </c>
      <c r="AC14">
        <v>5.8</v>
      </c>
      <c r="AD14">
        <v>0.96699999999999997</v>
      </c>
      <c r="AE14">
        <v>0.97299999999999998</v>
      </c>
      <c r="AF14">
        <v>0.96499999999999997</v>
      </c>
      <c r="AG14">
        <v>0.96499999999999997</v>
      </c>
      <c r="AS14">
        <v>1700</v>
      </c>
      <c r="AV14">
        <v>14.1</v>
      </c>
      <c r="AW14">
        <v>0.97899999999999998</v>
      </c>
      <c r="AX14">
        <v>0.98299999999999998</v>
      </c>
      <c r="AY14">
        <v>0.97799999999999998</v>
      </c>
      <c r="AZ14">
        <v>0.97699999999999998</v>
      </c>
    </row>
    <row r="15" spans="1:53">
      <c r="A15">
        <v>1</v>
      </c>
      <c r="B15" s="39">
        <v>50</v>
      </c>
      <c r="D15">
        <v>6</v>
      </c>
      <c r="E15">
        <v>7</v>
      </c>
      <c r="F15">
        <v>300</v>
      </c>
      <c r="G15" t="s">
        <v>9</v>
      </c>
      <c r="H15">
        <v>5479</v>
      </c>
      <c r="J15">
        <v>15971</v>
      </c>
      <c r="K15">
        <v>36.14</v>
      </c>
      <c r="N15">
        <v>1.94</v>
      </c>
      <c r="Z15">
        <v>476</v>
      </c>
      <c r="AC15">
        <v>12.7</v>
      </c>
      <c r="AD15">
        <v>0.95</v>
      </c>
      <c r="AE15">
        <v>0.95399999999999996</v>
      </c>
      <c r="AF15">
        <v>0.94699999999999995</v>
      </c>
      <c r="AG15">
        <v>0.94399999999999995</v>
      </c>
      <c r="AS15">
        <v>2383</v>
      </c>
      <c r="AV15">
        <v>33.6</v>
      </c>
      <c r="AW15">
        <v>0.97299999999999998</v>
      </c>
      <c r="AX15">
        <v>0.97499999999999998</v>
      </c>
      <c r="AY15">
        <v>0.97</v>
      </c>
      <c r="AZ15">
        <v>0.96899999999999997</v>
      </c>
    </row>
    <row r="16" spans="1:53">
      <c r="A16">
        <v>1</v>
      </c>
      <c r="B16" s="39">
        <v>50</v>
      </c>
      <c r="D16">
        <v>6</v>
      </c>
      <c r="E16">
        <v>7</v>
      </c>
      <c r="F16">
        <v>400</v>
      </c>
      <c r="G16" t="s">
        <v>9</v>
      </c>
      <c r="H16">
        <v>7293</v>
      </c>
      <c r="J16">
        <v>16265</v>
      </c>
      <c r="K16">
        <v>49.18</v>
      </c>
      <c r="N16">
        <v>2.61</v>
      </c>
      <c r="Z16">
        <v>585</v>
      </c>
      <c r="AC16">
        <v>15.6</v>
      </c>
      <c r="AD16">
        <v>0.91800000000000004</v>
      </c>
      <c r="AE16">
        <v>0.94</v>
      </c>
      <c r="AF16">
        <v>0.91400000000000003</v>
      </c>
      <c r="AG16">
        <v>0.91300000000000003</v>
      </c>
      <c r="AS16">
        <v>2702</v>
      </c>
      <c r="AV16">
        <v>53</v>
      </c>
      <c r="AW16">
        <v>0.95899999999999996</v>
      </c>
      <c r="AX16">
        <v>0.97</v>
      </c>
      <c r="AY16">
        <v>0.95699999999999996</v>
      </c>
      <c r="AZ16">
        <v>0.95799999999999996</v>
      </c>
    </row>
    <row r="17" spans="1:53">
      <c r="A17" s="39">
        <v>2</v>
      </c>
      <c r="B17" s="39">
        <v>50</v>
      </c>
      <c r="C17" s="39"/>
      <c r="D17" s="39">
        <v>1</v>
      </c>
      <c r="E17" s="39">
        <v>7</v>
      </c>
      <c r="F17" s="39">
        <v>100</v>
      </c>
      <c r="G17" s="39" t="s">
        <v>9</v>
      </c>
      <c r="H17" s="39">
        <v>1842</v>
      </c>
      <c r="I17" s="39"/>
      <c r="J17" s="39">
        <v>1562</v>
      </c>
      <c r="K17" s="39">
        <v>3.14</v>
      </c>
      <c r="L17" s="39"/>
      <c r="M17" s="39"/>
      <c r="N17" s="39">
        <v>1.74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>
        <v>46</v>
      </c>
      <c r="AA17" s="39"/>
      <c r="AB17" s="39"/>
      <c r="AC17" s="39">
        <v>0.7</v>
      </c>
      <c r="AD17" s="39">
        <v>0.97899999999999998</v>
      </c>
      <c r="AE17" s="39">
        <v>0.98199999999999998</v>
      </c>
      <c r="AF17" s="39">
        <v>0.97799999999999998</v>
      </c>
      <c r="AG17" s="39">
        <v>0.97799999999999998</v>
      </c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>
        <v>418</v>
      </c>
      <c r="AT17" s="39"/>
      <c r="AU17" s="39"/>
      <c r="AV17" s="39">
        <v>3.1</v>
      </c>
      <c r="AW17" s="39">
        <v>0.96799999999999997</v>
      </c>
      <c r="AX17" s="39">
        <v>0.97199999999999998</v>
      </c>
      <c r="AY17" s="39">
        <v>0.96699999999999997</v>
      </c>
      <c r="AZ17" s="39">
        <v>0.96599999999999997</v>
      </c>
      <c r="BA17" s="39"/>
    </row>
    <row r="18" spans="1:53">
      <c r="A18" s="39">
        <v>2</v>
      </c>
      <c r="B18" s="39">
        <v>50</v>
      </c>
      <c r="C18" s="39"/>
      <c r="D18" s="39">
        <v>1</v>
      </c>
      <c r="E18" s="39">
        <v>7</v>
      </c>
      <c r="F18" s="39">
        <v>200</v>
      </c>
      <c r="G18" s="39" t="s">
        <v>9</v>
      </c>
      <c r="H18" s="39">
        <v>3655</v>
      </c>
      <c r="I18" s="39"/>
      <c r="J18" s="39">
        <v>2025</v>
      </c>
      <c r="K18" s="39">
        <v>6.31</v>
      </c>
      <c r="L18" s="39"/>
      <c r="M18" s="39"/>
      <c r="N18" s="39">
        <v>3.43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>
        <v>87</v>
      </c>
      <c r="AA18" s="39"/>
      <c r="AB18" s="39"/>
      <c r="AC18" s="39">
        <v>2.7</v>
      </c>
      <c r="AD18" s="39">
        <v>0.97299999999999998</v>
      </c>
      <c r="AE18" s="39">
        <v>0.97699999999999998</v>
      </c>
      <c r="AF18" s="39">
        <v>0.97199999999999998</v>
      </c>
      <c r="AG18" s="39">
        <v>0.97099999999999997</v>
      </c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>
        <v>715</v>
      </c>
      <c r="AT18" s="39"/>
      <c r="AU18" s="39"/>
      <c r="AV18" s="39">
        <v>7</v>
      </c>
      <c r="AW18" s="39">
        <v>0.96899999999999997</v>
      </c>
      <c r="AX18" s="39">
        <v>0.97399999999999998</v>
      </c>
      <c r="AY18" s="39">
        <v>0.97</v>
      </c>
      <c r="AZ18" s="39">
        <v>0.96899999999999997</v>
      </c>
      <c r="BA18" s="39"/>
    </row>
    <row r="19" spans="1:53">
      <c r="A19" s="39">
        <v>2</v>
      </c>
      <c r="B19" s="39">
        <v>50</v>
      </c>
      <c r="C19" s="39"/>
      <c r="D19" s="39">
        <v>1</v>
      </c>
      <c r="E19" s="39">
        <v>7</v>
      </c>
      <c r="F19" s="39">
        <v>300</v>
      </c>
      <c r="G19" s="39" t="s">
        <v>9</v>
      </c>
      <c r="H19" s="39">
        <v>5479</v>
      </c>
      <c r="I19" s="39"/>
      <c r="J19" s="39">
        <v>2777</v>
      </c>
      <c r="K19" s="39">
        <v>11.47</v>
      </c>
      <c r="L19" s="39"/>
      <c r="M19" s="39"/>
      <c r="N19" s="39">
        <v>5.55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>
        <v>165</v>
      </c>
      <c r="AA19" s="39"/>
      <c r="AB19" s="39"/>
      <c r="AC19" s="39">
        <v>4.5</v>
      </c>
      <c r="AD19" s="39">
        <v>0.96799999999999997</v>
      </c>
      <c r="AE19" s="39">
        <v>0.97099999999999997</v>
      </c>
      <c r="AF19" s="39">
        <v>0.96499999999999997</v>
      </c>
      <c r="AG19" s="39">
        <v>0.96399999999999997</v>
      </c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>
        <v>884</v>
      </c>
      <c r="AT19" s="39"/>
      <c r="AU19" s="39"/>
      <c r="AV19" s="39">
        <v>14.6</v>
      </c>
      <c r="AW19" s="39">
        <v>0.96299999999999997</v>
      </c>
      <c r="AX19" s="39">
        <v>0.96299999999999997</v>
      </c>
      <c r="AY19" s="39">
        <v>0.96099999999999997</v>
      </c>
      <c r="AZ19" s="39">
        <v>0.95799999999999996</v>
      </c>
      <c r="BA19" s="39"/>
    </row>
    <row r="20" spans="1:53">
      <c r="A20" s="39">
        <v>2</v>
      </c>
      <c r="B20" s="39">
        <v>50</v>
      </c>
      <c r="C20" s="39"/>
      <c r="D20" s="39">
        <v>1</v>
      </c>
      <c r="E20" s="39">
        <v>7</v>
      </c>
      <c r="F20" s="39">
        <v>400</v>
      </c>
      <c r="G20" s="39" t="s">
        <v>9</v>
      </c>
      <c r="H20" s="39">
        <v>7293</v>
      </c>
      <c r="I20" s="39"/>
      <c r="J20" s="39">
        <v>3230</v>
      </c>
      <c r="K20" s="39">
        <v>16.71</v>
      </c>
      <c r="L20" s="39"/>
      <c r="M20" s="39"/>
      <c r="N20" s="39">
        <v>7.45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>
        <v>249</v>
      </c>
      <c r="AA20" s="39">
        <v>0.99</v>
      </c>
      <c r="AB20" s="39">
        <v>0.99</v>
      </c>
      <c r="AC20" s="39">
        <v>10.4</v>
      </c>
      <c r="AD20" s="39">
        <v>0.96399999999999997</v>
      </c>
      <c r="AE20" s="39">
        <v>0.96699999999999997</v>
      </c>
      <c r="AF20" s="39">
        <v>0.96099999999999997</v>
      </c>
      <c r="AG20" s="39">
        <v>0.96</v>
      </c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>
        <v>1008</v>
      </c>
      <c r="AT20" s="39"/>
      <c r="AU20" s="39"/>
      <c r="AV20" s="39">
        <v>26.6</v>
      </c>
      <c r="AW20" s="39">
        <v>0.95299999999999996</v>
      </c>
      <c r="AX20" s="39">
        <v>0.95699999999999996</v>
      </c>
      <c r="AY20" s="39">
        <v>0.95199999999999996</v>
      </c>
      <c r="AZ20" s="39">
        <v>0.95</v>
      </c>
      <c r="BA20" s="39"/>
    </row>
    <row r="21" spans="1:53">
      <c r="A21">
        <v>1</v>
      </c>
      <c r="B21" s="39">
        <v>50</v>
      </c>
      <c r="D21">
        <v>1</v>
      </c>
      <c r="E21">
        <v>7</v>
      </c>
      <c r="F21">
        <v>100</v>
      </c>
      <c r="G21" t="s">
        <v>9</v>
      </c>
      <c r="H21">
        <v>1842</v>
      </c>
      <c r="J21">
        <v>15784</v>
      </c>
      <c r="K21">
        <v>13.49</v>
      </c>
      <c r="N21">
        <v>1.93</v>
      </c>
      <c r="Z21">
        <v>235</v>
      </c>
      <c r="AC21">
        <v>2</v>
      </c>
      <c r="AD21">
        <v>0.98399999999999999</v>
      </c>
      <c r="AE21">
        <v>0.98699999999999999</v>
      </c>
      <c r="AF21">
        <v>0.98299999999999998</v>
      </c>
      <c r="AG21">
        <v>0.98299999999999998</v>
      </c>
      <c r="AS21">
        <v>1305</v>
      </c>
      <c r="AV21">
        <v>5.5</v>
      </c>
      <c r="AW21">
        <v>0.98499999999999999</v>
      </c>
      <c r="AX21">
        <v>0.98799999999999999</v>
      </c>
      <c r="AY21">
        <v>0.98399999999999999</v>
      </c>
      <c r="AZ21">
        <v>0.98399999999999999</v>
      </c>
    </row>
    <row r="22" spans="1:53">
      <c r="A22">
        <v>1</v>
      </c>
      <c r="B22" s="39">
        <v>50</v>
      </c>
      <c r="D22">
        <v>1</v>
      </c>
      <c r="E22">
        <v>7</v>
      </c>
      <c r="F22">
        <v>200</v>
      </c>
      <c r="G22" t="s">
        <v>9</v>
      </c>
      <c r="H22">
        <v>3655</v>
      </c>
      <c r="J22">
        <v>19810</v>
      </c>
      <c r="K22">
        <v>32.19</v>
      </c>
      <c r="N22">
        <v>3.81</v>
      </c>
      <c r="Z22">
        <v>379</v>
      </c>
      <c r="AC22">
        <v>6.2</v>
      </c>
      <c r="AD22">
        <v>0.97399999999999998</v>
      </c>
      <c r="AE22">
        <v>0.97799999999999998</v>
      </c>
      <c r="AF22">
        <v>0.97299999999999998</v>
      </c>
      <c r="AG22">
        <v>0.97099999999999997</v>
      </c>
      <c r="AS22">
        <v>1846</v>
      </c>
      <c r="AV22">
        <v>14.9</v>
      </c>
      <c r="AW22">
        <v>0.98</v>
      </c>
      <c r="AX22">
        <v>0.98399999999999999</v>
      </c>
      <c r="AY22">
        <v>0.97899999999999998</v>
      </c>
      <c r="AZ22">
        <v>0.97799999999999998</v>
      </c>
    </row>
    <row r="23" spans="1:53">
      <c r="A23">
        <v>1</v>
      </c>
      <c r="B23" s="39">
        <v>50</v>
      </c>
      <c r="D23">
        <v>1</v>
      </c>
      <c r="E23">
        <v>7</v>
      </c>
      <c r="F23">
        <v>300</v>
      </c>
      <c r="G23" t="s">
        <v>9</v>
      </c>
      <c r="H23">
        <v>5479</v>
      </c>
      <c r="J23">
        <v>21427</v>
      </c>
      <c r="K23">
        <v>52.05</v>
      </c>
      <c r="N23">
        <v>6.11</v>
      </c>
      <c r="Z23">
        <v>567</v>
      </c>
      <c r="AC23">
        <v>11</v>
      </c>
      <c r="AD23">
        <v>0.96199999999999997</v>
      </c>
      <c r="AE23">
        <v>0.96399999999999997</v>
      </c>
      <c r="AF23">
        <v>0.95899999999999996</v>
      </c>
      <c r="AG23">
        <v>0.95699999999999996</v>
      </c>
      <c r="AS23">
        <v>2651</v>
      </c>
      <c r="AV23">
        <v>91.9</v>
      </c>
      <c r="AW23">
        <v>0.97699999999999998</v>
      </c>
      <c r="AX23">
        <v>0.97699999999999998</v>
      </c>
      <c r="AY23">
        <v>0.97499999999999998</v>
      </c>
      <c r="AZ23">
        <v>0.97399999999999998</v>
      </c>
    </row>
    <row r="24" spans="1:53">
      <c r="A24">
        <v>1</v>
      </c>
      <c r="B24" s="39">
        <v>50</v>
      </c>
      <c r="D24">
        <v>1</v>
      </c>
      <c r="E24">
        <v>7</v>
      </c>
      <c r="F24">
        <v>400</v>
      </c>
      <c r="G24" t="s">
        <v>9</v>
      </c>
      <c r="H24">
        <v>7293</v>
      </c>
      <c r="J24">
        <v>21721</v>
      </c>
      <c r="K24">
        <v>71.010000000000005</v>
      </c>
      <c r="N24">
        <v>8.1300000000000008</v>
      </c>
      <c r="Z24">
        <v>702</v>
      </c>
      <c r="AA24">
        <v>0.99</v>
      </c>
      <c r="AB24">
        <v>0.99</v>
      </c>
      <c r="AC24">
        <v>18.5</v>
      </c>
      <c r="AD24">
        <v>0.95599999999999996</v>
      </c>
      <c r="AE24">
        <v>0.96</v>
      </c>
      <c r="AF24">
        <v>0.95299999999999996</v>
      </c>
      <c r="AG24">
        <v>0.95099999999999996</v>
      </c>
      <c r="AS24">
        <v>3050</v>
      </c>
      <c r="AV24">
        <v>43.6</v>
      </c>
      <c r="AW24">
        <v>0.97199999999999998</v>
      </c>
      <c r="AX24">
        <v>0.97199999999999998</v>
      </c>
      <c r="AY24">
        <v>0.97</v>
      </c>
      <c r="AZ24">
        <v>0.96899999999999997</v>
      </c>
    </row>
    <row r="30" spans="1:53">
      <c r="Q30" t="s">
        <v>40</v>
      </c>
      <c r="Z30" t="s">
        <v>144</v>
      </c>
      <c r="AJ30" t="s">
        <v>147</v>
      </c>
      <c r="AS30" t="s">
        <v>152</v>
      </c>
    </row>
    <row r="31" spans="1:53" ht="15.75" thickBot="1"/>
    <row r="32" spans="1:53">
      <c r="A32" t="s">
        <v>59</v>
      </c>
      <c r="B32" t="s">
        <v>150</v>
      </c>
      <c r="C32" t="s">
        <v>151</v>
      </c>
      <c r="D32" t="s">
        <v>118</v>
      </c>
      <c r="E32" t="s">
        <v>119</v>
      </c>
      <c r="F32" s="1" t="s">
        <v>0</v>
      </c>
      <c r="G32" s="5" t="s">
        <v>1</v>
      </c>
      <c r="H32" s="6" t="s">
        <v>3</v>
      </c>
      <c r="I32" s="2" t="s">
        <v>2</v>
      </c>
      <c r="J32" s="2" t="s">
        <v>12</v>
      </c>
      <c r="K32" s="2" t="s">
        <v>30</v>
      </c>
      <c r="L32" s="2" t="s">
        <v>35</v>
      </c>
      <c r="M32" s="35"/>
      <c r="N32" t="s">
        <v>55</v>
      </c>
      <c r="P32" t="s">
        <v>66</v>
      </c>
      <c r="Q32" s="1" t="s">
        <v>4</v>
      </c>
      <c r="R32" s="2" t="s">
        <v>6</v>
      </c>
      <c r="S32" s="2" t="s">
        <v>7</v>
      </c>
      <c r="T32" s="11" t="s">
        <v>5</v>
      </c>
      <c r="U32" s="2" t="s">
        <v>8</v>
      </c>
      <c r="V32" s="38" t="s">
        <v>62</v>
      </c>
      <c r="W32" s="38" t="s">
        <v>63</v>
      </c>
      <c r="X32" s="38" t="s">
        <v>64</v>
      </c>
      <c r="Y32" s="35"/>
      <c r="Z32" s="1" t="s">
        <v>4</v>
      </c>
      <c r="AA32" s="2" t="s">
        <v>6</v>
      </c>
      <c r="AB32" s="2" t="s">
        <v>7</v>
      </c>
      <c r="AC32" s="11" t="s">
        <v>5</v>
      </c>
      <c r="AD32" s="2" t="s">
        <v>8</v>
      </c>
      <c r="AE32" s="38" t="s">
        <v>62</v>
      </c>
      <c r="AF32" s="38" t="s">
        <v>63</v>
      </c>
      <c r="AG32" s="38" t="s">
        <v>64</v>
      </c>
      <c r="AJ32" s="1" t="s">
        <v>4</v>
      </c>
      <c r="AK32" s="2" t="s">
        <v>6</v>
      </c>
      <c r="AL32" s="2" t="s">
        <v>7</v>
      </c>
      <c r="AM32" s="11" t="s">
        <v>5</v>
      </c>
      <c r="AN32" s="2" t="s">
        <v>8</v>
      </c>
      <c r="AO32" s="38" t="s">
        <v>62</v>
      </c>
      <c r="AP32" s="38" t="s">
        <v>63</v>
      </c>
      <c r="AQ32" s="38" t="s">
        <v>64</v>
      </c>
      <c r="AS32" s="1" t="s">
        <v>4</v>
      </c>
      <c r="AT32" s="2" t="s">
        <v>6</v>
      </c>
      <c r="AU32" s="2" t="s">
        <v>7</v>
      </c>
      <c r="AV32" s="11" t="s">
        <v>5</v>
      </c>
      <c r="AW32" s="2" t="s">
        <v>8</v>
      </c>
      <c r="AX32" s="38" t="s">
        <v>62</v>
      </c>
      <c r="AY32" s="38" t="s">
        <v>63</v>
      </c>
      <c r="AZ32" s="38" t="s">
        <v>64</v>
      </c>
    </row>
    <row r="33" spans="1:53">
      <c r="A33" s="39">
        <v>2</v>
      </c>
      <c r="B33" s="39">
        <v>40</v>
      </c>
      <c r="C33" s="39"/>
      <c r="D33" s="39">
        <v>6</v>
      </c>
      <c r="E33" s="39">
        <v>7</v>
      </c>
      <c r="F33" s="39">
        <v>100</v>
      </c>
      <c r="G33" s="39" t="s">
        <v>9</v>
      </c>
      <c r="H33" s="39">
        <v>1842</v>
      </c>
      <c r="I33" s="39"/>
      <c r="J33" s="39">
        <v>82</v>
      </c>
      <c r="K33" s="39">
        <v>1.05</v>
      </c>
      <c r="L33" s="39"/>
      <c r="M33" s="39"/>
      <c r="N33" s="39">
        <v>0.74</v>
      </c>
      <c r="O33" s="39"/>
      <c r="P33" s="39">
        <v>2.5824561119079501</v>
      </c>
      <c r="Q33" s="39">
        <v>3.9519684314727699</v>
      </c>
      <c r="R33" s="39">
        <v>0.58469055374592804</v>
      </c>
      <c r="S33" s="39">
        <v>0.58469055374592804</v>
      </c>
      <c r="T33" s="39">
        <v>0.60709643363952603</v>
      </c>
      <c r="U33" s="39">
        <v>0.43262411347517699</v>
      </c>
      <c r="V33" s="39">
        <v>0.53909464659418205</v>
      </c>
      <c r="W33" s="39">
        <v>0.42857215007214999</v>
      </c>
      <c r="X33" s="39">
        <v>0.43354017454697202</v>
      </c>
      <c r="Y33" s="39"/>
      <c r="Z33" s="39">
        <v>10.7809088230133</v>
      </c>
      <c r="AA33" s="39">
        <v>0.58469055374592804</v>
      </c>
      <c r="AB33" s="39">
        <v>0.58469055374592804</v>
      </c>
      <c r="AC33" s="39">
        <v>0.94781470298767001</v>
      </c>
      <c r="AD33" s="39">
        <v>0.43853427895981001</v>
      </c>
      <c r="AE33" s="39">
        <v>0.54940302870428803</v>
      </c>
      <c r="AF33" s="39">
        <v>0.43490151515151498</v>
      </c>
      <c r="AG33" s="39">
        <v>0.44233772647829001</v>
      </c>
      <c r="AH33" s="39"/>
      <c r="AI33" s="39"/>
      <c r="AJ33" s="39">
        <v>20.681400299072202</v>
      </c>
      <c r="AK33" s="39">
        <v>0.58251900108577603</v>
      </c>
      <c r="AL33" s="39">
        <v>0.58251900108577603</v>
      </c>
      <c r="AM33" s="39">
        <v>0.142600297927856</v>
      </c>
      <c r="AN33" s="39">
        <v>0.43144208037824999</v>
      </c>
      <c r="AO33" s="39">
        <v>0.53318512696453801</v>
      </c>
      <c r="AP33" s="39">
        <v>0.42897691197691201</v>
      </c>
      <c r="AQ33" s="39">
        <v>0.439774311192624</v>
      </c>
      <c r="AR33" s="39"/>
      <c r="AS33" s="39">
        <v>344.27805495262101</v>
      </c>
      <c r="AT33" s="39">
        <v>0.58469055374592804</v>
      </c>
      <c r="AU33" s="39">
        <v>0.58469055374592804</v>
      </c>
      <c r="AV33" s="39">
        <v>2.8466453552246</v>
      </c>
      <c r="AW33" s="39">
        <v>0.44444444444444398</v>
      </c>
      <c r="AX33" s="39">
        <v>0.55302696874773205</v>
      </c>
      <c r="AY33" s="39">
        <v>0.44145707070707002</v>
      </c>
      <c r="AZ33" s="39">
        <v>0.45020339389756903</v>
      </c>
      <c r="BA33" s="39"/>
    </row>
    <row r="34" spans="1:53">
      <c r="A34" s="39">
        <v>2</v>
      </c>
      <c r="B34" s="39">
        <v>40</v>
      </c>
      <c r="C34" s="39"/>
      <c r="D34" s="39">
        <v>6</v>
      </c>
      <c r="E34" s="39">
        <v>7</v>
      </c>
      <c r="F34" s="39">
        <v>200</v>
      </c>
      <c r="G34" s="39" t="s">
        <v>9</v>
      </c>
      <c r="H34" s="39">
        <v>3655</v>
      </c>
      <c r="I34" s="39"/>
      <c r="J34" s="39">
        <v>140</v>
      </c>
      <c r="K34" s="39">
        <v>1.76</v>
      </c>
      <c r="L34" s="39"/>
      <c r="M34" s="39"/>
      <c r="N34" s="39">
        <v>1.56</v>
      </c>
      <c r="O34" s="39"/>
      <c r="P34" s="39">
        <v>3.4844844341278001</v>
      </c>
      <c r="Q34" s="39">
        <v>12.826812028884801</v>
      </c>
      <c r="R34" s="39">
        <v>0.63693570451436299</v>
      </c>
      <c r="S34" s="39">
        <v>0.63693570451436299</v>
      </c>
      <c r="T34" s="39">
        <v>1.6386520862579299</v>
      </c>
      <c r="U34" s="39">
        <v>0.458382877526753</v>
      </c>
      <c r="V34" s="39">
        <v>0.54386359214923596</v>
      </c>
      <c r="W34" s="39">
        <v>0.45689430014429999</v>
      </c>
      <c r="X34" s="39">
        <v>0.46258317451124398</v>
      </c>
      <c r="Y34" s="39"/>
      <c r="Z34" s="39">
        <v>24.056995630264201</v>
      </c>
      <c r="AA34" s="39">
        <v>0.63693570451436299</v>
      </c>
      <c r="AB34" s="39">
        <v>0.63693570451436299</v>
      </c>
      <c r="AC34" s="39">
        <v>2.9057664871215798</v>
      </c>
      <c r="AD34" s="39">
        <v>0.45422116527942902</v>
      </c>
      <c r="AE34" s="39">
        <v>0.54741477109603498</v>
      </c>
      <c r="AF34" s="39">
        <v>0.45145580808080799</v>
      </c>
      <c r="AG34" s="39">
        <v>0.45993487972046898</v>
      </c>
      <c r="AH34" s="39"/>
      <c r="AI34" s="39"/>
      <c r="AJ34" s="39">
        <v>51.127420186996403</v>
      </c>
      <c r="AK34" s="39">
        <v>0.63611491108071105</v>
      </c>
      <c r="AL34" s="39">
        <v>0.63611491108071105</v>
      </c>
      <c r="AM34" s="39">
        <v>0.150517463684082</v>
      </c>
      <c r="AN34" s="39">
        <v>0.45541022592152097</v>
      </c>
      <c r="AO34" s="39">
        <v>0.55235427284068594</v>
      </c>
      <c r="AP34" s="39">
        <v>0.45599476911976899</v>
      </c>
      <c r="AQ34" s="39">
        <v>0.471544487220941</v>
      </c>
      <c r="AR34" s="39"/>
      <c r="AS34" s="39">
        <v>777.90005993842999</v>
      </c>
      <c r="AT34" s="39">
        <v>0.63693570451436299</v>
      </c>
      <c r="AU34" s="39">
        <v>0.63693570451436299</v>
      </c>
      <c r="AV34" s="39">
        <v>4.2377872467040998</v>
      </c>
      <c r="AW34" s="39">
        <v>0.47086801426872699</v>
      </c>
      <c r="AX34" s="39">
        <v>0.56306022490581298</v>
      </c>
      <c r="AY34" s="39">
        <v>0.47037247474747401</v>
      </c>
      <c r="AZ34" s="39">
        <v>0.48093626071244699</v>
      </c>
      <c r="BA34" s="39"/>
    </row>
    <row r="35" spans="1:53">
      <c r="A35" s="39">
        <v>2</v>
      </c>
      <c r="B35" s="39">
        <v>40</v>
      </c>
      <c r="C35" s="39"/>
      <c r="D35" s="39">
        <v>6</v>
      </c>
      <c r="E35" s="39">
        <v>7</v>
      </c>
      <c r="F35" s="39">
        <v>300</v>
      </c>
      <c r="G35" s="39" t="s">
        <v>9</v>
      </c>
      <c r="H35" s="39">
        <v>5479</v>
      </c>
      <c r="I35" s="39"/>
      <c r="J35" s="39">
        <v>240</v>
      </c>
      <c r="K35" s="39">
        <v>2.33</v>
      </c>
      <c r="L35" s="39"/>
      <c r="M35" s="39"/>
      <c r="N35" s="39">
        <v>1.82</v>
      </c>
      <c r="O35" s="39"/>
      <c r="P35" s="39">
        <v>5.9469311237335196</v>
      </c>
      <c r="Q35" s="39">
        <v>37.129235744476297</v>
      </c>
      <c r="R35" s="39">
        <v>0.79631319583865601</v>
      </c>
      <c r="S35" s="39">
        <v>0.79631319583865601</v>
      </c>
      <c r="T35" s="39">
        <v>3.47119760513305</v>
      </c>
      <c r="U35" s="39">
        <v>0.54912836767036399</v>
      </c>
      <c r="V35" s="39">
        <v>0.62617909646364101</v>
      </c>
      <c r="W35" s="39">
        <v>0.54611147186147102</v>
      </c>
      <c r="X35" s="39">
        <v>0.55218973363008494</v>
      </c>
      <c r="Y35" s="39"/>
      <c r="Z35" s="39">
        <v>59.5675270557403</v>
      </c>
      <c r="AA35" s="39">
        <v>0.79631319583865601</v>
      </c>
      <c r="AB35" s="39">
        <v>0.79631319583865601</v>
      </c>
      <c r="AC35" s="39">
        <v>3.8045890331268302</v>
      </c>
      <c r="AD35" s="39">
        <v>0.54516640253565696</v>
      </c>
      <c r="AE35" s="39">
        <v>0.62216092413565205</v>
      </c>
      <c r="AF35" s="39">
        <v>0.54273015873015795</v>
      </c>
      <c r="AG35" s="39">
        <v>0.54710090507623499</v>
      </c>
      <c r="AH35" s="39"/>
      <c r="AI35" s="39"/>
      <c r="AJ35" s="39">
        <v>75.226695537567096</v>
      </c>
      <c r="AK35" s="39">
        <v>0.79631319583865601</v>
      </c>
      <c r="AL35" s="39">
        <v>0.79631319583865601</v>
      </c>
      <c r="AM35" s="39">
        <v>0.20486474037170399</v>
      </c>
      <c r="AN35" s="39">
        <v>0.54833597464342299</v>
      </c>
      <c r="AO35" s="39">
        <v>0.61963018760080502</v>
      </c>
      <c r="AP35" s="39">
        <v>0.54679304954304897</v>
      </c>
      <c r="AQ35" s="39">
        <v>0.55956968315352795</v>
      </c>
      <c r="AR35" s="39"/>
      <c r="AS35">
        <v>839.21726822852997</v>
      </c>
      <c r="AT35">
        <v>0.79631319583865601</v>
      </c>
      <c r="AU35">
        <v>0.79631319583865601</v>
      </c>
      <c r="AV35">
        <v>9.2423982620239205</v>
      </c>
      <c r="AW35">
        <v>0.56576862123613303</v>
      </c>
      <c r="AX35">
        <v>0.63470725943055195</v>
      </c>
      <c r="AY35">
        <v>0.56388335738335704</v>
      </c>
      <c r="AZ35">
        <v>0.57127249046985695</v>
      </c>
      <c r="BA35" s="39"/>
    </row>
    <row r="36" spans="1:53">
      <c r="A36" s="39">
        <v>2</v>
      </c>
      <c r="B36" s="39">
        <v>40</v>
      </c>
      <c r="C36" s="39"/>
      <c r="D36" s="39">
        <v>6</v>
      </c>
      <c r="E36" s="39">
        <v>7</v>
      </c>
      <c r="F36" s="39">
        <v>400</v>
      </c>
      <c r="G36" s="39" t="s">
        <v>9</v>
      </c>
      <c r="H36" s="39">
        <v>7293</v>
      </c>
      <c r="I36" s="39"/>
      <c r="J36" s="39">
        <v>336</v>
      </c>
      <c r="K36" s="39">
        <v>3.26</v>
      </c>
      <c r="L36" s="39"/>
      <c r="M36" s="39"/>
      <c r="N36" s="39">
        <v>2.2999999999999998</v>
      </c>
      <c r="O36" s="39"/>
      <c r="P36" s="39">
        <v>7.1509361267089799</v>
      </c>
      <c r="Q36" s="39">
        <v>66.768455982208195</v>
      </c>
      <c r="R36" s="39">
        <v>0.88084464555052699</v>
      </c>
      <c r="S36" s="39">
        <v>0.88084464555052699</v>
      </c>
      <c r="T36" s="39">
        <v>7.4698667526245099</v>
      </c>
      <c r="U36" s="39">
        <v>0.56671619613670099</v>
      </c>
      <c r="V36" s="39">
        <v>0.63577379090207997</v>
      </c>
      <c r="W36" s="39">
        <v>0.56343163780663696</v>
      </c>
      <c r="X36" s="39">
        <v>0.56614021411038995</v>
      </c>
      <c r="Y36" s="39"/>
      <c r="Z36" s="39">
        <v>102.68135714530899</v>
      </c>
      <c r="AA36" s="39">
        <v>0.88084464555052699</v>
      </c>
      <c r="AB36" s="39">
        <v>0.88084464555052699</v>
      </c>
      <c r="AC36" s="39">
        <v>7.9035935401916504</v>
      </c>
      <c r="AD36" s="39">
        <v>0.56077265973253998</v>
      </c>
      <c r="AE36" s="39">
        <v>0.64330413996442204</v>
      </c>
      <c r="AF36" s="39">
        <v>0.55764466089466003</v>
      </c>
      <c r="AG36" s="39">
        <v>0.562623971726391</v>
      </c>
      <c r="AH36" s="39"/>
      <c r="AI36" s="39"/>
      <c r="AJ36" s="39">
        <v>133.906918525695</v>
      </c>
      <c r="AK36" s="39">
        <v>0.88084464555052699</v>
      </c>
      <c r="AL36" s="39">
        <v>0.88084464555052699</v>
      </c>
      <c r="AM36" s="39">
        <v>0.33744978904724099</v>
      </c>
      <c r="AN36" s="39">
        <v>0.56225854383358098</v>
      </c>
      <c r="AO36" s="39">
        <v>0.62049404067325797</v>
      </c>
      <c r="AP36" s="39">
        <v>0.558081349206349</v>
      </c>
      <c r="AQ36" s="39">
        <v>0.56529179484726799</v>
      </c>
      <c r="AR36" s="39"/>
      <c r="AS36" s="39">
        <v>813.44477844238202</v>
      </c>
      <c r="AT36" s="39">
        <v>0.88084464555052699</v>
      </c>
      <c r="AU36" s="39">
        <v>0.88084464555052699</v>
      </c>
      <c r="AV36" s="39">
        <v>17.2197811603546</v>
      </c>
      <c r="AW36" s="39">
        <v>0.58930163447251105</v>
      </c>
      <c r="AX36" s="39">
        <v>0.651800733435833</v>
      </c>
      <c r="AY36" s="39">
        <v>0.58541901154401099</v>
      </c>
      <c r="AZ36" s="39">
        <v>0.59267570975278805</v>
      </c>
      <c r="BA36" s="39"/>
    </row>
    <row r="37" spans="1:53">
      <c r="A37">
        <v>1</v>
      </c>
      <c r="B37">
        <v>40</v>
      </c>
      <c r="D37">
        <v>6</v>
      </c>
      <c r="E37">
        <v>7</v>
      </c>
      <c r="F37">
        <v>100</v>
      </c>
      <c r="G37" t="s">
        <v>9</v>
      </c>
      <c r="H37">
        <v>1842</v>
      </c>
      <c r="J37">
        <v>10374</v>
      </c>
      <c r="K37">
        <v>8.26</v>
      </c>
      <c r="N37">
        <v>0.57999999999999996</v>
      </c>
      <c r="Q37">
        <v>100.403480768203</v>
      </c>
      <c r="R37">
        <v>0.999457111834962</v>
      </c>
      <c r="S37">
        <v>0.999457111834962</v>
      </c>
      <c r="T37">
        <v>1.6596920490264799</v>
      </c>
      <c r="U37">
        <v>0.97163120567375805</v>
      </c>
      <c r="V37">
        <v>0.97734645909645901</v>
      </c>
      <c r="W37">
        <v>0.97002344877344804</v>
      </c>
      <c r="X37">
        <v>0.97026321605810695</v>
      </c>
      <c r="Z37">
        <v>201.30784583091699</v>
      </c>
      <c r="AA37">
        <v>0.999457111834962</v>
      </c>
      <c r="AB37">
        <v>0.999457111834962</v>
      </c>
      <c r="AC37">
        <v>2.75146389007568</v>
      </c>
      <c r="AD37">
        <v>0.97517730496453903</v>
      </c>
      <c r="AE37">
        <v>0.980323731823731</v>
      </c>
      <c r="AF37">
        <v>0.97338455988455896</v>
      </c>
      <c r="AG37">
        <v>0.97348172020617796</v>
      </c>
      <c r="AJ37">
        <v>84.16</v>
      </c>
      <c r="AK37">
        <v>0.99</v>
      </c>
      <c r="AL37">
        <v>0.99</v>
      </c>
      <c r="AM37">
        <v>0.92</v>
      </c>
      <c r="AN37">
        <v>0.98899999999999999</v>
      </c>
      <c r="AO37">
        <v>0.98899999999999999</v>
      </c>
      <c r="AP37">
        <v>0.98799999999999999</v>
      </c>
      <c r="AQ37">
        <v>0.98799999999999999</v>
      </c>
      <c r="AS37">
        <v>1045.1829090118399</v>
      </c>
      <c r="AT37">
        <v>0.999457111834962</v>
      </c>
      <c r="AU37">
        <v>0.999457111834962</v>
      </c>
      <c r="AV37">
        <v>6.6334803104400599</v>
      </c>
      <c r="AW37">
        <v>0.98581560283687897</v>
      </c>
      <c r="AX37">
        <v>0.98846309246309205</v>
      </c>
      <c r="AY37">
        <v>0.98391233766233699</v>
      </c>
      <c r="AZ37">
        <v>0.98369182836427405</v>
      </c>
    </row>
    <row r="38" spans="1:53">
      <c r="A38">
        <v>1</v>
      </c>
      <c r="B38">
        <v>40</v>
      </c>
      <c r="D38">
        <v>6</v>
      </c>
      <c r="E38">
        <v>7</v>
      </c>
      <c r="F38">
        <v>200</v>
      </c>
      <c r="G38" t="s">
        <v>9</v>
      </c>
      <c r="H38">
        <v>3655</v>
      </c>
      <c r="J38">
        <v>14354</v>
      </c>
      <c r="K38">
        <v>21.71</v>
      </c>
      <c r="N38">
        <v>1.18</v>
      </c>
      <c r="Q38">
        <v>232.58802223205501</v>
      </c>
      <c r="R38">
        <v>0.99972640218878195</v>
      </c>
      <c r="S38">
        <v>0.99972640218878195</v>
      </c>
      <c r="T38">
        <v>5.4836337566375697</v>
      </c>
      <c r="U38">
        <v>0.96135552913198496</v>
      </c>
      <c r="V38">
        <v>0.96818360805860804</v>
      </c>
      <c r="W38">
        <v>0.96035858585858502</v>
      </c>
      <c r="X38">
        <v>0.95870359794443405</v>
      </c>
      <c r="Z38">
        <v>341.90992879867503</v>
      </c>
      <c r="AA38">
        <v>0.99972640218878195</v>
      </c>
      <c r="AB38">
        <v>0.99972640218878195</v>
      </c>
      <c r="AC38">
        <v>6.29540920257568</v>
      </c>
      <c r="AD38">
        <v>0.96848989298454202</v>
      </c>
      <c r="AE38">
        <v>0.97457041569541503</v>
      </c>
      <c r="AF38">
        <v>0.96743993506493497</v>
      </c>
      <c r="AG38">
        <v>0.966164683708851</v>
      </c>
      <c r="AJ38">
        <v>207.53</v>
      </c>
      <c r="AK38">
        <v>0.99</v>
      </c>
      <c r="AL38">
        <v>0.99</v>
      </c>
      <c r="AM38">
        <v>2.4300000000000002</v>
      </c>
      <c r="AN38">
        <v>0.98399999999999999</v>
      </c>
      <c r="AO38">
        <v>0.98599999999999999</v>
      </c>
      <c r="AP38">
        <v>0.98399999999999999</v>
      </c>
      <c r="AQ38">
        <v>0.98199999999999998</v>
      </c>
      <c r="AS38">
        <v>1817.28940486907</v>
      </c>
      <c r="AT38">
        <v>0.99972640218878195</v>
      </c>
      <c r="AU38">
        <v>0.99972640218878195</v>
      </c>
      <c r="AV38">
        <v>18.321656227111799</v>
      </c>
      <c r="AW38">
        <v>0.97859690844233005</v>
      </c>
      <c r="AX38">
        <v>0.98242485292485204</v>
      </c>
      <c r="AY38">
        <v>0.97742622655122602</v>
      </c>
      <c r="AZ38">
        <v>0.97610934660118598</v>
      </c>
    </row>
    <row r="39" spans="1:53">
      <c r="A39">
        <v>1</v>
      </c>
      <c r="B39">
        <v>40</v>
      </c>
      <c r="D39">
        <v>6</v>
      </c>
      <c r="E39">
        <v>7</v>
      </c>
      <c r="F39">
        <v>300</v>
      </c>
      <c r="G39" t="s">
        <v>9</v>
      </c>
      <c r="H39">
        <v>5479</v>
      </c>
      <c r="J39">
        <v>15971</v>
      </c>
      <c r="K39">
        <v>36.14</v>
      </c>
      <c r="N39">
        <v>1.94</v>
      </c>
      <c r="Q39">
        <v>394.02485203742901</v>
      </c>
      <c r="R39">
        <v>0.999817484942507</v>
      </c>
      <c r="S39">
        <v>0.999817484942507</v>
      </c>
      <c r="T39">
        <v>10.541394233703601</v>
      </c>
      <c r="U39">
        <v>0.94532488114104596</v>
      </c>
      <c r="V39">
        <v>0.951104537891302</v>
      </c>
      <c r="W39">
        <v>0.94280759980759898</v>
      </c>
      <c r="X39">
        <v>0.94015718757256905</v>
      </c>
      <c r="Z39">
        <v>496.97378206253001</v>
      </c>
      <c r="AA39">
        <v>0.999817484942507</v>
      </c>
      <c r="AB39">
        <v>0.999817484942507</v>
      </c>
      <c r="AC39">
        <v>11.8831760883331</v>
      </c>
      <c r="AD39">
        <v>0.950079239302694</v>
      </c>
      <c r="AE39">
        <v>0.95581943056942997</v>
      </c>
      <c r="AF39">
        <v>0.94731180856180797</v>
      </c>
      <c r="AG39">
        <v>0.94483601974013598</v>
      </c>
      <c r="AJ39">
        <v>397.13</v>
      </c>
      <c r="AK39">
        <v>0.99</v>
      </c>
      <c r="AL39">
        <v>0.99</v>
      </c>
      <c r="AM39">
        <v>4.0199999999999996</v>
      </c>
      <c r="AN39">
        <v>0.98199999999999998</v>
      </c>
      <c r="AO39">
        <v>0.98199999999999998</v>
      </c>
      <c r="AP39">
        <v>0.98</v>
      </c>
      <c r="AQ39">
        <v>0.97899999999999998</v>
      </c>
      <c r="AS39">
        <v>2510.7444591522199</v>
      </c>
      <c r="AT39">
        <v>0.999817484942507</v>
      </c>
      <c r="AU39">
        <v>0.999817484942507</v>
      </c>
      <c r="AV39">
        <v>28.591376781463602</v>
      </c>
      <c r="AW39">
        <v>0.97147385103011097</v>
      </c>
      <c r="AX39">
        <v>0.97486012136012101</v>
      </c>
      <c r="AY39">
        <v>0.96854425204425199</v>
      </c>
      <c r="AZ39">
        <v>0.96770266868108401</v>
      </c>
    </row>
    <row r="40" spans="1:53">
      <c r="A40">
        <v>1</v>
      </c>
      <c r="B40">
        <v>40</v>
      </c>
      <c r="D40">
        <v>6</v>
      </c>
      <c r="E40">
        <v>7</v>
      </c>
      <c r="F40">
        <v>400</v>
      </c>
      <c r="G40" t="s">
        <v>9</v>
      </c>
      <c r="H40">
        <v>7293</v>
      </c>
      <c r="J40">
        <v>16265</v>
      </c>
      <c r="K40">
        <v>49.18</v>
      </c>
      <c r="N40">
        <v>2.61</v>
      </c>
      <c r="Q40">
        <v>553.23841190338101</v>
      </c>
      <c r="R40">
        <v>0.99986288221582298</v>
      </c>
      <c r="S40">
        <v>0.99986288221582298</v>
      </c>
      <c r="T40">
        <v>16.818110704421901</v>
      </c>
      <c r="U40">
        <v>0.91411589895988099</v>
      </c>
      <c r="V40">
        <v>0.94159488756857102</v>
      </c>
      <c r="W40">
        <v>0.910747835497835</v>
      </c>
      <c r="X40">
        <v>0.91287964496057805</v>
      </c>
      <c r="Z40">
        <v>617.77298498153596</v>
      </c>
      <c r="AA40">
        <v>0.99986288221582298</v>
      </c>
      <c r="AB40">
        <v>0.99986288221582298</v>
      </c>
      <c r="AC40">
        <v>23.083818197250299</v>
      </c>
      <c r="AD40">
        <v>0.91887072808320902</v>
      </c>
      <c r="AE40">
        <v>0.94113998603520599</v>
      </c>
      <c r="AF40">
        <v>0.91505726911976903</v>
      </c>
      <c r="AG40">
        <v>0.91481502890142297</v>
      </c>
      <c r="AJ40">
        <v>447.69</v>
      </c>
      <c r="AK40">
        <v>0.99</v>
      </c>
      <c r="AL40">
        <v>0.99</v>
      </c>
      <c r="AM40">
        <v>6.55</v>
      </c>
      <c r="AN40">
        <v>0.97499999999999998</v>
      </c>
      <c r="AO40">
        <v>0.97699999999999998</v>
      </c>
      <c r="AP40">
        <v>0.97299999999999998</v>
      </c>
      <c r="AQ40">
        <v>0.97199999999999998</v>
      </c>
      <c r="AS40">
        <v>2937.3373997211402</v>
      </c>
      <c r="AT40">
        <v>0.99986288221582298</v>
      </c>
      <c r="AU40">
        <v>0.99986288221582298</v>
      </c>
      <c r="AV40">
        <v>51.595886468887301</v>
      </c>
      <c r="AW40">
        <v>0.96017830609212396</v>
      </c>
      <c r="AX40">
        <v>0.96973691065878498</v>
      </c>
      <c r="AY40">
        <v>0.95758739177489105</v>
      </c>
      <c r="AZ40">
        <v>0.95853662154710995</v>
      </c>
    </row>
    <row r="41" spans="1:53">
      <c r="A41" s="39">
        <v>2</v>
      </c>
      <c r="B41" s="39">
        <v>40</v>
      </c>
      <c r="C41" s="39"/>
      <c r="D41" s="39">
        <v>1</v>
      </c>
      <c r="E41" s="39">
        <v>7</v>
      </c>
      <c r="F41" s="39">
        <v>100</v>
      </c>
      <c r="G41" s="39" t="s">
        <v>9</v>
      </c>
      <c r="H41" s="39">
        <v>1842</v>
      </c>
      <c r="I41" s="39"/>
      <c r="J41" s="39">
        <v>1562</v>
      </c>
      <c r="K41" s="39">
        <v>3.14</v>
      </c>
      <c r="L41" s="39"/>
      <c r="M41" s="39"/>
      <c r="N41" s="39">
        <v>1.74</v>
      </c>
      <c r="O41" s="39"/>
      <c r="P41" s="39">
        <v>12.361014842987</v>
      </c>
      <c r="Q41" s="39">
        <v>10.529287576675401</v>
      </c>
      <c r="R41" s="39">
        <v>0.999457111834962</v>
      </c>
      <c r="S41" s="39">
        <v>0.999457111834962</v>
      </c>
      <c r="T41" s="39">
        <v>0.76106095314025801</v>
      </c>
      <c r="U41" s="39">
        <v>0.98345153664302598</v>
      </c>
      <c r="V41" s="39">
        <v>0.98624963924963904</v>
      </c>
      <c r="W41" s="39">
        <v>0.98237301587301495</v>
      </c>
      <c r="X41" s="39">
        <v>0.98225735291316096</v>
      </c>
      <c r="Y41" s="39"/>
      <c r="Z41" s="39">
        <v>50.792127370834301</v>
      </c>
      <c r="AA41" s="39">
        <v>0.999457111834962</v>
      </c>
      <c r="AB41" s="39">
        <v>0.999457111834962</v>
      </c>
      <c r="AC41" s="39">
        <v>0.760084629058837</v>
      </c>
      <c r="AD41" s="39">
        <v>0.98108747044917199</v>
      </c>
      <c r="AE41" s="39">
        <v>0.98519769119769096</v>
      </c>
      <c r="AF41" s="39">
        <v>0.979833333333333</v>
      </c>
      <c r="AG41" s="39">
        <v>0.97974813114078096</v>
      </c>
      <c r="AH41" s="39"/>
      <c r="AI41" s="39"/>
      <c r="AJ41" s="39">
        <v>15.57</v>
      </c>
      <c r="AK41" s="39">
        <v>0.99</v>
      </c>
      <c r="AL41" s="39">
        <v>0.99</v>
      </c>
      <c r="AM41" s="39">
        <v>0.27</v>
      </c>
      <c r="AN41" s="39">
        <v>0.96499999999999997</v>
      </c>
      <c r="AO41" s="39">
        <v>0.96799999999999997</v>
      </c>
      <c r="AP41" s="39">
        <v>0.96499999999999997</v>
      </c>
      <c r="AQ41" s="39">
        <v>0.96399999999999997</v>
      </c>
      <c r="AR41" s="39"/>
      <c r="AS41" s="39">
        <v>444.74809241294798</v>
      </c>
      <c r="AT41" s="39">
        <v>0.999457111834962</v>
      </c>
      <c r="AU41" s="39">
        <v>0.999457111834962</v>
      </c>
      <c r="AV41" s="39">
        <v>2.2366645336151101</v>
      </c>
      <c r="AW41" s="39">
        <v>0.97163120567375805</v>
      </c>
      <c r="AX41" s="39">
        <v>0.97567030192030102</v>
      </c>
      <c r="AY41" s="39">
        <v>0.97122222222222199</v>
      </c>
      <c r="AZ41" s="39">
        <v>0.96953142007407001</v>
      </c>
      <c r="BA41" s="39"/>
    </row>
    <row r="42" spans="1:53">
      <c r="A42" s="39">
        <v>2</v>
      </c>
      <c r="B42" s="39">
        <v>40</v>
      </c>
      <c r="C42" s="39"/>
      <c r="D42" s="39">
        <v>1</v>
      </c>
      <c r="E42" s="39">
        <v>7</v>
      </c>
      <c r="F42" s="39">
        <v>200</v>
      </c>
      <c r="G42" s="39" t="s">
        <v>9</v>
      </c>
      <c r="H42" s="39">
        <v>3655</v>
      </c>
      <c r="I42" s="39"/>
      <c r="J42" s="39">
        <v>2025</v>
      </c>
      <c r="K42" s="39">
        <v>6.31</v>
      </c>
      <c r="L42" s="39"/>
      <c r="M42" s="39"/>
      <c r="N42" s="39">
        <v>3.43</v>
      </c>
      <c r="O42" s="39"/>
      <c r="P42" s="39">
        <v>16.359147548675502</v>
      </c>
      <c r="Q42" s="39">
        <v>39.512249946594203</v>
      </c>
      <c r="R42" s="39">
        <v>0.99972640218878195</v>
      </c>
      <c r="S42" s="39">
        <v>0.99972640218878195</v>
      </c>
      <c r="T42" s="39">
        <v>2.1595063209533598</v>
      </c>
      <c r="U42" s="39">
        <v>0.97681331747919098</v>
      </c>
      <c r="V42" s="39">
        <v>0.98007162282162197</v>
      </c>
      <c r="W42" s="39">
        <v>0.97591197691197695</v>
      </c>
      <c r="X42" s="39">
        <v>0.97505972227134197</v>
      </c>
      <c r="Y42" s="39"/>
      <c r="Z42" s="39">
        <v>97.356808900833101</v>
      </c>
      <c r="AA42" s="39">
        <v>0.99972640218878195</v>
      </c>
      <c r="AB42" s="39">
        <v>0.99972640218878195</v>
      </c>
      <c r="AC42" s="39">
        <v>3.3795149326324401</v>
      </c>
      <c r="AD42" s="39">
        <v>0.97086801426872704</v>
      </c>
      <c r="AE42" s="39">
        <v>0.97639950000979403</v>
      </c>
      <c r="AF42" s="39">
        <v>0.97021969696969701</v>
      </c>
      <c r="AG42" s="39">
        <v>0.96929217139971702</v>
      </c>
      <c r="AH42" s="39"/>
      <c r="AI42" s="39"/>
      <c r="AJ42" s="39">
        <v>29.9</v>
      </c>
      <c r="AK42" s="39">
        <v>0.99</v>
      </c>
      <c r="AL42" s="39">
        <v>0.99</v>
      </c>
      <c r="AM42" s="39">
        <v>0.6</v>
      </c>
      <c r="AN42" s="39">
        <v>0.96399999999999997</v>
      </c>
      <c r="AO42" s="39">
        <v>0.96599999999999997</v>
      </c>
      <c r="AP42" s="39">
        <v>0.96299999999999997</v>
      </c>
      <c r="AQ42" s="39">
        <v>0.96099999999999997</v>
      </c>
      <c r="AR42" s="39"/>
      <c r="AS42" s="39">
        <v>749.59799075126602</v>
      </c>
      <c r="AT42" s="39">
        <v>0.99972640218878195</v>
      </c>
      <c r="AU42" s="39">
        <v>0.99972640218878195</v>
      </c>
      <c r="AV42" s="39">
        <v>5.4724144935607901</v>
      </c>
      <c r="AW42" s="39">
        <v>0.97146254458977399</v>
      </c>
      <c r="AX42" s="39">
        <v>0.97416348928848895</v>
      </c>
      <c r="AY42" s="39">
        <v>0.97102128427128398</v>
      </c>
      <c r="AZ42" s="39">
        <v>0.96981701228095396</v>
      </c>
      <c r="BA42" s="39"/>
    </row>
    <row r="43" spans="1:53">
      <c r="A43" s="39">
        <v>2</v>
      </c>
      <c r="B43" s="39">
        <v>40</v>
      </c>
      <c r="C43" s="39"/>
      <c r="D43" s="39">
        <v>1</v>
      </c>
      <c r="E43" s="39">
        <v>7</v>
      </c>
      <c r="F43" s="39">
        <v>300</v>
      </c>
      <c r="G43" s="39" t="s">
        <v>9</v>
      </c>
      <c r="H43" s="39">
        <v>5479</v>
      </c>
      <c r="I43" s="39"/>
      <c r="J43" s="39">
        <v>2777</v>
      </c>
      <c r="K43" s="39">
        <v>11.47</v>
      </c>
      <c r="L43" s="39"/>
      <c r="M43" s="39"/>
      <c r="N43" s="39">
        <v>5.55</v>
      </c>
      <c r="O43" s="39"/>
      <c r="P43" s="39">
        <v>23.748639822006201</v>
      </c>
      <c r="Q43" s="39">
        <v>91.836921215057302</v>
      </c>
      <c r="R43" s="39">
        <v>0.999817484942507</v>
      </c>
      <c r="S43" s="39">
        <v>0.999817484942507</v>
      </c>
      <c r="T43" s="39">
        <v>4.5884373188018799</v>
      </c>
      <c r="U43" s="39">
        <v>0.97305863708399298</v>
      </c>
      <c r="V43" s="39">
        <v>0.97520087320087301</v>
      </c>
      <c r="W43" s="39">
        <v>0.97085389610389505</v>
      </c>
      <c r="X43" s="39">
        <v>0.96954780904940596</v>
      </c>
      <c r="Y43" s="39"/>
      <c r="Z43" s="39">
        <v>180.170420885086</v>
      </c>
      <c r="AA43" s="39">
        <v>0.999817484942507</v>
      </c>
      <c r="AB43" s="39">
        <v>0.999817484942507</v>
      </c>
      <c r="AC43" s="39">
        <v>7.0089738368988002</v>
      </c>
      <c r="AD43" s="39">
        <v>0.97068145800316896</v>
      </c>
      <c r="AE43" s="39">
        <v>0.97350515688015704</v>
      </c>
      <c r="AF43" s="39">
        <v>0.96804846079846096</v>
      </c>
      <c r="AG43" s="39">
        <v>0.96622949489309895</v>
      </c>
      <c r="AH43" s="39"/>
      <c r="AI43" s="39"/>
      <c r="AJ43" s="39">
        <v>73.87</v>
      </c>
      <c r="AK43" s="39">
        <v>0.99</v>
      </c>
      <c r="AL43" s="39">
        <v>0.99</v>
      </c>
      <c r="AM43" s="39">
        <v>1.01</v>
      </c>
      <c r="AN43" s="39">
        <v>0.95199999999999996</v>
      </c>
      <c r="AO43" s="39">
        <v>0.95399999999999996</v>
      </c>
      <c r="AP43" s="39">
        <v>0.95</v>
      </c>
      <c r="AQ43" s="39">
        <v>0.94799999999999995</v>
      </c>
      <c r="AR43" s="39"/>
      <c r="AS43" s="39">
        <v>944.26790928840603</v>
      </c>
      <c r="AT43" s="39">
        <v>0.999817484942507</v>
      </c>
      <c r="AU43" s="39">
        <v>0.999817484942507</v>
      </c>
      <c r="AV43" s="39">
        <v>14.9315497875213</v>
      </c>
      <c r="AW43" s="39">
        <v>0.96751188589540404</v>
      </c>
      <c r="AX43" s="39">
        <v>0.96787088837088797</v>
      </c>
      <c r="AY43" s="39">
        <v>0.96687193362193302</v>
      </c>
      <c r="AZ43" s="39">
        <v>0.96449613047970095</v>
      </c>
      <c r="BA43" s="39"/>
    </row>
    <row r="44" spans="1:53">
      <c r="A44" s="39">
        <v>2</v>
      </c>
      <c r="B44" s="39">
        <v>40</v>
      </c>
      <c r="C44" s="39"/>
      <c r="D44" s="39">
        <v>1</v>
      </c>
      <c r="E44" s="39">
        <v>7</v>
      </c>
      <c r="F44" s="39">
        <v>400</v>
      </c>
      <c r="G44" s="39" t="s">
        <v>9</v>
      </c>
      <c r="H44" s="39">
        <v>7293</v>
      </c>
      <c r="I44" s="39"/>
      <c r="J44" s="39">
        <v>3230</v>
      </c>
      <c r="K44" s="39">
        <v>16.71</v>
      </c>
      <c r="L44" s="39"/>
      <c r="M44" s="39"/>
      <c r="N44" s="39">
        <v>7.45</v>
      </c>
      <c r="O44" s="39"/>
      <c r="P44" s="39">
        <v>30.751108646392801</v>
      </c>
      <c r="Q44" s="39">
        <v>159.92477822303701</v>
      </c>
      <c r="R44" s="39">
        <v>0.99986288221582298</v>
      </c>
      <c r="S44" s="39">
        <v>0.99986288221582298</v>
      </c>
      <c r="T44" s="39">
        <v>9.9849634170532209</v>
      </c>
      <c r="U44" s="39">
        <v>0.97206537890044498</v>
      </c>
      <c r="V44" s="39">
        <v>0.97486447580197499</v>
      </c>
      <c r="W44" s="39">
        <v>0.97043001443001398</v>
      </c>
      <c r="X44" s="39">
        <v>0.96978951107951095</v>
      </c>
      <c r="Y44" s="39"/>
      <c r="Z44" s="39">
        <v>278.66188001632599</v>
      </c>
      <c r="AA44" s="39">
        <v>0.99986288221582298</v>
      </c>
      <c r="AB44" s="39">
        <v>0.99986288221582298</v>
      </c>
      <c r="AC44" s="39">
        <v>8.7023780345916695</v>
      </c>
      <c r="AD44" s="39">
        <v>0.96523031203566101</v>
      </c>
      <c r="AE44" s="39">
        <v>0.96857466491841404</v>
      </c>
      <c r="AF44" s="39">
        <v>0.962895743145743</v>
      </c>
      <c r="AG44" s="39">
        <v>0.96205058743497895</v>
      </c>
      <c r="AH44" s="39"/>
      <c r="AI44" s="39"/>
      <c r="AJ44" s="39">
        <v>142.97</v>
      </c>
      <c r="AK44" s="39">
        <v>0.99</v>
      </c>
      <c r="AL44" s="39">
        <v>0.99</v>
      </c>
      <c r="AM44" s="39">
        <v>1.64</v>
      </c>
      <c r="AN44" s="39">
        <v>0.94299999999999995</v>
      </c>
      <c r="AO44" s="39">
        <v>0.94699999999999995</v>
      </c>
      <c r="AP44" s="39">
        <v>0.94199999999999995</v>
      </c>
      <c r="AQ44" s="39">
        <v>0.93899999999999995</v>
      </c>
      <c r="AR44" s="39"/>
      <c r="AS44" s="39">
        <v>971.61062622070301</v>
      </c>
      <c r="AT44" s="39">
        <v>0.99986288221582298</v>
      </c>
      <c r="AU44" s="39">
        <v>0.99986288221582298</v>
      </c>
      <c r="AV44" s="39">
        <v>286.29733014106699</v>
      </c>
      <c r="AW44" s="39">
        <v>0.95661218424962802</v>
      </c>
      <c r="AX44" s="39">
        <v>0.95863381063381004</v>
      </c>
      <c r="AY44" s="39">
        <v>0.95374107142857101</v>
      </c>
      <c r="AZ44" s="39">
        <v>0.95174565812192102</v>
      </c>
      <c r="BA44" s="39"/>
    </row>
    <row r="45" spans="1:53">
      <c r="A45">
        <v>1</v>
      </c>
      <c r="B45">
        <v>40</v>
      </c>
      <c r="D45">
        <v>1</v>
      </c>
      <c r="E45">
        <v>7</v>
      </c>
      <c r="F45">
        <v>100</v>
      </c>
      <c r="G45" t="s">
        <v>9</v>
      </c>
      <c r="H45">
        <v>1842</v>
      </c>
      <c r="J45">
        <v>15784</v>
      </c>
      <c r="K45">
        <v>13.49</v>
      </c>
      <c r="N45">
        <v>1.93</v>
      </c>
      <c r="Q45">
        <v>105.957098960876</v>
      </c>
      <c r="R45">
        <v>0.999457111834962</v>
      </c>
      <c r="S45">
        <v>0.999457111834962</v>
      </c>
      <c r="T45">
        <v>1.8217525482177701</v>
      </c>
      <c r="U45">
        <v>0.97281323877068504</v>
      </c>
      <c r="V45">
        <v>0.97771586746586703</v>
      </c>
      <c r="W45">
        <v>0.97127344877344901</v>
      </c>
      <c r="X45">
        <v>0.97071087907620401</v>
      </c>
      <c r="Z45">
        <v>243.15701508522</v>
      </c>
      <c r="AA45">
        <v>0.999457111834962</v>
      </c>
      <c r="AB45">
        <v>0.999457111834962</v>
      </c>
      <c r="AC45">
        <v>2.1689062118530198</v>
      </c>
      <c r="AD45">
        <v>0.98226950354609899</v>
      </c>
      <c r="AE45">
        <v>0.98506857031856998</v>
      </c>
      <c r="AF45">
        <v>0.98161868686868603</v>
      </c>
      <c r="AG45">
        <v>0.98150608007403595</v>
      </c>
      <c r="AJ45">
        <v>92.31</v>
      </c>
      <c r="AK45">
        <v>0.99</v>
      </c>
      <c r="AL45">
        <v>0.99</v>
      </c>
      <c r="AM45">
        <v>1.5</v>
      </c>
      <c r="AN45">
        <v>0.98299999999999998</v>
      </c>
      <c r="AO45">
        <v>0.98599999999999999</v>
      </c>
      <c r="AP45">
        <v>0.98199999999999998</v>
      </c>
      <c r="AQ45">
        <v>0.98099999999999998</v>
      </c>
      <c r="AS45">
        <v>1186.5215821266099</v>
      </c>
      <c r="AT45">
        <v>0.999457111834962</v>
      </c>
      <c r="AU45">
        <v>0.999457111834962</v>
      </c>
      <c r="AV45">
        <v>5.3406753540039</v>
      </c>
      <c r="AW45">
        <v>0.98699763593380596</v>
      </c>
      <c r="AX45">
        <v>0.99011965811965796</v>
      </c>
      <c r="AY45">
        <v>0.98516233766233696</v>
      </c>
      <c r="AZ45">
        <v>0.98545336201017897</v>
      </c>
    </row>
    <row r="46" spans="1:53">
      <c r="A46">
        <v>1</v>
      </c>
      <c r="B46">
        <v>40</v>
      </c>
      <c r="D46">
        <v>1</v>
      </c>
      <c r="E46">
        <v>7</v>
      </c>
      <c r="F46">
        <v>200</v>
      </c>
      <c r="G46" t="s">
        <v>9</v>
      </c>
      <c r="H46">
        <v>3655</v>
      </c>
      <c r="J46">
        <v>19810</v>
      </c>
      <c r="K46">
        <v>32.19</v>
      </c>
      <c r="N46">
        <v>3.81</v>
      </c>
      <c r="Q46">
        <v>139.19957494735701</v>
      </c>
      <c r="R46">
        <v>0.99972640218878195</v>
      </c>
      <c r="S46">
        <v>0.99972640218878195</v>
      </c>
      <c r="T46">
        <v>4.9726295471191397</v>
      </c>
      <c r="U46">
        <v>0.96670630202140295</v>
      </c>
      <c r="V46">
        <v>0.97245762570762495</v>
      </c>
      <c r="W46">
        <v>0.96500342712842702</v>
      </c>
      <c r="X46">
        <v>0.96362732113611105</v>
      </c>
      <c r="Z46">
        <v>397.00280570983801</v>
      </c>
      <c r="AA46">
        <v>0.99972640218878195</v>
      </c>
      <c r="AB46">
        <v>0.99972640218878195</v>
      </c>
      <c r="AC46">
        <v>6.4498052597045898</v>
      </c>
      <c r="AD46">
        <v>0.97502972651605202</v>
      </c>
      <c r="AE46">
        <v>0.97894476356976301</v>
      </c>
      <c r="AF46">
        <v>0.97396987734487706</v>
      </c>
      <c r="AG46">
        <v>0.97228888725429297</v>
      </c>
      <c r="AJ46">
        <v>175.59</v>
      </c>
      <c r="AK46">
        <v>0.99</v>
      </c>
      <c r="AL46">
        <v>0.99</v>
      </c>
      <c r="AM46">
        <v>3.51</v>
      </c>
      <c r="AN46">
        <v>0.98</v>
      </c>
      <c r="AO46">
        <v>0.98299999999999998</v>
      </c>
      <c r="AP46">
        <v>0.97899999999999998</v>
      </c>
      <c r="AQ46">
        <v>0.97799999999999998</v>
      </c>
      <c r="AS46">
        <v>1903.1113626956901</v>
      </c>
      <c r="AT46">
        <v>0.99972640218878195</v>
      </c>
      <c r="AU46">
        <v>0.99972640218878195</v>
      </c>
      <c r="AV46">
        <v>15.0180885791778</v>
      </c>
      <c r="AW46">
        <v>0.98513674197384005</v>
      </c>
      <c r="AX46">
        <v>0.98801918914418896</v>
      </c>
      <c r="AY46">
        <v>0.984011544011544</v>
      </c>
      <c r="AZ46">
        <v>0.983718042371024</v>
      </c>
    </row>
    <row r="47" spans="1:53">
      <c r="A47">
        <v>1</v>
      </c>
      <c r="B47">
        <v>40</v>
      </c>
      <c r="D47">
        <v>1</v>
      </c>
      <c r="E47">
        <v>7</v>
      </c>
      <c r="F47">
        <v>300</v>
      </c>
      <c r="G47" t="s">
        <v>9</v>
      </c>
      <c r="H47">
        <v>5479</v>
      </c>
      <c r="J47">
        <v>21427</v>
      </c>
      <c r="K47">
        <v>52.05</v>
      </c>
      <c r="N47">
        <v>6.11</v>
      </c>
      <c r="Q47">
        <v>159.425861835479</v>
      </c>
      <c r="R47">
        <v>0.999817484942507</v>
      </c>
      <c r="S47">
        <v>0.999817484942507</v>
      </c>
      <c r="T47">
        <v>8.3173565864562899</v>
      </c>
      <c r="U47">
        <v>0.95919175911251897</v>
      </c>
      <c r="V47">
        <v>0.96000598720451602</v>
      </c>
      <c r="W47">
        <v>0.95631397306397303</v>
      </c>
      <c r="X47">
        <v>0.95307339115754997</v>
      </c>
      <c r="Z47">
        <v>599.95279073715199</v>
      </c>
      <c r="AA47">
        <v>0.999817484942507</v>
      </c>
      <c r="AB47">
        <v>0.999817484942507</v>
      </c>
      <c r="AC47">
        <v>11.2816216945648</v>
      </c>
      <c r="AD47">
        <v>0.962361331220285</v>
      </c>
      <c r="AE47">
        <v>0.964182146829205</v>
      </c>
      <c r="AF47">
        <v>0.95962626262626205</v>
      </c>
      <c r="AG47">
        <v>0.95742645857810804</v>
      </c>
      <c r="AJ47">
        <v>573.71</v>
      </c>
      <c r="AK47">
        <v>0.99</v>
      </c>
      <c r="AL47">
        <v>0.99</v>
      </c>
      <c r="AM47">
        <v>6.02</v>
      </c>
      <c r="AN47">
        <v>0.97499999999999998</v>
      </c>
      <c r="AO47">
        <v>0.97799999999999998</v>
      </c>
      <c r="AP47">
        <v>0.97399999999999998</v>
      </c>
      <c r="AQ47">
        <v>0.97199999999999998</v>
      </c>
      <c r="AS47">
        <v>2766.5140838623001</v>
      </c>
      <c r="AT47">
        <v>0.999817484942507</v>
      </c>
      <c r="AU47">
        <v>0.999817484942507</v>
      </c>
      <c r="AV47">
        <v>28.435495615005401</v>
      </c>
      <c r="AW47">
        <v>0.97900158478605304</v>
      </c>
      <c r="AX47">
        <v>0.98008354608354598</v>
      </c>
      <c r="AY47">
        <v>0.97698629148629101</v>
      </c>
      <c r="AZ47">
        <v>0.97645931119727003</v>
      </c>
    </row>
    <row r="48" spans="1:53">
      <c r="A48">
        <v>1</v>
      </c>
      <c r="B48">
        <v>40</v>
      </c>
      <c r="D48">
        <v>1</v>
      </c>
      <c r="E48">
        <v>7</v>
      </c>
      <c r="F48">
        <v>400</v>
      </c>
      <c r="G48" t="s">
        <v>9</v>
      </c>
      <c r="H48">
        <v>7293</v>
      </c>
      <c r="J48">
        <v>21721</v>
      </c>
      <c r="K48">
        <v>71.010000000000005</v>
      </c>
      <c r="N48">
        <v>8.1300000000000008</v>
      </c>
      <c r="Q48">
        <v>156.636783361434</v>
      </c>
      <c r="R48">
        <v>0.99986288221582298</v>
      </c>
      <c r="S48">
        <v>0.99986288221582298</v>
      </c>
      <c r="T48">
        <v>12.1419417858123</v>
      </c>
      <c r="U48">
        <v>0.94947994056463503</v>
      </c>
      <c r="V48">
        <v>0.95601775144789802</v>
      </c>
      <c r="W48">
        <v>0.94662499999999905</v>
      </c>
      <c r="X48">
        <v>0.944421722396522</v>
      </c>
      <c r="Z48">
        <v>686.09998512267998</v>
      </c>
      <c r="AA48">
        <v>0.99986288221582298</v>
      </c>
      <c r="AB48">
        <v>0.99986288221582298</v>
      </c>
      <c r="AC48">
        <v>18.302471637725802</v>
      </c>
      <c r="AD48">
        <v>0.95839524517087604</v>
      </c>
      <c r="AE48">
        <v>0.96396865634365603</v>
      </c>
      <c r="AF48">
        <v>0.955718344155844</v>
      </c>
      <c r="AG48">
        <v>0.95387974239513595</v>
      </c>
      <c r="AJ48">
        <v>642.84</v>
      </c>
      <c r="AK48">
        <v>0.99</v>
      </c>
      <c r="AL48">
        <v>0.99</v>
      </c>
      <c r="AM48">
        <v>8.2200000000000006</v>
      </c>
      <c r="AN48">
        <v>0.96199999999999997</v>
      </c>
      <c r="AO48">
        <v>0.96499999999999997</v>
      </c>
      <c r="AP48">
        <v>0.96099999999999997</v>
      </c>
      <c r="AQ48">
        <v>0.95899999999999996</v>
      </c>
      <c r="AS48">
        <v>3204.79100251197</v>
      </c>
      <c r="AT48">
        <v>0.99986288221582298</v>
      </c>
      <c r="AU48">
        <v>0.99986288221582298</v>
      </c>
      <c r="AV48">
        <v>66.543977499008093</v>
      </c>
      <c r="AW48">
        <v>0.97057949479940497</v>
      </c>
      <c r="AX48">
        <v>0.972651320901321</v>
      </c>
      <c r="AY48">
        <v>0.96857341269841202</v>
      </c>
      <c r="AZ48">
        <v>0.96737540899428198</v>
      </c>
    </row>
    <row r="51" spans="2:29" ht="15.75" thickBot="1"/>
    <row r="52" spans="2:29" ht="15.75" thickBot="1">
      <c r="S52" s="15" t="s">
        <v>15</v>
      </c>
      <c r="T52" s="22"/>
      <c r="U52" s="22"/>
      <c r="V52" s="22"/>
      <c r="W52" s="22"/>
      <c r="X52" s="16"/>
    </row>
    <row r="53" spans="2:29" ht="15.75" thickBot="1">
      <c r="S53" s="17" t="s">
        <v>97</v>
      </c>
      <c r="T53" s="18"/>
      <c r="U53" s="17" t="s">
        <v>13</v>
      </c>
      <c r="V53" s="18"/>
      <c r="W53" s="19" t="s">
        <v>14</v>
      </c>
      <c r="X53" s="18"/>
    </row>
    <row r="54" spans="2:29" ht="15.75" thickBot="1">
      <c r="Q54" s="20" t="s">
        <v>96</v>
      </c>
      <c r="R54" s="28" t="s">
        <v>93</v>
      </c>
      <c r="S54" s="13" t="s">
        <v>92</v>
      </c>
      <c r="T54" s="14" t="s">
        <v>10</v>
      </c>
      <c r="U54" s="13" t="s">
        <v>92</v>
      </c>
      <c r="V54" s="25" t="s">
        <v>10</v>
      </c>
      <c r="W54" s="26" t="s">
        <v>94</v>
      </c>
      <c r="X54" s="25" t="s">
        <v>10</v>
      </c>
      <c r="Z54" s="28" t="s">
        <v>200</v>
      </c>
      <c r="AB54" t="s">
        <v>201</v>
      </c>
      <c r="AC54" t="s">
        <v>202</v>
      </c>
    </row>
    <row r="55" spans="2:29">
      <c r="Q55" s="10">
        <v>100</v>
      </c>
      <c r="R55" s="40">
        <v>68.181899999999999</v>
      </c>
      <c r="S55" s="30">
        <v>1.38</v>
      </c>
      <c r="T55" s="42">
        <v>0.97990543735224589</v>
      </c>
      <c r="U55" s="30">
        <v>23.2</v>
      </c>
      <c r="V55" s="42">
        <v>0.99172576832151305</v>
      </c>
      <c r="W55" s="47">
        <v>2.2629999999999999</v>
      </c>
      <c r="X55" s="42">
        <v>0.98345153664302598</v>
      </c>
      <c r="Z55">
        <f>R55*60</f>
        <v>4090.9139999999998</v>
      </c>
      <c r="AB55">
        <f>S55*60</f>
        <v>82.8</v>
      </c>
      <c r="AC55">
        <f>U55*60</f>
        <v>1392</v>
      </c>
    </row>
    <row r="56" spans="2:29">
      <c r="Q56" s="10">
        <v>200</v>
      </c>
      <c r="R56" s="40">
        <v>122.7064</v>
      </c>
      <c r="S56" s="30">
        <v>3.28</v>
      </c>
      <c r="T56" s="42">
        <v>0.98751486325802618</v>
      </c>
      <c r="U56" s="30">
        <v>71.67</v>
      </c>
      <c r="V56" s="42">
        <v>0.99346016646848989</v>
      </c>
      <c r="W56" s="47">
        <v>4.88</v>
      </c>
      <c r="X56" s="42">
        <v>0.99167657550535082</v>
      </c>
      <c r="Z56">
        <f>R56*60</f>
        <v>7362.384</v>
      </c>
      <c r="AB56">
        <f>S56*60</f>
        <v>196.79999999999998</v>
      </c>
      <c r="AC56">
        <f>U56*60</f>
        <v>4300.2</v>
      </c>
    </row>
    <row r="57" spans="2:29">
      <c r="D57" t="s">
        <v>115</v>
      </c>
      <c r="Q57" s="10">
        <v>300</v>
      </c>
      <c r="R57" s="40">
        <v>210.2364</v>
      </c>
      <c r="S57" s="30">
        <v>5.45</v>
      </c>
      <c r="T57" s="42">
        <v>0.98732171156893822</v>
      </c>
      <c r="U57" s="30">
        <v>191.6</v>
      </c>
      <c r="V57" s="42">
        <v>0.99207606973058637</v>
      </c>
      <c r="W57" s="47">
        <v>8.9489999999999998</v>
      </c>
      <c r="X57" s="42">
        <v>0.99128367670364503</v>
      </c>
      <c r="Z57">
        <f>R57*60</f>
        <v>12614.184000000001</v>
      </c>
      <c r="AB57">
        <f>S57*60</f>
        <v>327</v>
      </c>
      <c r="AC57">
        <f>U57*60</f>
        <v>11496</v>
      </c>
    </row>
    <row r="58" spans="2:29" ht="15.75" thickBot="1">
      <c r="B58" s="3" t="s">
        <v>207</v>
      </c>
      <c r="D58" t="s">
        <v>208</v>
      </c>
      <c r="E58" t="s">
        <v>116</v>
      </c>
      <c r="Q58" s="21">
        <v>400</v>
      </c>
      <c r="R58" s="41">
        <v>273.73169999999999</v>
      </c>
      <c r="S58" s="31">
        <v>7.58</v>
      </c>
      <c r="T58" s="43">
        <v>0.98989598811292723</v>
      </c>
      <c r="U58" s="31">
        <v>308</v>
      </c>
      <c r="V58" s="43">
        <v>0.9934621099554235</v>
      </c>
      <c r="W58" s="48">
        <v>13.228</v>
      </c>
      <c r="X58" s="43">
        <v>0.99286775631500745</v>
      </c>
      <c r="Z58">
        <f>R58*60</f>
        <v>16423.901999999998</v>
      </c>
      <c r="AB58">
        <f>S58*60</f>
        <v>454.8</v>
      </c>
      <c r="AC58">
        <f>U58*60</f>
        <v>18480</v>
      </c>
    </row>
    <row r="59" spans="2:29" ht="15.75" thickBot="1">
      <c r="B59" s="20" t="s">
        <v>96</v>
      </c>
      <c r="C59" s="28" t="s">
        <v>112</v>
      </c>
      <c r="D59" t="s">
        <v>113</v>
      </c>
      <c r="E59" s="3" t="s">
        <v>61</v>
      </c>
      <c r="F59" t="s">
        <v>114</v>
      </c>
      <c r="G59" s="3" t="s">
        <v>209</v>
      </c>
    </row>
    <row r="60" spans="2:29" ht="21">
      <c r="B60" s="10">
        <v>100</v>
      </c>
      <c r="C60" s="40">
        <v>0.42</v>
      </c>
      <c r="D60">
        <v>6.64</v>
      </c>
      <c r="E60" s="3">
        <v>0.99399999999999999</v>
      </c>
      <c r="F60">
        <v>5.8</v>
      </c>
      <c r="G60" s="3">
        <f>D60+F60</f>
        <v>12.44</v>
      </c>
      <c r="H60" s="77"/>
      <c r="J60" s="77" t="s">
        <v>203</v>
      </c>
    </row>
    <row r="61" spans="2:29" ht="21">
      <c r="B61" s="10">
        <v>200</v>
      </c>
      <c r="C61" s="40">
        <v>0.57999999999999996</v>
      </c>
      <c r="D61">
        <v>15.3</v>
      </c>
      <c r="E61" s="3">
        <v>0.98599999999999999</v>
      </c>
      <c r="F61">
        <v>11.56</v>
      </c>
      <c r="G61" s="3">
        <f>D61+F61</f>
        <v>26.86</v>
      </c>
      <c r="H61" s="77"/>
      <c r="J61" s="77" t="s">
        <v>204</v>
      </c>
    </row>
    <row r="62" spans="2:29" ht="18.75">
      <c r="B62" s="10">
        <v>300</v>
      </c>
      <c r="C62" s="40">
        <v>0.64</v>
      </c>
      <c r="D62">
        <v>24.48</v>
      </c>
      <c r="E62" s="3">
        <v>0.98199999999999998</v>
      </c>
      <c r="F62">
        <v>19.309999999999999</v>
      </c>
      <c r="G62" s="3">
        <f>D62+F62</f>
        <v>43.79</v>
      </c>
      <c r="H62" s="77"/>
      <c r="J62" s="77" t="s">
        <v>205</v>
      </c>
    </row>
    <row r="63" spans="2:29" ht="19.5" thickBot="1">
      <c r="B63" s="21">
        <v>400</v>
      </c>
      <c r="C63" s="41">
        <v>0.97</v>
      </c>
      <c r="D63">
        <v>37.35</v>
      </c>
      <c r="E63" s="3">
        <v>0.98</v>
      </c>
      <c r="F63">
        <v>24.53</v>
      </c>
      <c r="G63" s="3">
        <f>D63+F63</f>
        <v>61.88</v>
      </c>
      <c r="H63" s="77"/>
      <c r="J63" s="77" t="s">
        <v>206</v>
      </c>
    </row>
    <row r="64" spans="2:29" ht="15.75" thickBot="1">
      <c r="Q64" t="s">
        <v>27</v>
      </c>
      <c r="R64" s="15" t="s">
        <v>98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6"/>
    </row>
    <row r="65" spans="17:29" ht="15.75" thickBot="1">
      <c r="R65" s="34" t="s">
        <v>40</v>
      </c>
      <c r="S65" s="35"/>
      <c r="T65" s="36"/>
      <c r="U65" s="74" t="s">
        <v>144</v>
      </c>
      <c r="V65" s="35"/>
      <c r="W65" s="36"/>
      <c r="X65" s="74" t="s">
        <v>147</v>
      </c>
      <c r="Y65" s="75"/>
      <c r="Z65" s="73"/>
      <c r="AA65" s="34" t="s">
        <v>99</v>
      </c>
      <c r="AB65" s="35"/>
      <c r="AC65" s="36"/>
    </row>
    <row r="66" spans="17:29" ht="15.75" thickBot="1">
      <c r="Q66" s="20" t="s">
        <v>96</v>
      </c>
      <c r="R66" s="29" t="s">
        <v>95</v>
      </c>
      <c r="S66" s="49" t="s">
        <v>94</v>
      </c>
      <c r="T66" s="23" t="s">
        <v>10</v>
      </c>
      <c r="U66" s="50" t="s">
        <v>95</v>
      </c>
      <c r="V66" s="49" t="s">
        <v>94</v>
      </c>
      <c r="W66" s="23" t="s">
        <v>10</v>
      </c>
      <c r="X66" s="68" t="s">
        <v>95</v>
      </c>
      <c r="Y66" s="69" t="s">
        <v>94</v>
      </c>
      <c r="Z66" s="70" t="s">
        <v>10</v>
      </c>
      <c r="AA66" s="50" t="s">
        <v>95</v>
      </c>
      <c r="AB66" s="49" t="s">
        <v>94</v>
      </c>
      <c r="AC66" s="25" t="s">
        <v>10</v>
      </c>
    </row>
    <row r="67" spans="17:29">
      <c r="Q67" s="10">
        <v>100</v>
      </c>
      <c r="R67" s="51">
        <v>0.17548812627792335</v>
      </c>
      <c r="S67" s="53">
        <v>0.76106095314025801</v>
      </c>
      <c r="T67" s="52">
        <v>0.98345153664302598</v>
      </c>
      <c r="U67" s="51">
        <f>Z41/60</f>
        <v>0.84653545618057169</v>
      </c>
      <c r="V67" s="32">
        <v>0.760084629058837</v>
      </c>
      <c r="W67" s="67">
        <v>0.98108747044917199</v>
      </c>
      <c r="X67" s="71">
        <v>1.5403333333333333</v>
      </c>
      <c r="Y67" s="72">
        <v>0.92</v>
      </c>
      <c r="Z67" s="55">
        <v>0.98899999999999999</v>
      </c>
      <c r="AA67" s="51">
        <f>AS45/60</f>
        <v>19.775359702110165</v>
      </c>
      <c r="AB67" s="32">
        <v>5.3406753540039</v>
      </c>
      <c r="AC67" s="52">
        <v>0.98699763593380596</v>
      </c>
    </row>
    <row r="68" spans="17:29">
      <c r="Q68" s="10">
        <v>200</v>
      </c>
      <c r="R68" s="51">
        <v>0.65853749910990333</v>
      </c>
      <c r="S68" s="53">
        <v>2.1595063209533598</v>
      </c>
      <c r="T68" s="52">
        <v>0.97681331747919098</v>
      </c>
      <c r="U68" s="51">
        <f>Z42/60</f>
        <v>1.6226134816805518</v>
      </c>
      <c r="V68" s="32">
        <v>3.3795149326324401</v>
      </c>
      <c r="W68" s="67">
        <v>0.97086801426872704</v>
      </c>
      <c r="X68" s="71">
        <v>3.8206666666666669</v>
      </c>
      <c r="Y68" s="72">
        <v>2.4300000000000002</v>
      </c>
      <c r="Z68" s="55">
        <v>0.98399999999999999</v>
      </c>
      <c r="AA68" s="51">
        <f>AS46/60</f>
        <v>31.718522711594836</v>
      </c>
      <c r="AB68" s="32">
        <v>15.0180885791778</v>
      </c>
      <c r="AC68" s="52">
        <v>0.98513674197384005</v>
      </c>
    </row>
    <row r="69" spans="17:29">
      <c r="Q69" s="10">
        <v>300</v>
      </c>
      <c r="R69" s="51">
        <v>1.5306153535842884</v>
      </c>
      <c r="S69" s="53">
        <v>4.5884373188018799</v>
      </c>
      <c r="T69" s="52">
        <v>0.97305863708399298</v>
      </c>
      <c r="U69" s="51">
        <f>Z43/60</f>
        <v>3.0028403480847667</v>
      </c>
      <c r="V69" s="32">
        <v>7.0089738368988002</v>
      </c>
      <c r="W69" s="67">
        <v>0.97068145800316896</v>
      </c>
      <c r="X69" s="71">
        <v>7.2211666666666661</v>
      </c>
      <c r="Y69" s="72">
        <v>4.0199999999999996</v>
      </c>
      <c r="Z69" s="55">
        <v>0.98199999999999998</v>
      </c>
      <c r="AA69" s="51">
        <f>AS47/60</f>
        <v>46.108568064371667</v>
      </c>
      <c r="AB69" s="32">
        <v>28.435495615005401</v>
      </c>
      <c r="AC69" s="52">
        <v>0.97900158478605304</v>
      </c>
    </row>
    <row r="70" spans="17:29" ht="15.75" thickBot="1">
      <c r="Q70" s="21">
        <v>400</v>
      </c>
      <c r="R70" s="51">
        <v>2.66541297038395</v>
      </c>
      <c r="S70" s="53">
        <v>9.9849634170532209</v>
      </c>
      <c r="T70" s="52">
        <v>0.97206537890044498</v>
      </c>
      <c r="U70" s="51">
        <f>Z44/60</f>
        <v>4.6443646669387668</v>
      </c>
      <c r="V70" s="32">
        <v>8.7023780345916695</v>
      </c>
      <c r="W70" s="67">
        <v>0.96523031203566101</v>
      </c>
      <c r="X70" s="71">
        <v>8.2811666666666675</v>
      </c>
      <c r="Y70" s="72">
        <v>6.55</v>
      </c>
      <c r="Z70" s="55">
        <v>0.97499999999999998</v>
      </c>
      <c r="AA70" s="51">
        <f>AS48/60</f>
        <v>53.413183375199502</v>
      </c>
      <c r="AB70" s="32">
        <v>66.543977499008093</v>
      </c>
      <c r="AC70" s="52">
        <v>0.97057949479940497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78B9-EC56-4BED-B9E3-1B7C1AFCD5B0}">
  <sheetPr codeName="Sheet15"/>
  <dimension ref="A2:W37"/>
  <sheetViews>
    <sheetView topLeftCell="A4" zoomScaleNormal="100" workbookViewId="0">
      <selection activeCell="S34" sqref="S34"/>
    </sheetView>
  </sheetViews>
  <sheetFormatPr baseColWidth="10" defaultColWidth="9.140625" defaultRowHeight="15"/>
  <cols>
    <col min="10" max="10" width="12.140625" customWidth="1"/>
  </cols>
  <sheetData>
    <row r="2" spans="1:23">
      <c r="C2" s="3" t="s">
        <v>24</v>
      </c>
    </row>
    <row r="3" spans="1:23">
      <c r="C3" s="4" t="s">
        <v>32</v>
      </c>
      <c r="D3" s="4">
        <v>2</v>
      </c>
      <c r="E3" s="4"/>
    </row>
    <row r="4" spans="1:23">
      <c r="C4" s="4" t="s">
        <v>33</v>
      </c>
      <c r="D4" s="4">
        <v>10</v>
      </c>
      <c r="E4" s="4" t="s">
        <v>34</v>
      </c>
      <c r="F4" t="s">
        <v>39</v>
      </c>
    </row>
    <row r="5" spans="1:23">
      <c r="D5" s="3" t="s">
        <v>28</v>
      </c>
      <c r="M5" s="4" t="s">
        <v>40</v>
      </c>
      <c r="S5" s="4" t="s">
        <v>41</v>
      </c>
    </row>
    <row r="6" spans="1:23" ht="15.75" thickBot="1"/>
    <row r="7" spans="1:23" ht="15.75" thickBot="1">
      <c r="A7" t="s">
        <v>11</v>
      </c>
      <c r="B7" t="s">
        <v>54</v>
      </c>
      <c r="C7" s="1" t="s">
        <v>0</v>
      </c>
      <c r="D7" s="5" t="s">
        <v>1</v>
      </c>
      <c r="E7" s="8" t="s">
        <v>29</v>
      </c>
      <c r="F7" s="2" t="s">
        <v>12</v>
      </c>
      <c r="G7" s="2" t="s">
        <v>30</v>
      </c>
      <c r="H7" s="2" t="s">
        <v>35</v>
      </c>
      <c r="I7" s="35"/>
      <c r="J7" s="9" t="s">
        <v>56</v>
      </c>
      <c r="K7" t="s">
        <v>55</v>
      </c>
      <c r="M7" s="1" t="s">
        <v>4</v>
      </c>
      <c r="N7" s="2" t="s">
        <v>6</v>
      </c>
      <c r="O7" s="2" t="s">
        <v>7</v>
      </c>
      <c r="P7" s="11" t="s">
        <v>5</v>
      </c>
      <c r="Q7" s="2" t="s">
        <v>8</v>
      </c>
      <c r="S7" s="1" t="s">
        <v>4</v>
      </c>
      <c r="T7" s="2" t="s">
        <v>6</v>
      </c>
      <c r="U7" s="2" t="s">
        <v>7</v>
      </c>
      <c r="V7" s="11" t="s">
        <v>5</v>
      </c>
      <c r="W7" s="2" t="s">
        <v>8</v>
      </c>
    </row>
    <row r="8" spans="1:23">
      <c r="A8">
        <v>0</v>
      </c>
      <c r="B8">
        <v>-1</v>
      </c>
      <c r="C8">
        <v>500</v>
      </c>
      <c r="D8" t="s">
        <v>25</v>
      </c>
      <c r="E8">
        <v>10692</v>
      </c>
      <c r="F8">
        <v>476995</v>
      </c>
      <c r="G8">
        <v>2150.3200000000002</v>
      </c>
      <c r="H8">
        <v>9.6</v>
      </c>
      <c r="J8">
        <v>-1</v>
      </c>
      <c r="K8">
        <v>34.268999999999998</v>
      </c>
      <c r="M8">
        <v>37293.440000000002</v>
      </c>
      <c r="N8">
        <v>0.99</v>
      </c>
      <c r="O8">
        <v>0.99</v>
      </c>
      <c r="P8">
        <v>328.12</v>
      </c>
      <c r="Q8">
        <v>0.93700000000000006</v>
      </c>
      <c r="S8">
        <v>75348.17</v>
      </c>
      <c r="T8">
        <v>0.99</v>
      </c>
      <c r="U8">
        <v>0.99</v>
      </c>
      <c r="V8">
        <v>255.76</v>
      </c>
      <c r="W8">
        <v>0.96199999999999997</v>
      </c>
    </row>
    <row r="9" spans="1:23">
      <c r="A9">
        <v>0</v>
      </c>
      <c r="B9">
        <v>0</v>
      </c>
      <c r="C9">
        <v>501</v>
      </c>
      <c r="D9" t="s">
        <v>25</v>
      </c>
      <c r="E9">
        <v>10693</v>
      </c>
      <c r="F9">
        <v>476860</v>
      </c>
      <c r="G9">
        <v>2098.7399999999998</v>
      </c>
      <c r="H9">
        <v>9.6</v>
      </c>
      <c r="J9">
        <v>1.00057</v>
      </c>
      <c r="K9">
        <v>36</v>
      </c>
      <c r="M9">
        <v>30785.91</v>
      </c>
      <c r="N9">
        <v>0.99</v>
      </c>
      <c r="O9">
        <v>0.99</v>
      </c>
      <c r="P9">
        <v>385.61</v>
      </c>
      <c r="Q9">
        <v>0.93500000000000005</v>
      </c>
      <c r="S9">
        <v>53009.9314804077</v>
      </c>
      <c r="T9">
        <v>0.99</v>
      </c>
      <c r="U9">
        <v>0.99</v>
      </c>
      <c r="V9">
        <v>270.69545245170502</v>
      </c>
      <c r="W9">
        <v>0.96314496314496301</v>
      </c>
    </row>
    <row r="10" spans="1:23">
      <c r="A10">
        <v>50</v>
      </c>
      <c r="B10">
        <v>-1</v>
      </c>
      <c r="C10">
        <v>502</v>
      </c>
      <c r="D10" t="s">
        <v>25</v>
      </c>
      <c r="E10">
        <v>10694</v>
      </c>
      <c r="F10">
        <v>147686</v>
      </c>
      <c r="G10">
        <v>646.24</v>
      </c>
      <c r="H10">
        <v>3</v>
      </c>
      <c r="J10">
        <v>-1</v>
      </c>
      <c r="K10">
        <v>24.45</v>
      </c>
      <c r="M10">
        <v>22759.51</v>
      </c>
      <c r="N10">
        <v>0.99</v>
      </c>
      <c r="O10">
        <v>0.99</v>
      </c>
      <c r="P10">
        <v>160.13</v>
      </c>
      <c r="Q10">
        <v>0.92600000000000005</v>
      </c>
      <c r="S10">
        <v>36121.42</v>
      </c>
      <c r="T10">
        <v>0.99</v>
      </c>
      <c r="U10">
        <v>0.99</v>
      </c>
      <c r="V10">
        <v>132.1</v>
      </c>
      <c r="W10">
        <v>0.96299999999999997</v>
      </c>
    </row>
    <row r="11" spans="1:23">
      <c r="A11">
        <v>50</v>
      </c>
      <c r="B11">
        <v>0</v>
      </c>
      <c r="C11">
        <v>503</v>
      </c>
      <c r="D11" t="s">
        <v>25</v>
      </c>
      <c r="E11">
        <v>10695</v>
      </c>
      <c r="F11">
        <v>147522</v>
      </c>
      <c r="G11">
        <v>662.68</v>
      </c>
      <c r="H11">
        <v>3</v>
      </c>
      <c r="J11">
        <v>1.00057</v>
      </c>
      <c r="K11">
        <v>34.090000000000003</v>
      </c>
      <c r="M11">
        <v>15632.768539905501</v>
      </c>
      <c r="N11">
        <v>0.99</v>
      </c>
      <c r="O11">
        <v>0.99</v>
      </c>
      <c r="P11">
        <v>167.00250935554499</v>
      </c>
      <c r="Q11">
        <v>0.92813267813267797</v>
      </c>
      <c r="S11">
        <v>24054.778468847198</v>
      </c>
      <c r="T11">
        <v>0.99</v>
      </c>
      <c r="U11">
        <v>0.99</v>
      </c>
      <c r="V11">
        <v>92.027065992355304</v>
      </c>
      <c r="W11">
        <v>0.95147420147420103</v>
      </c>
    </row>
    <row r="12" spans="1:23">
      <c r="A12">
        <v>100</v>
      </c>
      <c r="B12">
        <v>-1</v>
      </c>
      <c r="C12">
        <v>504</v>
      </c>
      <c r="D12" t="s">
        <v>25</v>
      </c>
      <c r="E12">
        <v>10696</v>
      </c>
      <c r="F12">
        <v>76872</v>
      </c>
      <c r="G12">
        <v>343.74</v>
      </c>
      <c r="H12">
        <v>1.6</v>
      </c>
      <c r="J12">
        <v>-1</v>
      </c>
      <c r="K12">
        <v>21.71</v>
      </c>
      <c r="M12">
        <v>14314.16</v>
      </c>
      <c r="N12">
        <v>0.99</v>
      </c>
      <c r="O12">
        <v>0.99</v>
      </c>
      <c r="P12">
        <v>451.73</v>
      </c>
      <c r="Q12">
        <v>0.92200000000000004</v>
      </c>
      <c r="S12">
        <v>25824.28</v>
      </c>
      <c r="T12">
        <v>0.99</v>
      </c>
      <c r="U12">
        <v>0.99</v>
      </c>
      <c r="V12">
        <v>104.78</v>
      </c>
      <c r="W12">
        <v>0.96199999999999997</v>
      </c>
    </row>
    <row r="13" spans="1:23">
      <c r="A13">
        <v>100</v>
      </c>
      <c r="B13">
        <v>0</v>
      </c>
      <c r="C13">
        <v>505</v>
      </c>
      <c r="D13" t="s">
        <v>25</v>
      </c>
      <c r="E13">
        <v>10697</v>
      </c>
      <c r="F13">
        <v>76694</v>
      </c>
      <c r="G13">
        <v>352.87</v>
      </c>
      <c r="H13">
        <v>1.6</v>
      </c>
      <c r="J13">
        <v>1.0008300000000001</v>
      </c>
      <c r="K13">
        <v>31.63</v>
      </c>
      <c r="M13">
        <v>9854.6401491165107</v>
      </c>
      <c r="N13">
        <v>0.99</v>
      </c>
      <c r="O13">
        <v>0.99</v>
      </c>
      <c r="P13">
        <v>129.42521977424599</v>
      </c>
      <c r="Q13">
        <v>0.92321867321867301</v>
      </c>
      <c r="S13">
        <v>16407.7241270542</v>
      </c>
      <c r="T13">
        <v>0.99</v>
      </c>
      <c r="U13">
        <v>0.99</v>
      </c>
      <c r="V13">
        <v>68.106655597686697</v>
      </c>
      <c r="W13">
        <v>0.96683046683046603</v>
      </c>
    </row>
    <row r="17" spans="3:11" ht="18.75">
      <c r="C17" s="76" t="s">
        <v>162</v>
      </c>
    </row>
    <row r="19" spans="3:11">
      <c r="K19" t="s">
        <v>57</v>
      </c>
    </row>
    <row r="20" spans="3:11">
      <c r="K20">
        <f>F8-F9</f>
        <v>135</v>
      </c>
    </row>
    <row r="21" spans="3:11">
      <c r="K21">
        <f>F10-F11</f>
        <v>164</v>
      </c>
    </row>
    <row r="22" spans="3:11">
      <c r="K22">
        <f>F12-F13</f>
        <v>178</v>
      </c>
    </row>
    <row r="33" spans="11:16">
      <c r="K33" s="77"/>
    </row>
    <row r="34" spans="11:16" ht="21">
      <c r="K34" s="77" t="s">
        <v>163</v>
      </c>
      <c r="P34" s="77" t="s">
        <v>166</v>
      </c>
    </row>
    <row r="35" spans="11:16" ht="21">
      <c r="K35" s="77" t="s">
        <v>164</v>
      </c>
      <c r="P35" s="77" t="s">
        <v>165</v>
      </c>
    </row>
    <row r="36" spans="11:16" ht="21">
      <c r="P36" s="77" t="s">
        <v>167</v>
      </c>
    </row>
    <row r="37" spans="11:16" ht="21">
      <c r="P37" s="77" t="s">
        <v>168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82C4-BA5F-4113-ADC1-EC2640D6D04C}">
  <sheetPr codeName="Sheet16"/>
  <dimension ref="A2:X43"/>
  <sheetViews>
    <sheetView topLeftCell="E59" zoomScale="130" zoomScaleNormal="130" workbookViewId="0">
      <selection activeCell="N82" sqref="N82"/>
    </sheetView>
  </sheetViews>
  <sheetFormatPr baseColWidth="10" defaultColWidth="9.140625" defaultRowHeight="15"/>
  <sheetData>
    <row r="2" spans="1:24">
      <c r="D2" s="3" t="s">
        <v>24</v>
      </c>
    </row>
    <row r="3" spans="1:24">
      <c r="D3" s="4" t="s">
        <v>32</v>
      </c>
      <c r="E3" s="4">
        <v>2</v>
      </c>
      <c r="F3" s="4"/>
    </row>
    <row r="4" spans="1:24">
      <c r="D4" s="4" t="s">
        <v>33</v>
      </c>
      <c r="E4" s="4">
        <v>10</v>
      </c>
      <c r="F4" s="4" t="s">
        <v>34</v>
      </c>
      <c r="G4" t="s">
        <v>39</v>
      </c>
    </row>
    <row r="5" spans="1:24">
      <c r="E5" s="3" t="s">
        <v>28</v>
      </c>
      <c r="N5" s="4" t="s">
        <v>40</v>
      </c>
      <c r="T5" s="4" t="s">
        <v>41</v>
      </c>
    </row>
    <row r="6" spans="1:24" ht="15.75" thickBot="1"/>
    <row r="7" spans="1:24" ht="15.75" thickBot="1">
      <c r="A7" t="s">
        <v>59</v>
      </c>
      <c r="B7" t="s">
        <v>11</v>
      </c>
      <c r="C7" t="s">
        <v>54</v>
      </c>
      <c r="D7" s="1" t="s">
        <v>0</v>
      </c>
      <c r="E7" s="5" t="s">
        <v>1</v>
      </c>
      <c r="F7" s="8" t="s">
        <v>29</v>
      </c>
      <c r="G7" s="2" t="s">
        <v>12</v>
      </c>
      <c r="H7" s="2" t="s">
        <v>30</v>
      </c>
      <c r="I7" s="2" t="s">
        <v>35</v>
      </c>
      <c r="J7" s="35"/>
      <c r="K7" s="9" t="s">
        <v>56</v>
      </c>
      <c r="L7" t="s">
        <v>55</v>
      </c>
      <c r="N7" s="1" t="s">
        <v>4</v>
      </c>
      <c r="O7" s="2" t="s">
        <v>6</v>
      </c>
      <c r="P7" s="2" t="s">
        <v>7</v>
      </c>
      <c r="Q7" s="11" t="s">
        <v>5</v>
      </c>
      <c r="R7" s="2" t="s">
        <v>8</v>
      </c>
      <c r="T7" s="1" t="s">
        <v>4</v>
      </c>
      <c r="U7" s="2" t="s">
        <v>6</v>
      </c>
      <c r="V7" s="2" t="s">
        <v>7</v>
      </c>
      <c r="W7" s="11" t="s">
        <v>5</v>
      </c>
      <c r="X7" s="2" t="s">
        <v>8</v>
      </c>
    </row>
    <row r="8" spans="1:24">
      <c r="A8">
        <v>1</v>
      </c>
      <c r="B8">
        <v>0</v>
      </c>
      <c r="C8">
        <v>-1</v>
      </c>
      <c r="D8">
        <v>500</v>
      </c>
      <c r="E8" t="s">
        <v>25</v>
      </c>
      <c r="F8">
        <v>10692</v>
      </c>
      <c r="G8">
        <v>476995</v>
      </c>
      <c r="H8">
        <v>2150.3200000000002</v>
      </c>
      <c r="I8">
        <v>9.6</v>
      </c>
      <c r="K8">
        <v>-1</v>
      </c>
      <c r="L8">
        <v>34.268999999999998</v>
      </c>
      <c r="N8">
        <v>37293.440000000002</v>
      </c>
      <c r="O8">
        <v>0.99</v>
      </c>
      <c r="P8">
        <v>0.99</v>
      </c>
      <c r="Q8">
        <v>328.12</v>
      </c>
      <c r="R8">
        <v>0.93700000000000006</v>
      </c>
      <c r="T8">
        <v>75348.17</v>
      </c>
      <c r="U8">
        <v>0.99</v>
      </c>
      <c r="V8">
        <v>0.99</v>
      </c>
      <c r="W8">
        <v>255.76</v>
      </c>
      <c r="X8">
        <v>0.96199999999999997</v>
      </c>
    </row>
    <row r="9" spans="1:24">
      <c r="A9">
        <v>2</v>
      </c>
      <c r="B9">
        <v>0</v>
      </c>
      <c r="C9">
        <v>-1</v>
      </c>
      <c r="D9">
        <v>500</v>
      </c>
      <c r="E9" t="s">
        <v>25</v>
      </c>
      <c r="F9">
        <v>10692</v>
      </c>
      <c r="G9">
        <v>9091</v>
      </c>
      <c r="H9">
        <v>53.18</v>
      </c>
      <c r="I9">
        <v>0.18</v>
      </c>
      <c r="N9">
        <v>503.72</v>
      </c>
      <c r="O9">
        <v>0.99</v>
      </c>
      <c r="P9">
        <v>0.99</v>
      </c>
      <c r="Q9">
        <v>24.74</v>
      </c>
      <c r="R9">
        <v>0.96299999999999997</v>
      </c>
      <c r="T9">
        <v>2847.44</v>
      </c>
      <c r="U9">
        <v>0.99</v>
      </c>
      <c r="V9">
        <v>0.99</v>
      </c>
      <c r="W9">
        <v>5.53</v>
      </c>
      <c r="X9">
        <v>0.94699999999999995</v>
      </c>
    </row>
    <row r="10" spans="1:24">
      <c r="A10">
        <v>1</v>
      </c>
      <c r="B10">
        <v>0</v>
      </c>
      <c r="C10">
        <v>0</v>
      </c>
      <c r="D10">
        <v>500</v>
      </c>
      <c r="E10" t="s">
        <v>25</v>
      </c>
      <c r="F10">
        <v>10692</v>
      </c>
      <c r="G10">
        <v>476860</v>
      </c>
      <c r="H10">
        <v>2098.7399999999998</v>
      </c>
      <c r="I10">
        <v>9.6</v>
      </c>
      <c r="K10">
        <v>1.00057</v>
      </c>
      <c r="L10">
        <v>36</v>
      </c>
      <c r="N10">
        <v>30785.91</v>
      </c>
      <c r="O10">
        <v>0.99</v>
      </c>
      <c r="P10">
        <v>0.99</v>
      </c>
      <c r="Q10">
        <v>385.61</v>
      </c>
      <c r="R10">
        <v>0.93500000000000005</v>
      </c>
      <c r="T10">
        <v>53009.9314804077</v>
      </c>
      <c r="U10">
        <v>0.99</v>
      </c>
      <c r="V10">
        <v>0.99</v>
      </c>
      <c r="W10">
        <v>270.69545245170502</v>
      </c>
      <c r="X10">
        <v>0.96314496314496301</v>
      </c>
    </row>
    <row r="11" spans="1:24">
      <c r="A11">
        <v>2</v>
      </c>
      <c r="B11">
        <v>0</v>
      </c>
      <c r="C11">
        <v>0</v>
      </c>
      <c r="D11">
        <v>500</v>
      </c>
      <c r="E11" t="s">
        <v>25</v>
      </c>
      <c r="F11">
        <v>10692</v>
      </c>
      <c r="G11">
        <v>8933</v>
      </c>
      <c r="H11">
        <v>54.36</v>
      </c>
      <c r="I11">
        <v>0.18</v>
      </c>
      <c r="N11">
        <v>2536.06</v>
      </c>
      <c r="O11">
        <v>0.99</v>
      </c>
      <c r="P11">
        <v>0.99</v>
      </c>
      <c r="Q11">
        <v>25.83</v>
      </c>
      <c r="R11">
        <v>0.96399999999999997</v>
      </c>
      <c r="T11">
        <v>2792.69</v>
      </c>
      <c r="U11">
        <v>0.99</v>
      </c>
      <c r="V11">
        <v>0.99</v>
      </c>
      <c r="W11">
        <v>8.83</v>
      </c>
      <c r="X11">
        <v>0.94399999999999995</v>
      </c>
    </row>
    <row r="12" spans="1:24">
      <c r="A12">
        <v>1</v>
      </c>
      <c r="B12">
        <v>50</v>
      </c>
      <c r="C12">
        <v>-1</v>
      </c>
      <c r="D12">
        <v>500</v>
      </c>
      <c r="E12" t="s">
        <v>25</v>
      </c>
      <c r="F12">
        <v>10692</v>
      </c>
      <c r="G12">
        <v>147686</v>
      </c>
      <c r="H12">
        <v>646.24</v>
      </c>
      <c r="I12">
        <v>3</v>
      </c>
      <c r="K12">
        <v>-1</v>
      </c>
      <c r="L12">
        <v>24.45</v>
      </c>
      <c r="N12">
        <v>22759.51</v>
      </c>
      <c r="O12">
        <v>0.99</v>
      </c>
      <c r="P12">
        <v>0.99</v>
      </c>
      <c r="Q12">
        <v>160.13</v>
      </c>
      <c r="R12">
        <v>0.92600000000000005</v>
      </c>
      <c r="T12">
        <v>36121.42</v>
      </c>
      <c r="U12">
        <v>0.99</v>
      </c>
      <c r="V12">
        <v>0.99</v>
      </c>
      <c r="W12">
        <v>132.1</v>
      </c>
      <c r="X12">
        <v>0.96299999999999997</v>
      </c>
    </row>
    <row r="13" spans="1:24">
      <c r="A13">
        <v>2</v>
      </c>
      <c r="B13">
        <v>50</v>
      </c>
      <c r="C13">
        <v>-1</v>
      </c>
      <c r="D13">
        <v>500</v>
      </c>
      <c r="E13" t="s">
        <v>25</v>
      </c>
      <c r="F13">
        <v>10692</v>
      </c>
      <c r="G13">
        <v>4308</v>
      </c>
      <c r="H13">
        <v>36.94</v>
      </c>
      <c r="I13">
        <v>0.08</v>
      </c>
      <c r="N13">
        <v>2222.58</v>
      </c>
      <c r="O13">
        <v>0.99</v>
      </c>
      <c r="P13">
        <v>0.99</v>
      </c>
      <c r="Q13">
        <v>39.15</v>
      </c>
      <c r="R13">
        <v>0.96499999999999997</v>
      </c>
      <c r="T13">
        <v>1724.9</v>
      </c>
      <c r="U13">
        <v>0.99</v>
      </c>
      <c r="V13">
        <v>0.99</v>
      </c>
      <c r="W13">
        <v>8.66</v>
      </c>
      <c r="X13">
        <v>0.93600000000000005</v>
      </c>
    </row>
    <row r="14" spans="1:24">
      <c r="A14">
        <v>1</v>
      </c>
      <c r="B14">
        <v>50</v>
      </c>
      <c r="C14">
        <v>0</v>
      </c>
      <c r="D14">
        <v>500</v>
      </c>
      <c r="E14" t="s">
        <v>25</v>
      </c>
      <c r="F14">
        <v>10692</v>
      </c>
      <c r="G14">
        <v>147522</v>
      </c>
      <c r="H14">
        <v>662.68</v>
      </c>
      <c r="I14">
        <v>3</v>
      </c>
      <c r="K14">
        <v>1.00057</v>
      </c>
      <c r="L14">
        <v>34.090000000000003</v>
      </c>
      <c r="N14">
        <v>15632.768539905501</v>
      </c>
      <c r="O14">
        <v>0.99</v>
      </c>
      <c r="P14">
        <v>0.99</v>
      </c>
      <c r="Q14">
        <v>167</v>
      </c>
      <c r="R14">
        <v>0.92800000000000005</v>
      </c>
      <c r="T14">
        <v>24054.778468847198</v>
      </c>
      <c r="U14">
        <v>0.99</v>
      </c>
      <c r="V14">
        <v>0.99</v>
      </c>
      <c r="W14">
        <v>92.027065992355304</v>
      </c>
      <c r="X14">
        <v>0.95147420147420103</v>
      </c>
    </row>
    <row r="15" spans="1:24">
      <c r="A15">
        <v>2</v>
      </c>
      <c r="B15">
        <v>50</v>
      </c>
      <c r="C15">
        <v>0</v>
      </c>
      <c r="D15">
        <v>500</v>
      </c>
      <c r="E15" t="s">
        <v>25</v>
      </c>
      <c r="F15">
        <v>10692</v>
      </c>
      <c r="G15">
        <v>4169</v>
      </c>
      <c r="H15">
        <v>39.340000000000003</v>
      </c>
      <c r="I15">
        <v>0.08</v>
      </c>
      <c r="N15">
        <v>2235.3000000000002</v>
      </c>
      <c r="O15">
        <v>0.99</v>
      </c>
      <c r="P15">
        <v>0.99</v>
      </c>
      <c r="Q15">
        <v>26.05</v>
      </c>
      <c r="R15">
        <v>0.96399999999999997</v>
      </c>
      <c r="T15">
        <v>1910.29</v>
      </c>
      <c r="U15">
        <v>0.99</v>
      </c>
      <c r="V15">
        <v>0.99</v>
      </c>
      <c r="W15">
        <v>10.87</v>
      </c>
      <c r="X15">
        <v>0.94499999999999995</v>
      </c>
    </row>
    <row r="16" spans="1:24">
      <c r="A16">
        <v>1</v>
      </c>
      <c r="B16">
        <v>100</v>
      </c>
      <c r="C16">
        <v>-1</v>
      </c>
      <c r="D16">
        <v>500</v>
      </c>
      <c r="E16" t="s">
        <v>25</v>
      </c>
      <c r="F16">
        <v>10692</v>
      </c>
      <c r="G16">
        <v>76872</v>
      </c>
      <c r="H16">
        <v>343.74</v>
      </c>
      <c r="I16">
        <v>1.6</v>
      </c>
      <c r="K16">
        <v>-1</v>
      </c>
      <c r="L16">
        <v>21.71</v>
      </c>
      <c r="N16">
        <v>14314.16</v>
      </c>
      <c r="O16">
        <v>0.99</v>
      </c>
      <c r="P16">
        <v>0.99</v>
      </c>
      <c r="Q16">
        <v>451.73</v>
      </c>
      <c r="R16">
        <v>0.92200000000000004</v>
      </c>
      <c r="T16">
        <v>25824.28</v>
      </c>
      <c r="U16">
        <v>0.99</v>
      </c>
      <c r="V16">
        <v>0.99</v>
      </c>
      <c r="W16">
        <v>104.78</v>
      </c>
      <c r="X16">
        <v>0.96199999999999997</v>
      </c>
    </row>
    <row r="17" spans="1:24">
      <c r="A17">
        <v>2</v>
      </c>
      <c r="B17">
        <v>100</v>
      </c>
      <c r="C17">
        <v>-1</v>
      </c>
      <c r="D17">
        <v>500</v>
      </c>
      <c r="E17" t="s">
        <v>25</v>
      </c>
      <c r="F17">
        <v>10692</v>
      </c>
      <c r="G17">
        <v>2753</v>
      </c>
      <c r="H17">
        <v>30.24</v>
      </c>
      <c r="I17">
        <v>0.05</v>
      </c>
      <c r="N17">
        <v>1922.73</v>
      </c>
      <c r="O17">
        <v>0.99</v>
      </c>
      <c r="P17">
        <v>0.99</v>
      </c>
      <c r="Q17">
        <v>81</v>
      </c>
      <c r="R17">
        <v>0.96599999999999997</v>
      </c>
      <c r="T17">
        <v>1309.08</v>
      </c>
      <c r="U17">
        <v>0.99</v>
      </c>
      <c r="V17">
        <v>0.99</v>
      </c>
      <c r="W17">
        <v>8.41</v>
      </c>
      <c r="X17">
        <v>0.93500000000000005</v>
      </c>
    </row>
    <row r="18" spans="1:24">
      <c r="A18">
        <v>1</v>
      </c>
      <c r="B18">
        <v>100</v>
      </c>
      <c r="C18">
        <v>0</v>
      </c>
      <c r="D18">
        <v>500</v>
      </c>
      <c r="E18" t="s">
        <v>25</v>
      </c>
      <c r="F18">
        <v>10692</v>
      </c>
      <c r="G18">
        <v>76694</v>
      </c>
      <c r="H18">
        <v>352.87</v>
      </c>
      <c r="I18">
        <v>1.6</v>
      </c>
      <c r="K18">
        <v>1.0008300000000001</v>
      </c>
      <c r="L18">
        <v>31.63</v>
      </c>
      <c r="N18">
        <v>9854.6401491165107</v>
      </c>
      <c r="O18">
        <v>0.99</v>
      </c>
      <c r="P18">
        <v>0.99</v>
      </c>
      <c r="Q18">
        <v>129.41999999999999</v>
      </c>
      <c r="R18">
        <v>0.92300000000000004</v>
      </c>
      <c r="T18">
        <v>16407.7241270542</v>
      </c>
      <c r="U18">
        <v>0.99</v>
      </c>
      <c r="V18">
        <v>0.99</v>
      </c>
      <c r="W18">
        <v>68.106655597686697</v>
      </c>
      <c r="X18">
        <v>0.96683046683046603</v>
      </c>
    </row>
    <row r="19" spans="1:24">
      <c r="A19">
        <v>2</v>
      </c>
      <c r="B19">
        <v>100</v>
      </c>
      <c r="C19">
        <v>0</v>
      </c>
      <c r="D19">
        <v>500</v>
      </c>
      <c r="E19" t="s">
        <v>25</v>
      </c>
      <c r="F19">
        <v>10692</v>
      </c>
      <c r="G19">
        <v>2604</v>
      </c>
      <c r="H19">
        <v>32.46</v>
      </c>
      <c r="I19">
        <v>0.05</v>
      </c>
      <c r="N19">
        <v>1651.31</v>
      </c>
      <c r="O19">
        <v>0.99</v>
      </c>
      <c r="P19">
        <v>0.99</v>
      </c>
      <c r="Q19">
        <v>52.02</v>
      </c>
      <c r="R19">
        <v>0.96699999999999997</v>
      </c>
      <c r="T19">
        <v>1516.98</v>
      </c>
      <c r="U19">
        <v>0.99</v>
      </c>
      <c r="V19">
        <v>0.99</v>
      </c>
      <c r="W19">
        <v>7.06</v>
      </c>
      <c r="X19">
        <v>0.93400000000000005</v>
      </c>
    </row>
    <row r="40" spans="4:21" ht="21">
      <c r="D40" s="77" t="s">
        <v>163</v>
      </c>
      <c r="E40" s="77" t="s">
        <v>170</v>
      </c>
      <c r="G40" t="s">
        <v>224</v>
      </c>
      <c r="N40" s="77" t="s">
        <v>166</v>
      </c>
      <c r="P40" s="77" t="s">
        <v>171</v>
      </c>
      <c r="S40" s="79" t="s">
        <v>225</v>
      </c>
      <c r="U40" s="79" t="s">
        <v>227</v>
      </c>
    </row>
    <row r="41" spans="4:21" ht="21">
      <c r="D41" s="77" t="s">
        <v>164</v>
      </c>
      <c r="E41" s="77" t="s">
        <v>169</v>
      </c>
      <c r="G41" t="s">
        <v>223</v>
      </c>
      <c r="N41" s="77" t="s">
        <v>165</v>
      </c>
      <c r="P41" s="77" t="s">
        <v>172</v>
      </c>
      <c r="S41" s="79" t="s">
        <v>226</v>
      </c>
      <c r="U41" s="79" t="s">
        <v>228</v>
      </c>
    </row>
    <row r="42" spans="4:21" ht="21">
      <c r="N42" s="77" t="s">
        <v>167</v>
      </c>
      <c r="P42" s="77" t="s">
        <v>173</v>
      </c>
      <c r="S42" s="77"/>
      <c r="U42" s="77"/>
    </row>
    <row r="43" spans="4:21" ht="21">
      <c r="N43" s="77" t="s">
        <v>168</v>
      </c>
      <c r="P43" s="77" t="s">
        <v>174</v>
      </c>
      <c r="S43" s="77"/>
      <c r="U43" s="7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5 G A V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k Y B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A V U U G o V G o r A Q A A A w I A A B M A H A B G b 3 J t d W x h c y 9 T Z W N 0 a W 9 u M S 5 t I K I Y A C i g F A A A A A A A A A A A A A A A A A A A A A A A A A A A A G 2 R T 2 s C M R D F 7 8 J + h 5 B e V g g L S n u p 7 K G s L T 2 V l r U n t y w x O 9 X Q / J H M R B T x u z e y i q V s L p m 8 3 / D y J k F Q p L 1 j d b 9 P Z t k o G + F G B u g Y g d 3 6 I I O G V u G u D Y D R E C u Z A c p G L K 3 a x 6 A g K R X u i r l X 0 Y K j / E U b K C r v K B 0 w 5 9 V j 8 4 k Q s N G r I J s 5 4 A / 5 b T P o X a S S j 8 V y D k Z b T R B K L r h g l T f R O i z v B X t 2 y n f a r c v J 9 G E q 2 E f 0 B D U d D J S 3 s n j z D r 7 G o s 9 4 x 9 + D t 4 l 1 7 B V k l 4 L w F H g h V 6 n x Q i 5 6 3 o 8 j 2 P K i P x l T K 2 l k w J J C / G t Z b a R b J 8 f F Y Q s 3 u 0 W Q D r 9 9 s H 3 g M 8 R 8 4 H 5 x P H L r O z B p N k p N 6 a H 3 d B L s y J O 5 2 r U W p L s i F + 0 K w h W e K V I 3 C G E P K p 7 / s C V t 4 V / L a Z y N t B u M P / s F U E s B A i 0 A F A A C A A g A 5 G A V U e n 8 W i q m A A A A + A A A A B I A A A A A A A A A A A A A A A A A A A A A A E N v b m Z p Z y 9 Q Y W N r Y W d l L n h t b F B L A Q I t A B Q A A g A I A O R g F V E P y u m r p A A A A O k A A A A T A A A A A A A A A A A A A A A A A P I A A A B b Q 2 9 u d G V u d F 9 U e X B l c 1 0 u e G 1 s U E s B A i 0 A F A A C A A g A 5 G A V U U G o V G o r A Q A A A w I A A B M A A A A A A A A A A A A A A A A A 4 w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o A A A A A A A C 5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w V D E 4 O j M w O j I 3 L j k 3 N D E y O T l a I i A v P j x F b n R y e S B U e X B l P S J G a W x s Q 2 9 s d W 1 u V H l w Z X M i I F Z h b H V l P S J z Q m d V R k J R P T 0 i I C 8 + P E V u d H J 5 I F R 5 c G U 9 I k Z p b G x D b 2 x 1 b W 5 O Y W 1 l c y I g V m F s d W U 9 I n N b J n F 1 b 3 Q 7 b W 9 k Z W w m c X V v d D s s J n F 1 b 3 Q 7 I C A g Y 3 Z f b W V h b i Z x d W 9 0 O y w m c X V v d D s g I C A g Y 3 Z f c 3 R k J n F 1 b 3 Q 7 L C Z x d W 9 0 O y A g Z X h l Y 3 V 0 a W 9 u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v c m F y a W V f Y 3 N 2 X 3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b 3 J h c m l l X 2 N z d l 9 y Z X N 1 b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+ d z C g v W 0 K 0 Q W R 0 I U D p G Q A A A A A C A A A A A A A Q Z g A A A A E A A C A A A A D I y 0 Q A Y 2 m D u T j V / L p 9 L O p o 4 X n 7 A g 0 w w u 8 + u b / C + x V / m Q A A A A A O g A A A A A I A A C A A A A B 0 j W l C c W l v m D h y v n O r 2 t b x e z w P T w G I p c 7 Y c i i S c t w 8 p 1 A A A A B P I 9 h / O 2 O s O U T s P l f J Z o q Q k s 9 5 V R f n D 9 O M g Y t i 8 Q O C J 5 E / z Y G O R W S U 1 L G S D 2 b J 4 3 D U k b k R q d 0 i a k D 1 v z L B Z C s v 5 u z R g i y x s / t j 6 e x k d V i e m E A A A A D 9 G w f t T k D z z 2 2 u i L 7 l N 1 3 q t I z h p A c 2 P W 6 D u D z U t p o c W 4 S n R e Q F b 6 1 t 5 u m w Y V M m D h c Q T c y 0 z e 3 D A w E D k k j o p R K m < / D a t a M a s h u p > 
</file>

<file path=customXml/itemProps1.xml><?xml version="1.0" encoding="utf-8"?>
<ds:datastoreItem xmlns:ds="http://schemas.openxmlformats.org/officeDocument/2006/customXml" ds:itemID="{FA0A5293-E961-4CF3-B312-383344F04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SaveCSVTimeTest</vt:lpstr>
      <vt:lpstr>Delete_subMotifs</vt:lpstr>
      <vt:lpstr>Len Motifs Fixed</vt:lpstr>
      <vt:lpstr>Len Motifs MinMax</vt:lpstr>
      <vt:lpstr>Alpha Test 500F</vt:lpstr>
      <vt:lpstr>Compar_VS_Infernal</vt:lpstr>
      <vt:lpstr>Cobius_VS_infernal_2_Blastn</vt:lpstr>
      <vt:lpstr>Beta 500F</vt:lpstr>
      <vt:lpstr>nbOccrs 500F</vt:lpstr>
      <vt:lpstr>Algs choice 500F 100F</vt:lpstr>
      <vt:lpstr>All Rfam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</dc:creator>
  <cp:lastModifiedBy>ibra</cp:lastModifiedBy>
  <dcterms:created xsi:type="dcterms:W3CDTF">2015-06-05T18:17:20Z</dcterms:created>
  <dcterms:modified xsi:type="dcterms:W3CDTF">2023-01-25T21:18:39Z</dcterms:modified>
</cp:coreProperties>
</file>