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michaud/Documents/GitHub/ArachnUS/Code/OpenCR/ControleDunBras/"/>
    </mc:Choice>
  </mc:AlternateContent>
  <xr:revisionPtr revIDLastSave="0" documentId="13_ncr:1_{55F232AA-DAD0-9C45-8CC1-35B51F1D2CEC}" xr6:coauthVersionLast="43" xr6:coauthVersionMax="43" xr10:uidLastSave="{00000000-0000-0000-0000-000000000000}"/>
  <bookViews>
    <workbookView xWindow="2780" yWindow="1560" windowWidth="28040" windowHeight="17440" xr2:uid="{F888DE6D-70E4-2B46-B93B-FA6C07F89E5B}"/>
  </bookViews>
  <sheets>
    <sheet name="qb_qbx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2" i="2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" i="2"/>
  <c r="K3" i="2"/>
  <c r="K4" i="2"/>
  <c r="K5" i="2"/>
  <c r="K6" i="2"/>
  <c r="K7" i="2"/>
  <c r="K8" i="2"/>
  <c r="K9" i="2"/>
  <c r="K10" i="2"/>
  <c r="K11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I3" i="2"/>
  <c r="I4" i="2" s="1"/>
  <c r="I5" i="2" s="1"/>
  <c r="I6" i="2" s="1"/>
  <c r="I7" i="2" s="1"/>
  <c r="I8" i="2" s="1"/>
  <c r="I9" i="2" s="1"/>
  <c r="I10" i="2" s="1"/>
  <c r="I11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<sst xmlns="http://schemas.openxmlformats.org/spreadsheetml/2006/main" count="17" uniqueCount="4">
  <si>
    <t>qb</t>
  </si>
  <si>
    <t>qbx</t>
  </si>
  <si>
    <t>qv</t>
  </si>
  <si>
    <t>qbx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</si>
</sst>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Qbx(qb)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qb_qbx!$A$2:$A$21</c:f>
              <c:numCache>
                <c:formatCode>General</c:formatCode>
                <c:ptCount val="20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  <c:pt idx="11">
                  <c:v>125</c:v>
                </c:pt>
                <c:pt idx="12">
                  <c:v>130</c:v>
                </c:pt>
                <c:pt idx="13">
                  <c:v>135</c:v>
                </c:pt>
                <c:pt idx="14">
                  <c:v>140</c:v>
                </c:pt>
                <c:pt idx="15">
                  <c:v>145</c:v>
                </c:pt>
                <c:pt idx="16">
                  <c:v>150</c:v>
                </c:pt>
                <c:pt idx="17">
                  <c:v>155</c:v>
                </c:pt>
                <c:pt idx="18">
                  <c:v>160</c:v>
                </c:pt>
                <c:pt idx="19">
                  <c:v>165</c:v>
                </c:pt>
              </c:numCache>
            </c:numRef>
          </c:xVal>
          <c:yVal>
            <c:numRef>
              <c:f>qb_qbx!$B$2:$B$21</c:f>
              <c:numCache>
                <c:formatCode>General</c:formatCode>
                <c:ptCount val="20"/>
                <c:pt idx="0">
                  <c:v>-48.29</c:v>
                </c:pt>
                <c:pt idx="1">
                  <c:v>-53.95</c:v>
                </c:pt>
                <c:pt idx="2">
                  <c:v>-59.53</c:v>
                </c:pt>
                <c:pt idx="3">
                  <c:v>-65.05</c:v>
                </c:pt>
                <c:pt idx="4">
                  <c:v>-70.510000000000005</c:v>
                </c:pt>
                <c:pt idx="5">
                  <c:v>-75.95</c:v>
                </c:pt>
                <c:pt idx="6">
                  <c:v>-81.349999999999994</c:v>
                </c:pt>
                <c:pt idx="7">
                  <c:v>-86.73</c:v>
                </c:pt>
                <c:pt idx="8">
                  <c:v>-92.1</c:v>
                </c:pt>
                <c:pt idx="9">
                  <c:v>-97.23</c:v>
                </c:pt>
                <c:pt idx="10">
                  <c:v>-102.81</c:v>
                </c:pt>
                <c:pt idx="11">
                  <c:v>-108.17</c:v>
                </c:pt>
                <c:pt idx="12">
                  <c:v>-113.53</c:v>
                </c:pt>
                <c:pt idx="13">
                  <c:v>-118.9</c:v>
                </c:pt>
                <c:pt idx="14">
                  <c:v>-124.33</c:v>
                </c:pt>
                <c:pt idx="15">
                  <c:v>-129.80000000000001</c:v>
                </c:pt>
                <c:pt idx="16">
                  <c:v>-135.35</c:v>
                </c:pt>
                <c:pt idx="17">
                  <c:v>-141.04</c:v>
                </c:pt>
                <c:pt idx="18">
                  <c:v>-147.01</c:v>
                </c:pt>
                <c:pt idx="19">
                  <c:v>-153.61000000000001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9-8F43-A4B4-11624BBC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47360"/>
        <c:axId val="1176242720"/>
      </c:scatterChart>
      <c:valAx>
        <c:axId val="11759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42720"/>
        <c:crosses val="autoZero"/>
        <c:crossBetween val="midCat"/>
      </c:valAx>
      <c:valAx>
        <c:axId val="11762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Qb(qbx)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qb_qbx!$A$2:$A$21</c:f>
              <c:numCache>
                <c:formatCode>General</c:formatCode>
                <c:ptCount val="20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  <c:pt idx="11">
                  <c:v>125</c:v>
                </c:pt>
                <c:pt idx="12">
                  <c:v>130</c:v>
                </c:pt>
                <c:pt idx="13">
                  <c:v>135</c:v>
                </c:pt>
                <c:pt idx="14">
                  <c:v>140</c:v>
                </c:pt>
                <c:pt idx="15">
                  <c:v>145</c:v>
                </c:pt>
                <c:pt idx="16">
                  <c:v>150</c:v>
                </c:pt>
                <c:pt idx="17">
                  <c:v>155</c:v>
                </c:pt>
                <c:pt idx="18">
                  <c:v>160</c:v>
                </c:pt>
                <c:pt idx="19">
                  <c:v>165</c:v>
                </c:pt>
              </c:numCache>
            </c:numRef>
          </c:xVal>
          <c:yVal>
            <c:numRef>
              <c:f>qb_qbx!$B$2:$B$21</c:f>
              <c:numCache>
                <c:formatCode>General</c:formatCode>
                <c:ptCount val="20"/>
                <c:pt idx="0">
                  <c:v>-48.29</c:v>
                </c:pt>
                <c:pt idx="1">
                  <c:v>-53.95</c:v>
                </c:pt>
                <c:pt idx="2">
                  <c:v>-59.53</c:v>
                </c:pt>
                <c:pt idx="3">
                  <c:v>-65.05</c:v>
                </c:pt>
                <c:pt idx="4">
                  <c:v>-70.510000000000005</c:v>
                </c:pt>
                <c:pt idx="5">
                  <c:v>-75.95</c:v>
                </c:pt>
                <c:pt idx="6">
                  <c:v>-81.349999999999994</c:v>
                </c:pt>
                <c:pt idx="7">
                  <c:v>-86.73</c:v>
                </c:pt>
                <c:pt idx="8">
                  <c:v>-92.1</c:v>
                </c:pt>
                <c:pt idx="9">
                  <c:v>-97.23</c:v>
                </c:pt>
                <c:pt idx="10">
                  <c:v>-102.81</c:v>
                </c:pt>
                <c:pt idx="11">
                  <c:v>-108.17</c:v>
                </c:pt>
                <c:pt idx="12">
                  <c:v>-113.53</c:v>
                </c:pt>
                <c:pt idx="13">
                  <c:v>-118.9</c:v>
                </c:pt>
                <c:pt idx="14">
                  <c:v>-124.33</c:v>
                </c:pt>
                <c:pt idx="15">
                  <c:v>-129.80000000000001</c:v>
                </c:pt>
                <c:pt idx="16">
                  <c:v>-135.35</c:v>
                </c:pt>
                <c:pt idx="17">
                  <c:v>-141.04</c:v>
                </c:pt>
                <c:pt idx="18">
                  <c:v>-147.01</c:v>
                </c:pt>
                <c:pt idx="19">
                  <c:v>-153.61000000000001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8A-1749-9E25-F9656AAC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47360"/>
        <c:axId val="1176242720"/>
      </c:scatterChart>
      <c:valAx>
        <c:axId val="11759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42720"/>
        <c:crosses val="autoZero"/>
        <c:crossBetween val="midCat"/>
      </c:valAx>
      <c:valAx>
        <c:axId val="11762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dqbx</a:t>
            </a:r>
            <a:r>
              <a:rPr lang="en-US" baseline="0"/>
              <a:t> pour qv quand qb est 130 +- 7.25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Sheet2!$A$2:$A$19</c:f>
              <c:numCache>
                <c:formatCode>General</c:formatCode>
                <c:ptCount val="1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  <c:pt idx="8">
                  <c:v>-5</c:v>
                </c:pt>
                <c:pt idx="9">
                  <c:v>-10</c:v>
                </c:pt>
                <c:pt idx="10">
                  <c:v>-15</c:v>
                </c:pt>
                <c:pt idx="11">
                  <c:v>-20</c:v>
                </c:pt>
                <c:pt idx="12">
                  <c:v>-25</c:v>
                </c:pt>
                <c:pt idx="13">
                  <c:v>-30</c:v>
                </c:pt>
                <c:pt idx="14">
                  <c:v>-35</c:v>
                </c:pt>
                <c:pt idx="15">
                  <c:v>-40</c:v>
                </c:pt>
                <c:pt idx="16">
                  <c:v>-45</c:v>
                </c:pt>
              </c:numCache>
            </c:numRef>
          </c:xVal>
          <c:yVal>
            <c:numRef>
              <c:f>Sheet2!$C$2:$C$18</c:f>
              <c:numCache>
                <c:formatCode>General</c:formatCode>
                <c:ptCount val="17"/>
                <c:pt idx="0">
                  <c:v>4.0699999999999932</c:v>
                </c:pt>
                <c:pt idx="1">
                  <c:v>2.5799999999999983</c:v>
                </c:pt>
                <c:pt idx="2">
                  <c:v>1.6700000000000017</c:v>
                </c:pt>
                <c:pt idx="3">
                  <c:v>1</c:v>
                </c:pt>
                <c:pt idx="4">
                  <c:v>0.46999999999999886</c:v>
                </c:pt>
                <c:pt idx="5">
                  <c:v>1.0000000000005116E-2</c:v>
                </c:pt>
                <c:pt idx="6">
                  <c:v>-0.40000000000000568</c:v>
                </c:pt>
                <c:pt idx="7">
                  <c:v>-0.78000000000000114</c:v>
                </c:pt>
                <c:pt idx="8">
                  <c:v>-1.1400000000000006</c:v>
                </c:pt>
                <c:pt idx="9">
                  <c:v>-1.5</c:v>
                </c:pt>
                <c:pt idx="10">
                  <c:v>-1.8499999999999943</c:v>
                </c:pt>
                <c:pt idx="11">
                  <c:v>-2.210000000000008</c:v>
                </c:pt>
                <c:pt idx="12">
                  <c:v>-2.5799999999999983</c:v>
                </c:pt>
                <c:pt idx="13">
                  <c:v>-2.9699999999999989</c:v>
                </c:pt>
                <c:pt idx="14">
                  <c:v>-3.3700000000000045</c:v>
                </c:pt>
                <c:pt idx="15">
                  <c:v>-3.8100000000000023</c:v>
                </c:pt>
                <c:pt idx="16">
                  <c:v>-4.2900000000000063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4-A243-A14B-F32451E85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780576"/>
        <c:axId val="1233853152"/>
      </c:scatterChart>
      <c:valAx>
        <c:axId val="12187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53152"/>
        <c:crosses val="autoZero"/>
        <c:crossBetween val="midCat"/>
      </c:valAx>
      <c:valAx>
        <c:axId val="12338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7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dqbx pour qv quand qb est 100</a:t>
            </a:r>
            <a:r>
              <a:rPr lang="en-US" baseline="0"/>
              <a:t> +- 7.25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Sheet2!$E$2:$E$16</c:f>
              <c:numCache>
                <c:formatCode>General</c:formatCode>
                <c:ptCount val="15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  <c:pt idx="8">
                  <c:v>-5</c:v>
                </c:pt>
                <c:pt idx="9">
                  <c:v>-10</c:v>
                </c:pt>
                <c:pt idx="10">
                  <c:v>-15</c:v>
                </c:pt>
                <c:pt idx="11">
                  <c:v>-20</c:v>
                </c:pt>
                <c:pt idx="12">
                  <c:v>-25</c:v>
                </c:pt>
                <c:pt idx="13">
                  <c:v>-30</c:v>
                </c:pt>
                <c:pt idx="14">
                  <c:v>-35</c:v>
                </c:pt>
              </c:numCache>
            </c:numRef>
          </c:xVal>
          <c:yVal>
            <c:numRef>
              <c:f>Sheet2!$G$2:$G$16</c:f>
              <c:numCache>
                <c:formatCode>General</c:formatCode>
                <c:ptCount val="15"/>
                <c:pt idx="0">
                  <c:v>1.7800000000000011</c:v>
                </c:pt>
                <c:pt idx="1">
                  <c:v>1.4000000000000057</c:v>
                </c:pt>
                <c:pt idx="2">
                  <c:v>1.0400000000000063</c:v>
                </c:pt>
                <c:pt idx="3">
                  <c:v>0.68000000000000682</c:v>
                </c:pt>
                <c:pt idx="4">
                  <c:v>0.33000000000001251</c:v>
                </c:pt>
                <c:pt idx="5">
                  <c:v>-3.0000000000001137E-2</c:v>
                </c:pt>
                <c:pt idx="6">
                  <c:v>-0.39999999999999147</c:v>
                </c:pt>
                <c:pt idx="7">
                  <c:v>-0.78999999999999204</c:v>
                </c:pt>
                <c:pt idx="8">
                  <c:v>-1.1899999999999977</c:v>
                </c:pt>
                <c:pt idx="9">
                  <c:v>-1.6299999999999955</c:v>
                </c:pt>
                <c:pt idx="10">
                  <c:v>-2.1099999999999994</c:v>
                </c:pt>
                <c:pt idx="11">
                  <c:v>-2.6299999999999955</c:v>
                </c:pt>
                <c:pt idx="12">
                  <c:v>-3.2199999999999989</c:v>
                </c:pt>
                <c:pt idx="13">
                  <c:v>-3.8900000000000006</c:v>
                </c:pt>
                <c:pt idx="14">
                  <c:v>-4.6799999999999926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5-1B41-AA97-6B28A29A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531824"/>
        <c:axId val="1237388896"/>
      </c:scatterChart>
      <c:valAx>
        <c:axId val="12175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88896"/>
        <c:crosses val="autoZero"/>
        <c:crossBetween val="midCat"/>
      </c:valAx>
      <c:valAx>
        <c:axId val="12373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dqbx pour qv quand qb est 80 +- 10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Sheet2!$I$2:$I$11</c:f>
              <c:numCache>
                <c:formatCode>General</c:formatCode>
                <c:ptCount val="10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-10</c:v>
                </c:pt>
                <c:pt idx="8">
                  <c:v>-15</c:v>
                </c:pt>
                <c:pt idx="9">
                  <c:v>-20</c:v>
                </c:pt>
              </c:numCache>
            </c:numRef>
          </c:xVal>
          <c:yVal>
            <c:numRef>
              <c:f>Sheet2!$K$2:$K$11</c:f>
              <c:numCache>
                <c:formatCode>General</c:formatCode>
                <c:ptCount val="10"/>
                <c:pt idx="0">
                  <c:v>1.4200000000000017</c:v>
                </c:pt>
                <c:pt idx="1">
                  <c:v>1.0300000000000011</c:v>
                </c:pt>
                <c:pt idx="2">
                  <c:v>0.62999999999999545</c:v>
                </c:pt>
                <c:pt idx="3">
                  <c:v>0.18999999999999773</c:v>
                </c:pt>
                <c:pt idx="4">
                  <c:v>-0.28999999999999915</c:v>
                </c:pt>
                <c:pt idx="5">
                  <c:v>-0.82999999999999829</c:v>
                </c:pt>
                <c:pt idx="6">
                  <c:v>-1.3999999999999986</c:v>
                </c:pt>
                <c:pt idx="7">
                  <c:v>-2.0700000000000003</c:v>
                </c:pt>
                <c:pt idx="8">
                  <c:v>-2.8599999999999994</c:v>
                </c:pt>
                <c:pt idx="9">
                  <c:v>-3.8299999999999983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3-AD43-8B53-6CB97C73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018416"/>
        <c:axId val="1238785248"/>
      </c:scatterChart>
      <c:valAx>
        <c:axId val="123901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85248"/>
        <c:crosses val="autoZero"/>
        <c:crossBetween val="midCat"/>
      </c:valAx>
      <c:valAx>
        <c:axId val="12387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1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dqbx pour qv quand qb est</a:t>
            </a:r>
            <a:r>
              <a:rPr lang="en-US" baseline="0"/>
              <a:t> 115 +- 7.25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Sheet2!$M$2:$M$17</c:f>
              <c:numCache>
                <c:formatCode>General</c:formatCode>
                <c:ptCount val="16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  <c:pt idx="8">
                  <c:v>-5</c:v>
                </c:pt>
                <c:pt idx="9">
                  <c:v>-10</c:v>
                </c:pt>
                <c:pt idx="10">
                  <c:v>-15</c:v>
                </c:pt>
                <c:pt idx="11">
                  <c:v>-20</c:v>
                </c:pt>
                <c:pt idx="12">
                  <c:v>-25</c:v>
                </c:pt>
                <c:pt idx="13">
                  <c:v>-30</c:v>
                </c:pt>
                <c:pt idx="14">
                  <c:v>-35</c:v>
                </c:pt>
                <c:pt idx="15">
                  <c:v>-40</c:v>
                </c:pt>
              </c:numCache>
            </c:numRef>
          </c:xVal>
          <c:yVal>
            <c:numRef>
              <c:f>Sheet2!$O$2:$O$17</c:f>
              <c:numCache>
                <c:formatCode>General</c:formatCode>
                <c:ptCount val="16"/>
                <c:pt idx="0">
                  <c:v>1.9200000000000017</c:v>
                </c:pt>
                <c:pt idx="1">
                  <c:v>1.769999999999996</c:v>
                </c:pt>
                <c:pt idx="2">
                  <c:v>1.3100000000000023</c:v>
                </c:pt>
                <c:pt idx="3">
                  <c:v>0.89999999999999147</c:v>
                </c:pt>
                <c:pt idx="4">
                  <c:v>0.51999999999999602</c:v>
                </c:pt>
                <c:pt idx="5">
                  <c:v>0.15999999999999659</c:v>
                </c:pt>
                <c:pt idx="6">
                  <c:v>-0.20000000000000284</c:v>
                </c:pt>
                <c:pt idx="7">
                  <c:v>-0.54999999999999716</c:v>
                </c:pt>
                <c:pt idx="8">
                  <c:v>-0.9100000000000108</c:v>
                </c:pt>
                <c:pt idx="9">
                  <c:v>-1.2800000000000011</c:v>
                </c:pt>
                <c:pt idx="10">
                  <c:v>-1.6700000000000017</c:v>
                </c:pt>
                <c:pt idx="11">
                  <c:v>-2.0700000000000074</c:v>
                </c:pt>
                <c:pt idx="12">
                  <c:v>-2.5100000000000051</c:v>
                </c:pt>
                <c:pt idx="13">
                  <c:v>-2.9900000000000091</c:v>
                </c:pt>
                <c:pt idx="14">
                  <c:v>-3.5100000000000051</c:v>
                </c:pt>
                <c:pt idx="15">
                  <c:v>-4.1000000000000085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E-7F4C-9A04-68C0CCD44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681680"/>
        <c:axId val="1239074416"/>
      </c:scatterChart>
      <c:valAx>
        <c:axId val="12456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74416"/>
        <c:crosses val="autoZero"/>
        <c:crossBetween val="midCat"/>
      </c:valAx>
      <c:valAx>
        <c:axId val="12390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qbx pour qv quand qb est 145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Sheet2!$Q$2:$Q$16</c:f>
              <c:numCache>
                <c:formatCode>General</c:formatCode>
                <c:ptCount val="15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-10</c:v>
                </c:pt>
                <c:pt idx="8">
                  <c:v>-15</c:v>
                </c:pt>
                <c:pt idx="9">
                  <c:v>-20</c:v>
                </c:pt>
                <c:pt idx="10">
                  <c:v>-25</c:v>
                </c:pt>
                <c:pt idx="11">
                  <c:v>-30</c:v>
                </c:pt>
                <c:pt idx="12">
                  <c:v>-35</c:v>
                </c:pt>
                <c:pt idx="13">
                  <c:v>-40</c:v>
                </c:pt>
                <c:pt idx="14">
                  <c:v>-45</c:v>
                </c:pt>
              </c:numCache>
            </c:numRef>
          </c:xVal>
          <c:yVal>
            <c:numRef>
              <c:f>Sheet2!$S$2:$S$16</c:f>
              <c:numCache>
                <c:formatCode>General</c:formatCode>
                <c:ptCount val="15"/>
                <c:pt idx="0">
                  <c:v>6.0999999999999943</c:v>
                </c:pt>
                <c:pt idx="1">
                  <c:v>2.6999999999999886</c:v>
                </c:pt>
                <c:pt idx="2">
                  <c:v>1.3100000000000023</c:v>
                </c:pt>
                <c:pt idx="3">
                  <c:v>0.39999999999997726</c:v>
                </c:pt>
                <c:pt idx="4">
                  <c:v>-0.30000000000001137</c:v>
                </c:pt>
                <c:pt idx="5">
                  <c:v>-0.80000000000001137</c:v>
                </c:pt>
                <c:pt idx="6">
                  <c:v>-1.2300000000000182</c:v>
                </c:pt>
                <c:pt idx="7">
                  <c:v>-1.6700000000000159</c:v>
                </c:pt>
                <c:pt idx="8">
                  <c:v>-2.0500000000000114</c:v>
                </c:pt>
                <c:pt idx="9">
                  <c:v>-2.4100000000000108</c:v>
                </c:pt>
                <c:pt idx="10">
                  <c:v>-2.7700000000000102</c:v>
                </c:pt>
                <c:pt idx="11">
                  <c:v>-3.1200000000000045</c:v>
                </c:pt>
                <c:pt idx="12">
                  <c:v>-3.4800000000000182</c:v>
                </c:pt>
                <c:pt idx="13">
                  <c:v>-3.8500000000000085</c:v>
                </c:pt>
                <c:pt idx="14">
                  <c:v>-4.2400000000000091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1-1146-A785-21A34C924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457920"/>
        <c:axId val="1256802592"/>
      </c:scatterChart>
      <c:valAx>
        <c:axId val="12534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02592"/>
        <c:crosses val="autoZero"/>
        <c:crossBetween val="midCat"/>
      </c:valAx>
      <c:valAx>
        <c:axId val="12568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2</xdr:row>
      <xdr:rowOff>139700</xdr:rowOff>
    </xdr:from>
    <xdr:to>
      <xdr:col>12</xdr:col>
      <xdr:colOff>565150</xdr:colOff>
      <xdr:row>23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1540A2-46F3-F144-A664-D9B88201D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3</xdr:row>
      <xdr:rowOff>0</xdr:rowOff>
    </xdr:from>
    <xdr:to>
      <xdr:col>21</xdr:col>
      <xdr:colOff>133350</xdr:colOff>
      <xdr:row>24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B1D427-5833-604A-B03D-119B5954A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22</xdr:row>
      <xdr:rowOff>107950</xdr:rowOff>
    </xdr:from>
    <xdr:to>
      <xdr:col>5</xdr:col>
      <xdr:colOff>469900</xdr:colOff>
      <xdr:row>36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E788E-4969-154A-8059-11C2A4648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203200</xdr:colOff>
      <xdr:row>21</xdr:row>
      <xdr:rowOff>107950</xdr:rowOff>
    </xdr:from>
    <xdr:to>
      <xdr:col>11</xdr:col>
      <xdr:colOff>647700</xdr:colOff>
      <xdr:row>35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146357-C373-6941-A6A6-326E8A65E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215900</xdr:colOff>
      <xdr:row>36</xdr:row>
      <xdr:rowOff>120650</xdr:rowOff>
    </xdr:from>
    <xdr:to>
      <xdr:col>14</xdr:col>
      <xdr:colOff>660400</xdr:colOff>
      <xdr:row>50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3122AD-9911-BE4A-92D4-136806008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584200</xdr:colOff>
      <xdr:row>36</xdr:row>
      <xdr:rowOff>82550</xdr:rowOff>
    </xdr:from>
    <xdr:to>
      <xdr:col>7</xdr:col>
      <xdr:colOff>203200</xdr:colOff>
      <xdr:row>49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311EF2-55A0-AF46-AD69-D35962F6A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800100</xdr:colOff>
      <xdr:row>21</xdr:row>
      <xdr:rowOff>95250</xdr:rowOff>
    </xdr:from>
    <xdr:to>
      <xdr:col>18</xdr:col>
      <xdr:colOff>419100</xdr:colOff>
      <xdr:row>34</xdr:row>
      <xdr:rowOff>196850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E3FDD9-B3A8-434C-AE09-5574B2309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500FAE-6367-1F4D-A35F-6ECE4DF47112}" name="Table1" displayName="Table1" ref="A1:B21" totalsRowShown="0">
  <autoFilter ref="A1:B21" xr:uid="{F69D16E8-5B26-5744-A432-1B12D2B8C392}"/>
  <tableColumns count="2">
    <tableColumn id="1" xr3:uid="{C2BE1583-3669-B644-82CB-FC9F16C3D132}" name="qb"/>
    <tableColumn id="2" xr3:uid="{C1A953EE-3B20-BE4A-BCB3-B6EDFA0AB557}" name="qb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1B10F8-7BB1-B244-980A-FF000B77DEE7}" name="Table13" displayName="Table13" ref="A1:C19" totalsRowShown="0">
  <autoFilter ref="A1:C19" xr:uid="{8F4548C5-3C86-4E4F-B8C4-B97855650FBB}"/>
  <tableColumns count="3">
    <tableColumn id="1" xr3:uid="{4D2B5529-EB21-6944-B979-880BD3D1056F}" name="qv"/>
    <tableColumn id="2" xr3:uid="{E2C3A7E2-CB16-D446-82C5-15143C1DB0F6}" name="qbx"/>
    <tableColumn id="3" xr3:uid="{2D5119E3-4F91-3448-B756-137ABF5C313B}" name="qbx dif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9CA412-CBAD-4B4B-A0BA-D49F2CD8596F}" name="Table134" displayName="Table134" ref="E1:G17" totalsRowShown="0">
  <autoFilter ref="E1:G17" xr:uid="{A5838B47-E5A5-4B41-BA22-E14ED9170B14}"/>
  <tableColumns count="3">
    <tableColumn id="1" xr3:uid="{F3262630-9604-884D-B09B-F368DAA65769}" name="qv"/>
    <tableColumn id="2" xr3:uid="{8A90545D-F9EB-C641-969A-71C5D2BC8870}" name="qbx"/>
    <tableColumn id="3" xr3:uid="{2F272E97-9420-404A-B821-2EAC614011E9}" name="qb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EAB20F-48CB-4644-89DE-22AE8E5701B3}" name="Table1345" displayName="Table1345" ref="I1:K12" totalsRowShown="0">
  <autoFilter ref="I1:K12" xr:uid="{10C32BB5-1E97-E14F-AB6F-9604D5DCDEBB}"/>
  <tableColumns count="3">
    <tableColumn id="1" xr3:uid="{8B05CECD-4774-1940-8268-2C7A379EA716}" name="qv"/>
    <tableColumn id="2" xr3:uid="{7388EE89-AA29-FF45-84DB-5E4065E8657C}" name="qbx"/>
    <tableColumn id="3" xr3:uid="{9C3EF079-F1F0-4A43-BDE6-C4BE1F56C39C}" name="qb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0C8D13-3DFB-7043-92C3-EF22009F258A}" name="Table136" displayName="Table136" ref="M1:O18" totalsRowShown="0">
  <autoFilter ref="M1:O18" xr:uid="{91298362-25C2-AC4A-ADA0-A298A7C02A0E}"/>
  <tableColumns count="3">
    <tableColumn id="1" xr3:uid="{F06F56F6-0982-E140-AB53-7C946309C0AA}" name="qv"/>
    <tableColumn id="2" xr3:uid="{496C4AFB-3BA7-514E-AF1E-D57807FFC078}" name="qbx"/>
    <tableColumn id="3" xr3:uid="{0D068F32-2285-A647-9D8E-C32053D9233F}" name="qb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69B0E5-9039-1B4D-87E9-1702874F3149}" name="Table1367" displayName="Table1367" ref="Q1:S17" totalsRowShown="0">
  <autoFilter ref="Q1:S17" xr:uid="{7FE1F59D-4D74-AF4D-BB11-A808EB92E929}"/>
  <tableColumns count="3">
    <tableColumn id="1" xr3:uid="{B684A852-1EBE-BF4D-BD11-82C8CA6FB05B}" name="qv"/>
    <tableColumn id="2" xr3:uid="{47A3D712-5959-744C-8052-4C6B55D86D92}" name="qbx"/>
    <tableColumn id="3" xr3:uid="{BE9D42BE-CE51-A44E-8B12-B21241675ED8}" name="q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2AD5-C7BA-0848-94CC-2FD3910A16A9}">
  <dimension ref="A1:B21"/>
  <sheetViews>
    <sheetView tabSelected="1" workbookViewId="0">
      <selection activeCell="L27" sqref="L2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70</v>
      </c>
      <c r="B2">
        <v>-48.29</v>
      </c>
    </row>
    <row r="3" spans="1:2" x14ac:dyDescent="0.2">
      <c r="A3">
        <f>A2+5</f>
        <v>75</v>
      </c>
      <c r="B3">
        <v>-53.95</v>
      </c>
    </row>
    <row r="4" spans="1:2" x14ac:dyDescent="0.2">
      <c r="A4">
        <f t="shared" ref="A4:A21" si="0">A3+5</f>
        <v>80</v>
      </c>
      <c r="B4">
        <v>-59.53</v>
      </c>
    </row>
    <row r="5" spans="1:2" x14ac:dyDescent="0.2">
      <c r="A5">
        <f t="shared" si="0"/>
        <v>85</v>
      </c>
      <c r="B5">
        <v>-65.05</v>
      </c>
    </row>
    <row r="6" spans="1:2" x14ac:dyDescent="0.2">
      <c r="A6">
        <f t="shared" si="0"/>
        <v>90</v>
      </c>
      <c r="B6">
        <v>-70.510000000000005</v>
      </c>
    </row>
    <row r="7" spans="1:2" x14ac:dyDescent="0.2">
      <c r="A7">
        <f t="shared" si="0"/>
        <v>95</v>
      </c>
      <c r="B7">
        <v>-75.95</v>
      </c>
    </row>
    <row r="8" spans="1:2" x14ac:dyDescent="0.2">
      <c r="A8">
        <f t="shared" si="0"/>
        <v>100</v>
      </c>
      <c r="B8">
        <v>-81.349999999999994</v>
      </c>
    </row>
    <row r="9" spans="1:2" x14ac:dyDescent="0.2">
      <c r="A9">
        <f t="shared" si="0"/>
        <v>105</v>
      </c>
      <c r="B9">
        <v>-86.73</v>
      </c>
    </row>
    <row r="10" spans="1:2" x14ac:dyDescent="0.2">
      <c r="A10">
        <f t="shared" si="0"/>
        <v>110</v>
      </c>
      <c r="B10">
        <v>-92.1</v>
      </c>
    </row>
    <row r="11" spans="1:2" x14ac:dyDescent="0.2">
      <c r="A11">
        <f t="shared" si="0"/>
        <v>115</v>
      </c>
      <c r="B11">
        <v>-97.23</v>
      </c>
    </row>
    <row r="12" spans="1:2" x14ac:dyDescent="0.2">
      <c r="A12">
        <f t="shared" si="0"/>
        <v>120</v>
      </c>
      <c r="B12">
        <v>-102.81</v>
      </c>
    </row>
    <row r="13" spans="1:2" x14ac:dyDescent="0.2">
      <c r="A13">
        <f t="shared" si="0"/>
        <v>125</v>
      </c>
      <c r="B13">
        <v>-108.17</v>
      </c>
    </row>
    <row r="14" spans="1:2" x14ac:dyDescent="0.2">
      <c r="A14">
        <f t="shared" si="0"/>
        <v>130</v>
      </c>
      <c r="B14">
        <v>-113.53</v>
      </c>
    </row>
    <row r="15" spans="1:2" x14ac:dyDescent="0.2">
      <c r="A15">
        <f t="shared" si="0"/>
        <v>135</v>
      </c>
      <c r="B15">
        <v>-118.9</v>
      </c>
    </row>
    <row r="16" spans="1:2" x14ac:dyDescent="0.2">
      <c r="A16">
        <f t="shared" si="0"/>
        <v>140</v>
      </c>
      <c r="B16">
        <v>-124.33</v>
      </c>
    </row>
    <row r="17" spans="1:2" x14ac:dyDescent="0.2">
      <c r="A17">
        <f t="shared" si="0"/>
        <v>145</v>
      </c>
      <c r="B17">
        <v>-129.80000000000001</v>
      </c>
    </row>
    <row r="18" spans="1:2" x14ac:dyDescent="0.2">
      <c r="A18">
        <f t="shared" si="0"/>
        <v>150</v>
      </c>
      <c r="B18">
        <v>-135.35</v>
      </c>
    </row>
    <row r="19" spans="1:2" x14ac:dyDescent="0.2">
      <c r="A19">
        <f t="shared" si="0"/>
        <v>155</v>
      </c>
      <c r="B19">
        <v>-141.04</v>
      </c>
    </row>
    <row r="20" spans="1:2" x14ac:dyDescent="0.2">
      <c r="A20">
        <f t="shared" si="0"/>
        <v>160</v>
      </c>
      <c r="B20">
        <v>-147.01</v>
      </c>
    </row>
    <row r="21" spans="1:2" x14ac:dyDescent="0.2">
      <c r="A21">
        <f t="shared" si="0"/>
        <v>165</v>
      </c>
      <c r="B21">
        <v>-153.61000000000001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1898-6BE9-9345-B5BD-16B0EBEF56FC}">
  <dimension ref="A1:S19"/>
  <sheetViews>
    <sheetView workbookViewId="0">
      <selection activeCell="F16" sqref="F16"/>
    </sheetView>
  </sheetViews>
  <sheetFormatPr baseColWidth="10" defaultRowHeight="16" x14ac:dyDescent="0.2"/>
  <sheetData>
    <row r="1" spans="1:19" x14ac:dyDescent="0.2">
      <c r="A1" t="s">
        <v>2</v>
      </c>
      <c r="B1" t="s">
        <v>1</v>
      </c>
      <c r="C1" t="s">
        <v>3</v>
      </c>
      <c r="E1" t="s">
        <v>2</v>
      </c>
      <c r="F1" t="s">
        <v>1</v>
      </c>
      <c r="G1" t="s">
        <v>0</v>
      </c>
      <c r="I1" t="s">
        <v>2</v>
      </c>
      <c r="J1" t="s">
        <v>1</v>
      </c>
      <c r="K1" t="s">
        <v>0</v>
      </c>
      <c r="M1" t="s">
        <v>2</v>
      </c>
      <c r="N1" t="s">
        <v>1</v>
      </c>
      <c r="O1" t="s">
        <v>0</v>
      </c>
      <c r="Q1" t="s">
        <v>2</v>
      </c>
      <c r="R1" t="s">
        <v>1</v>
      </c>
      <c r="S1" t="s">
        <v>0</v>
      </c>
    </row>
    <row r="2" spans="1:19" x14ac:dyDescent="0.2">
      <c r="A2">
        <v>35</v>
      </c>
      <c r="B2">
        <v>-117.6</v>
      </c>
      <c r="C2">
        <f>-113.53 - Table13[[#This Row],[qbx]]</f>
        <v>4.0699999999999932</v>
      </c>
      <c r="E2">
        <v>35</v>
      </c>
      <c r="F2">
        <v>-83.13</v>
      </c>
      <c r="G2">
        <f>-81.35 - Table134[[#This Row],[qbx]]</f>
        <v>1.7800000000000011</v>
      </c>
      <c r="I2">
        <v>25</v>
      </c>
      <c r="J2">
        <v>-60.95</v>
      </c>
      <c r="K2">
        <f>-59.53-Table1345[[#This Row],[qbx]]</f>
        <v>1.4200000000000017</v>
      </c>
      <c r="M2">
        <v>35</v>
      </c>
      <c r="N2">
        <v>-99.15</v>
      </c>
      <c r="O2">
        <f>-97.23-Table136[[#This Row],[qbx]]</f>
        <v>1.9200000000000017</v>
      </c>
      <c r="Q2">
        <v>25</v>
      </c>
      <c r="R2">
        <v>-135.9</v>
      </c>
      <c r="S2">
        <f>-129.8-Table1367[[#This Row],[qbx]]</f>
        <v>6.0999999999999943</v>
      </c>
    </row>
    <row r="3" spans="1:19" x14ac:dyDescent="0.2">
      <c r="A3">
        <f>A2-5</f>
        <v>30</v>
      </c>
      <c r="B3">
        <v>-116.11</v>
      </c>
      <c r="C3">
        <f>-113.53 - Table13[[#This Row],[qbx]]</f>
        <v>2.5799999999999983</v>
      </c>
      <c r="E3">
        <f>E2-5</f>
        <v>30</v>
      </c>
      <c r="F3">
        <v>-82.75</v>
      </c>
      <c r="G3">
        <f>-81.35 - Table134[[#This Row],[qbx]]</f>
        <v>1.4000000000000057</v>
      </c>
      <c r="I3">
        <f>I2-5</f>
        <v>20</v>
      </c>
      <c r="J3">
        <v>-60.56</v>
      </c>
      <c r="K3">
        <f>-59.53-Table1345[[#This Row],[qbx]]</f>
        <v>1.0300000000000011</v>
      </c>
      <c r="M3">
        <f>M2-5</f>
        <v>30</v>
      </c>
      <c r="N3">
        <v>-99</v>
      </c>
      <c r="O3">
        <f>-97.23-Table136[[#This Row],[qbx]]</f>
        <v>1.769999999999996</v>
      </c>
      <c r="Q3">
        <f>Q2-5</f>
        <v>20</v>
      </c>
      <c r="R3">
        <v>-132.5</v>
      </c>
      <c r="S3">
        <f>-129.8-Table1367[[#This Row],[qbx]]</f>
        <v>2.6999999999999886</v>
      </c>
    </row>
    <row r="4" spans="1:19" x14ac:dyDescent="0.2">
      <c r="A4">
        <f t="shared" ref="A4:A18" si="0">A3-5</f>
        <v>25</v>
      </c>
      <c r="B4">
        <v>-115.2</v>
      </c>
      <c r="C4">
        <f>-113.53 - Table13[[#This Row],[qbx]]</f>
        <v>1.6700000000000017</v>
      </c>
      <c r="E4">
        <f t="shared" ref="E4:E16" si="1">E3-5</f>
        <v>25</v>
      </c>
      <c r="F4">
        <v>-82.39</v>
      </c>
      <c r="G4">
        <f>-81.35 - Table134[[#This Row],[qbx]]</f>
        <v>1.0400000000000063</v>
      </c>
      <c r="I4">
        <f t="shared" ref="I4:I11" si="2">I3-5</f>
        <v>15</v>
      </c>
      <c r="J4">
        <v>-60.16</v>
      </c>
      <c r="K4">
        <f>-59.53-Table1345[[#This Row],[qbx]]</f>
        <v>0.62999999999999545</v>
      </c>
      <c r="M4">
        <f t="shared" ref="M4:M17" si="3">M3-5</f>
        <v>25</v>
      </c>
      <c r="N4">
        <v>-98.54</v>
      </c>
      <c r="O4">
        <f>-97.23-Table136[[#This Row],[qbx]]</f>
        <v>1.3100000000000023</v>
      </c>
      <c r="Q4">
        <f t="shared" ref="Q4:Q16" si="4">Q3-5</f>
        <v>15</v>
      </c>
      <c r="R4">
        <v>-131.11000000000001</v>
      </c>
      <c r="S4">
        <f>-129.8-Table1367[[#This Row],[qbx]]</f>
        <v>1.3100000000000023</v>
      </c>
    </row>
    <row r="5" spans="1:19" x14ac:dyDescent="0.2">
      <c r="A5">
        <f t="shared" si="0"/>
        <v>20</v>
      </c>
      <c r="B5">
        <v>-114.53</v>
      </c>
      <c r="C5">
        <f>-113.53 - Table13[[#This Row],[qbx]]</f>
        <v>1</v>
      </c>
      <c r="E5">
        <f t="shared" si="1"/>
        <v>20</v>
      </c>
      <c r="F5">
        <v>-82.03</v>
      </c>
      <c r="G5">
        <f>-81.35 - Table134[[#This Row],[qbx]]</f>
        <v>0.68000000000000682</v>
      </c>
      <c r="I5">
        <f t="shared" si="2"/>
        <v>10</v>
      </c>
      <c r="J5">
        <v>-59.72</v>
      </c>
      <c r="K5">
        <f>-59.53-Table1345[[#This Row],[qbx]]</f>
        <v>0.18999999999999773</v>
      </c>
      <c r="M5">
        <f t="shared" si="3"/>
        <v>20</v>
      </c>
      <c r="N5">
        <v>-98.13</v>
      </c>
      <c r="O5">
        <f>-97.23-Table136[[#This Row],[qbx]]</f>
        <v>0.89999999999999147</v>
      </c>
      <c r="Q5">
        <f t="shared" si="4"/>
        <v>10</v>
      </c>
      <c r="R5">
        <v>-130.19999999999999</v>
      </c>
      <c r="S5">
        <f>-129.8-Table1367[[#This Row],[qbx]]</f>
        <v>0.39999999999997726</v>
      </c>
    </row>
    <row r="6" spans="1:19" x14ac:dyDescent="0.2">
      <c r="A6">
        <f t="shared" si="0"/>
        <v>15</v>
      </c>
      <c r="B6">
        <v>-114</v>
      </c>
      <c r="C6">
        <f>-113.53 - Table13[[#This Row],[qbx]]</f>
        <v>0.46999999999999886</v>
      </c>
      <c r="E6">
        <f t="shared" si="1"/>
        <v>15</v>
      </c>
      <c r="F6">
        <v>-81.680000000000007</v>
      </c>
      <c r="G6">
        <f>-81.35 - Table134[[#This Row],[qbx]]</f>
        <v>0.33000000000001251</v>
      </c>
      <c r="I6">
        <f t="shared" si="2"/>
        <v>5</v>
      </c>
      <c r="J6">
        <v>-59.24</v>
      </c>
      <c r="K6">
        <f>-59.53-Table1345[[#This Row],[qbx]]</f>
        <v>-0.28999999999999915</v>
      </c>
      <c r="M6">
        <f t="shared" si="3"/>
        <v>15</v>
      </c>
      <c r="N6">
        <v>-97.75</v>
      </c>
      <c r="O6">
        <f>-97.23-Table136[[#This Row],[qbx]]</f>
        <v>0.51999999999999602</v>
      </c>
      <c r="Q6">
        <f t="shared" si="4"/>
        <v>5</v>
      </c>
      <c r="R6">
        <v>-129.5</v>
      </c>
      <c r="S6">
        <f>-129.8-Table1367[[#This Row],[qbx]]</f>
        <v>-0.30000000000001137</v>
      </c>
    </row>
    <row r="7" spans="1:19" x14ac:dyDescent="0.2">
      <c r="A7">
        <f t="shared" si="0"/>
        <v>10</v>
      </c>
      <c r="B7">
        <v>-113.54</v>
      </c>
      <c r="C7">
        <f>-113.53 - Table13[[#This Row],[qbx]]</f>
        <v>1.0000000000005116E-2</v>
      </c>
      <c r="E7">
        <f t="shared" si="1"/>
        <v>10</v>
      </c>
      <c r="F7">
        <v>-81.319999999999993</v>
      </c>
      <c r="G7">
        <f>-81.35 - Table134[[#This Row],[qbx]]</f>
        <v>-3.0000000000001137E-2</v>
      </c>
      <c r="I7">
        <f t="shared" si="2"/>
        <v>0</v>
      </c>
      <c r="J7">
        <v>-58.7</v>
      </c>
      <c r="K7">
        <f>-59.53-Table1345[[#This Row],[qbx]]</f>
        <v>-0.82999999999999829</v>
      </c>
      <c r="M7">
        <f t="shared" si="3"/>
        <v>10</v>
      </c>
      <c r="N7">
        <v>-97.39</v>
      </c>
      <c r="O7">
        <f>-97.23-Table136[[#This Row],[qbx]]</f>
        <v>0.15999999999999659</v>
      </c>
      <c r="Q7">
        <f t="shared" si="4"/>
        <v>0</v>
      </c>
      <c r="R7">
        <v>-129</v>
      </c>
      <c r="S7">
        <f>-129.8-Table1367[[#This Row],[qbx]]</f>
        <v>-0.80000000000001137</v>
      </c>
    </row>
    <row r="8" spans="1:19" x14ac:dyDescent="0.2">
      <c r="A8">
        <f t="shared" si="0"/>
        <v>5</v>
      </c>
      <c r="B8">
        <v>-113.13</v>
      </c>
      <c r="C8">
        <f>-113.53 - Table13[[#This Row],[qbx]]</f>
        <v>-0.40000000000000568</v>
      </c>
      <c r="E8">
        <f t="shared" si="1"/>
        <v>5</v>
      </c>
      <c r="F8">
        <v>-80.95</v>
      </c>
      <c r="G8">
        <f>-81.35 - Table134[[#This Row],[qbx]]</f>
        <v>-0.39999999999999147</v>
      </c>
      <c r="I8">
        <f t="shared" si="2"/>
        <v>-5</v>
      </c>
      <c r="J8">
        <v>-58.13</v>
      </c>
      <c r="K8">
        <f>-59.53-Table1345[[#This Row],[qbx]]</f>
        <v>-1.3999999999999986</v>
      </c>
      <c r="M8">
        <f t="shared" si="3"/>
        <v>5</v>
      </c>
      <c r="N8">
        <v>-97.03</v>
      </c>
      <c r="O8">
        <f>-97.23-Table136[[#This Row],[qbx]]</f>
        <v>-0.20000000000000284</v>
      </c>
      <c r="Q8">
        <f t="shared" si="4"/>
        <v>-5</v>
      </c>
      <c r="R8">
        <v>-128.57</v>
      </c>
      <c r="S8">
        <f>-129.8-Table1367[[#This Row],[qbx]]</f>
        <v>-1.2300000000000182</v>
      </c>
    </row>
    <row r="9" spans="1:19" x14ac:dyDescent="0.2">
      <c r="A9">
        <f t="shared" si="0"/>
        <v>0</v>
      </c>
      <c r="B9">
        <v>-112.75</v>
      </c>
      <c r="C9">
        <f>-113.53 - Table13[[#This Row],[qbx]]</f>
        <v>-0.78000000000000114</v>
      </c>
      <c r="E9">
        <f t="shared" si="1"/>
        <v>0</v>
      </c>
      <c r="F9">
        <v>-80.56</v>
      </c>
      <c r="G9">
        <f>-81.35 - Table134[[#This Row],[qbx]]</f>
        <v>-0.78999999999999204</v>
      </c>
      <c r="I9">
        <f t="shared" si="2"/>
        <v>-10</v>
      </c>
      <c r="J9">
        <v>-57.46</v>
      </c>
      <c r="K9">
        <f>-59.53-Table1345[[#This Row],[qbx]]</f>
        <v>-2.0700000000000003</v>
      </c>
      <c r="M9">
        <f t="shared" si="3"/>
        <v>0</v>
      </c>
      <c r="N9">
        <v>-96.68</v>
      </c>
      <c r="O9">
        <f>-97.23-Table136[[#This Row],[qbx]]</f>
        <v>-0.54999999999999716</v>
      </c>
      <c r="Q9">
        <f t="shared" si="4"/>
        <v>-10</v>
      </c>
      <c r="R9">
        <v>-128.13</v>
      </c>
      <c r="S9">
        <f>-129.8-Table1367[[#This Row],[qbx]]</f>
        <v>-1.6700000000000159</v>
      </c>
    </row>
    <row r="10" spans="1:19" x14ac:dyDescent="0.2">
      <c r="A10">
        <f t="shared" si="0"/>
        <v>-5</v>
      </c>
      <c r="B10">
        <v>-112.39</v>
      </c>
      <c r="C10">
        <f>-113.53 - Table13[[#This Row],[qbx]]</f>
        <v>-1.1400000000000006</v>
      </c>
      <c r="E10">
        <f t="shared" si="1"/>
        <v>-5</v>
      </c>
      <c r="F10">
        <v>-80.16</v>
      </c>
      <c r="G10">
        <f>-81.35 - Table134[[#This Row],[qbx]]</f>
        <v>-1.1899999999999977</v>
      </c>
      <c r="I10">
        <f t="shared" si="2"/>
        <v>-15</v>
      </c>
      <c r="J10">
        <v>-56.67</v>
      </c>
      <c r="K10">
        <f>-59.53-Table1345[[#This Row],[qbx]]</f>
        <v>-2.8599999999999994</v>
      </c>
      <c r="M10">
        <f t="shared" si="3"/>
        <v>-5</v>
      </c>
      <c r="N10">
        <v>-96.32</v>
      </c>
      <c r="O10">
        <f>-97.23-Table136[[#This Row],[qbx]]</f>
        <v>-0.9100000000000108</v>
      </c>
      <c r="Q10">
        <f t="shared" si="4"/>
        <v>-15</v>
      </c>
      <c r="R10">
        <v>-127.75</v>
      </c>
      <c r="S10">
        <f>-129.8-Table1367[[#This Row],[qbx]]</f>
        <v>-2.0500000000000114</v>
      </c>
    </row>
    <row r="11" spans="1:19" x14ac:dyDescent="0.2">
      <c r="A11">
        <f t="shared" si="0"/>
        <v>-10</v>
      </c>
      <c r="B11">
        <v>-112.03</v>
      </c>
      <c r="C11">
        <f>-113.53 - Table13[[#This Row],[qbx]]</f>
        <v>-1.5</v>
      </c>
      <c r="E11">
        <f t="shared" si="1"/>
        <v>-10</v>
      </c>
      <c r="F11">
        <v>-79.72</v>
      </c>
      <c r="G11">
        <f>-81.35 - Table134[[#This Row],[qbx]]</f>
        <v>-1.6299999999999955</v>
      </c>
      <c r="I11">
        <f t="shared" si="2"/>
        <v>-20</v>
      </c>
      <c r="J11">
        <v>-55.7</v>
      </c>
      <c r="K11">
        <f>-59.53-Table1345[[#This Row],[qbx]]</f>
        <v>-3.8299999999999983</v>
      </c>
      <c r="M11">
        <f t="shared" si="3"/>
        <v>-10</v>
      </c>
      <c r="N11">
        <v>-95.95</v>
      </c>
      <c r="O11">
        <f>-97.23-Table136[[#This Row],[qbx]]</f>
        <v>-1.2800000000000011</v>
      </c>
      <c r="Q11">
        <f t="shared" si="4"/>
        <v>-20</v>
      </c>
      <c r="R11">
        <v>-127.39</v>
      </c>
      <c r="S11">
        <f>-129.8-Table1367[[#This Row],[qbx]]</f>
        <v>-2.4100000000000108</v>
      </c>
    </row>
    <row r="12" spans="1:19" x14ac:dyDescent="0.2">
      <c r="A12">
        <f t="shared" si="0"/>
        <v>-15</v>
      </c>
      <c r="B12">
        <v>-111.68</v>
      </c>
      <c r="C12">
        <f>-113.53 - Table13[[#This Row],[qbx]]</f>
        <v>-1.8499999999999943</v>
      </c>
      <c r="E12">
        <f t="shared" si="1"/>
        <v>-15</v>
      </c>
      <c r="F12">
        <v>-79.239999999999995</v>
      </c>
      <c r="G12">
        <f>-81.35 - Table134[[#This Row],[qbx]]</f>
        <v>-2.1099999999999994</v>
      </c>
      <c r="K12">
        <v>80</v>
      </c>
      <c r="M12">
        <f t="shared" si="3"/>
        <v>-15</v>
      </c>
      <c r="N12">
        <v>-95.56</v>
      </c>
      <c r="O12">
        <f>-97.23-Table136[[#This Row],[qbx]]</f>
        <v>-1.6700000000000017</v>
      </c>
      <c r="Q12">
        <f t="shared" si="4"/>
        <v>-25</v>
      </c>
      <c r="R12">
        <v>-127.03</v>
      </c>
      <c r="S12">
        <f>-129.8-Table1367[[#This Row],[qbx]]</f>
        <v>-2.7700000000000102</v>
      </c>
    </row>
    <row r="13" spans="1:19" x14ac:dyDescent="0.2">
      <c r="A13">
        <f t="shared" si="0"/>
        <v>-20</v>
      </c>
      <c r="B13">
        <v>-111.32</v>
      </c>
      <c r="C13">
        <f>-113.53 - Table13[[#This Row],[qbx]]</f>
        <v>-2.210000000000008</v>
      </c>
      <c r="E13">
        <f t="shared" si="1"/>
        <v>-20</v>
      </c>
      <c r="F13">
        <v>-78.72</v>
      </c>
      <c r="G13">
        <f>-81.35 - Table134[[#This Row],[qbx]]</f>
        <v>-2.6299999999999955</v>
      </c>
      <c r="M13">
        <f t="shared" si="3"/>
        <v>-20</v>
      </c>
      <c r="N13">
        <v>-95.16</v>
      </c>
      <c r="O13">
        <f>-97.23-Table136[[#This Row],[qbx]]</f>
        <v>-2.0700000000000074</v>
      </c>
      <c r="Q13">
        <f t="shared" si="4"/>
        <v>-30</v>
      </c>
      <c r="R13">
        <v>-126.68</v>
      </c>
      <c r="S13">
        <f>-129.8-Table1367[[#This Row],[qbx]]</f>
        <v>-3.1200000000000045</v>
      </c>
    </row>
    <row r="14" spans="1:19" x14ac:dyDescent="0.2">
      <c r="A14">
        <f t="shared" si="0"/>
        <v>-25</v>
      </c>
      <c r="B14">
        <v>-110.95</v>
      </c>
      <c r="C14">
        <f>-113.53 - Table13[[#This Row],[qbx]]</f>
        <v>-2.5799999999999983</v>
      </c>
      <c r="E14">
        <f t="shared" si="1"/>
        <v>-25</v>
      </c>
      <c r="F14">
        <v>-78.13</v>
      </c>
      <c r="G14">
        <f>-81.35 - Table134[[#This Row],[qbx]]</f>
        <v>-3.2199999999999989</v>
      </c>
      <c r="M14">
        <f t="shared" si="3"/>
        <v>-25</v>
      </c>
      <c r="N14">
        <v>-94.72</v>
      </c>
      <c r="O14">
        <f>-97.23-Table136[[#This Row],[qbx]]</f>
        <v>-2.5100000000000051</v>
      </c>
      <c r="Q14">
        <f t="shared" si="4"/>
        <v>-35</v>
      </c>
      <c r="R14">
        <v>-126.32</v>
      </c>
      <c r="S14">
        <f>-129.8-Table1367[[#This Row],[qbx]]</f>
        <v>-3.4800000000000182</v>
      </c>
    </row>
    <row r="15" spans="1:19" x14ac:dyDescent="0.2">
      <c r="A15">
        <f t="shared" si="0"/>
        <v>-30</v>
      </c>
      <c r="B15">
        <v>-110.56</v>
      </c>
      <c r="C15">
        <f>-113.53 - Table13[[#This Row],[qbx]]</f>
        <v>-2.9699999999999989</v>
      </c>
      <c r="E15">
        <f t="shared" si="1"/>
        <v>-30</v>
      </c>
      <c r="F15">
        <v>-77.459999999999994</v>
      </c>
      <c r="G15">
        <f>-81.35 - Table134[[#This Row],[qbx]]</f>
        <v>-3.8900000000000006</v>
      </c>
      <c r="M15">
        <f t="shared" si="3"/>
        <v>-30</v>
      </c>
      <c r="N15">
        <v>-94.24</v>
      </c>
      <c r="O15">
        <f>-97.23-Table136[[#This Row],[qbx]]</f>
        <v>-2.9900000000000091</v>
      </c>
      <c r="Q15">
        <f t="shared" si="4"/>
        <v>-40</v>
      </c>
      <c r="R15">
        <v>-125.95</v>
      </c>
      <c r="S15">
        <f>-129.8-Table1367[[#This Row],[qbx]]</f>
        <v>-3.8500000000000085</v>
      </c>
    </row>
    <row r="16" spans="1:19" x14ac:dyDescent="0.2">
      <c r="A16">
        <f t="shared" si="0"/>
        <v>-35</v>
      </c>
      <c r="B16">
        <v>-110.16</v>
      </c>
      <c r="C16">
        <f>-113.53 - Table13[[#This Row],[qbx]]</f>
        <v>-3.3700000000000045</v>
      </c>
      <c r="E16">
        <f t="shared" si="1"/>
        <v>-35</v>
      </c>
      <c r="F16">
        <v>-76.67</v>
      </c>
      <c r="G16">
        <f>-81.35 - Table134[[#This Row],[qbx]]</f>
        <v>-4.6799999999999926</v>
      </c>
      <c r="M16">
        <f t="shared" si="3"/>
        <v>-35</v>
      </c>
      <c r="N16">
        <v>-93.72</v>
      </c>
      <c r="O16">
        <f>-97.23-Table136[[#This Row],[qbx]]</f>
        <v>-3.5100000000000051</v>
      </c>
      <c r="Q16">
        <f t="shared" si="4"/>
        <v>-45</v>
      </c>
      <c r="R16">
        <v>-125.56</v>
      </c>
      <c r="S16">
        <f>-129.8-Table1367[[#This Row],[qbx]]</f>
        <v>-4.2400000000000091</v>
      </c>
    </row>
    <row r="17" spans="1:19" x14ac:dyDescent="0.2">
      <c r="A17">
        <f t="shared" si="0"/>
        <v>-40</v>
      </c>
      <c r="B17">
        <v>-109.72</v>
      </c>
      <c r="C17">
        <f>-113.53 - Table13[[#This Row],[qbx]]</f>
        <v>-3.8100000000000023</v>
      </c>
      <c r="G17">
        <v>100</v>
      </c>
      <c r="M17">
        <f t="shared" si="3"/>
        <v>-40</v>
      </c>
      <c r="N17">
        <v>-93.13</v>
      </c>
      <c r="O17">
        <f>-97.23-Table136[[#This Row],[qbx]]</f>
        <v>-4.1000000000000085</v>
      </c>
      <c r="S17">
        <v>145</v>
      </c>
    </row>
    <row r="18" spans="1:19" x14ac:dyDescent="0.2">
      <c r="A18">
        <f t="shared" si="0"/>
        <v>-45</v>
      </c>
      <c r="B18">
        <v>-109.24</v>
      </c>
      <c r="C18">
        <f>-113.53 - Table13[[#This Row],[qbx]]</f>
        <v>-4.2900000000000063</v>
      </c>
      <c r="O18">
        <v>115</v>
      </c>
    </row>
    <row r="19" spans="1:19" x14ac:dyDescent="0.2">
      <c r="C19">
        <v>130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qb_qbx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Michaud</dc:creator>
  <cp:lastModifiedBy>Simon Michaud</cp:lastModifiedBy>
  <dcterms:created xsi:type="dcterms:W3CDTF">2019-03-20T12:03:48Z</dcterms:created>
  <dcterms:modified xsi:type="dcterms:W3CDTF">2019-04-09T13:41:16Z</dcterms:modified>
</cp:coreProperties>
</file>