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24226"/>
  <mc:AlternateContent xmlns:mc="http://schemas.openxmlformats.org/markup-compatibility/2006">
    <mc:Choice Requires="x15">
      <x15ac:absPath xmlns:x15ac="http://schemas.microsoft.com/office/spreadsheetml/2010/11/ac" url="C:\Users\nisha\Downloads\"/>
    </mc:Choice>
  </mc:AlternateContent>
  <xr:revisionPtr revIDLastSave="0" documentId="13_ncr:1_{716BE8A5-150C-4774-8393-A4D8A239FEB7}" xr6:coauthVersionLast="47" xr6:coauthVersionMax="47" xr10:uidLastSave="{00000000-0000-0000-0000-000000000000}"/>
  <bookViews>
    <workbookView xWindow="-120" yWindow="-120" windowWidth="29040" windowHeight="15720" firstSheet="2" activeTab="10" xr2:uid="{00000000-000D-0000-FFFF-FFFF00000000}"/>
  </bookViews>
  <sheets>
    <sheet name="Data" sheetId="3" r:id="rId1"/>
    <sheet name="Hindi" sheetId="1" r:id="rId2"/>
    <sheet name="English" sheetId="4" r:id="rId3"/>
    <sheet name="Maths" sheetId="5" r:id="rId4"/>
    <sheet name="E.V.S." sheetId="6" r:id="rId5"/>
    <sheet name="G.K." sheetId="7" r:id="rId6"/>
    <sheet name="Urdu" sheetId="8" r:id="rId7"/>
    <sheet name="Computer" sheetId="9" r:id="rId8"/>
    <sheet name="Result Sheet" sheetId="10" r:id="rId9"/>
    <sheet name="Data (2)" sheetId="12" r:id="rId10"/>
    <sheet name="Report Card" sheetId="11" r:id="rId11"/>
  </sheets>
  <definedNames>
    <definedName name="_xlnm.Print_Area" localSheetId="7">Computer!$A$1:$AL$37</definedName>
    <definedName name="_xlnm.Print_Area" localSheetId="4">E.V.S.!$A$1:$AL$37</definedName>
    <definedName name="_xlnm.Print_Area" localSheetId="2">English!$A$1:$AL$37</definedName>
    <definedName name="_xlnm.Print_Area" localSheetId="5">G.K.!$A$1:$AL$37</definedName>
    <definedName name="_xlnm.Print_Area" localSheetId="1">Hindi!$A$1:$AL$37</definedName>
    <definedName name="_xlnm.Print_Area" localSheetId="3">Maths!$A$1:$AL$37</definedName>
    <definedName name="_xlnm.Print_Area" localSheetId="10">'Report Card'!$A$1:$N$34</definedName>
    <definedName name="_xlnm.Print_Area" localSheetId="6">Urdu!$A$1:$AL$37</definedName>
  </definedNames>
  <calcPr calcId="191029"/>
</workbook>
</file>

<file path=xl/calcChain.xml><?xml version="1.0" encoding="utf-8"?>
<calcChain xmlns="http://schemas.openxmlformats.org/spreadsheetml/2006/main">
  <c r="N25" i="11" l="1"/>
  <c r="N24" i="11"/>
  <c r="N23" i="11"/>
  <c r="O24" i="11"/>
  <c r="O25" i="11"/>
  <c r="O23" i="11"/>
  <c r="K25" i="11"/>
  <c r="J25" i="11"/>
  <c r="I25" i="11"/>
  <c r="H25" i="11"/>
  <c r="F25" i="11"/>
  <c r="E25" i="11"/>
  <c r="D25" i="11"/>
  <c r="C25" i="11"/>
  <c r="K24" i="11"/>
  <c r="J24" i="11"/>
  <c r="I24" i="11"/>
  <c r="H24" i="11"/>
  <c r="F24" i="11"/>
  <c r="E24" i="11"/>
  <c r="D24" i="11"/>
  <c r="C24" i="11"/>
  <c r="C23" i="11"/>
  <c r="K23" i="11"/>
  <c r="J23" i="11"/>
  <c r="I23" i="11"/>
  <c r="H23" i="11"/>
  <c r="C18" i="11"/>
  <c r="G25" i="11" l="1"/>
  <c r="G24" i="11"/>
  <c r="L23" i="11"/>
  <c r="C6" i="11" l="1"/>
  <c r="C19" i="11"/>
  <c r="F23" i="11"/>
  <c r="E23" i="11"/>
  <c r="D23" i="11"/>
  <c r="G6" i="12"/>
  <c r="H6" i="12"/>
  <c r="G7" i="12"/>
  <c r="H7" i="12"/>
  <c r="G8" i="12"/>
  <c r="H8" i="12"/>
  <c r="G9" i="12"/>
  <c r="H9" i="12"/>
  <c r="G10" i="12"/>
  <c r="H10" i="12"/>
  <c r="G11" i="12"/>
  <c r="H11" i="12"/>
  <c r="G12" i="12"/>
  <c r="H12" i="12"/>
  <c r="G13" i="12"/>
  <c r="H13" i="12"/>
  <c r="G14" i="12"/>
  <c r="H14" i="12"/>
  <c r="G15" i="12"/>
  <c r="H15" i="12"/>
  <c r="G16" i="12"/>
  <c r="H16" i="12"/>
  <c r="G17" i="12"/>
  <c r="H17" i="12"/>
  <c r="G18" i="12"/>
  <c r="H18" i="12"/>
  <c r="G19" i="12"/>
  <c r="H19" i="12"/>
  <c r="G20" i="12"/>
  <c r="H20" i="12"/>
  <c r="G21" i="12"/>
  <c r="H21" i="12"/>
  <c r="G22" i="12"/>
  <c r="H22" i="12"/>
  <c r="G23" i="12"/>
  <c r="H23" i="12"/>
  <c r="G24" i="12"/>
  <c r="H24" i="12"/>
  <c r="G25" i="12"/>
  <c r="H25" i="12"/>
  <c r="G26" i="12"/>
  <c r="H26" i="12"/>
  <c r="G27" i="12"/>
  <c r="H27" i="12"/>
  <c r="G28" i="12"/>
  <c r="H28" i="12"/>
  <c r="G29" i="12"/>
  <c r="H29" i="12"/>
  <c r="G30" i="12"/>
  <c r="H30" i="12"/>
  <c r="G31" i="12"/>
  <c r="H31" i="12"/>
  <c r="G32" i="12"/>
  <c r="H32" i="12"/>
  <c r="G33" i="12"/>
  <c r="H33" i="12"/>
  <c r="G34" i="12"/>
  <c r="H34" i="12"/>
  <c r="G35" i="12"/>
  <c r="H35" i="12"/>
  <c r="G36" i="12"/>
  <c r="H36" i="12"/>
  <c r="G37" i="12"/>
  <c r="H37" i="12"/>
  <c r="G38" i="12"/>
  <c r="H38" i="12"/>
  <c r="G39" i="12"/>
  <c r="H39" i="12"/>
  <c r="G40" i="12"/>
  <c r="H40" i="12"/>
  <c r="G41" i="12"/>
  <c r="H41" i="12"/>
  <c r="G42" i="12"/>
  <c r="H42" i="12"/>
  <c r="G43" i="12"/>
  <c r="H43" i="12"/>
  <c r="G44" i="12"/>
  <c r="H44" i="12"/>
  <c r="G45" i="12"/>
  <c r="H45" i="12"/>
  <c r="G46" i="12"/>
  <c r="H46" i="12"/>
  <c r="G47" i="12"/>
  <c r="H47" i="12"/>
  <c r="G48" i="12"/>
  <c r="H48" i="12"/>
  <c r="G49" i="12"/>
  <c r="H49" i="12"/>
  <c r="G50" i="12"/>
  <c r="H50" i="12"/>
  <c r="G51" i="12"/>
  <c r="H51" i="12"/>
  <c r="G52" i="12"/>
  <c r="H52" i="12"/>
  <c r="G53" i="12"/>
  <c r="H53" i="12"/>
  <c r="G54" i="12"/>
  <c r="H54" i="12"/>
  <c r="G55" i="12"/>
  <c r="H55" i="12"/>
  <c r="G56" i="12"/>
  <c r="H56" i="12"/>
  <c r="G57" i="12"/>
  <c r="H57" i="12"/>
  <c r="G58" i="12"/>
  <c r="H58" i="12"/>
  <c r="G59" i="12"/>
  <c r="H59" i="12"/>
  <c r="G60" i="12"/>
  <c r="H60" i="12"/>
  <c r="G61" i="12"/>
  <c r="H61" i="12"/>
  <c r="G62" i="12"/>
  <c r="H62" i="12"/>
  <c r="G63" i="12"/>
  <c r="H63" i="12"/>
  <c r="G64" i="12"/>
  <c r="H64" i="12"/>
  <c r="G65" i="12"/>
  <c r="H65" i="12"/>
  <c r="G66" i="12"/>
  <c r="H66" i="12"/>
  <c r="G67" i="12"/>
  <c r="H67" i="12"/>
  <c r="G68" i="12"/>
  <c r="H68" i="12"/>
  <c r="G69" i="12"/>
  <c r="H69" i="12"/>
  <c r="G70" i="12"/>
  <c r="H70" i="12"/>
  <c r="G71" i="12"/>
  <c r="H71" i="12"/>
  <c r="G72" i="12"/>
  <c r="H72" i="12"/>
  <c r="G73" i="12"/>
  <c r="H73" i="12"/>
  <c r="G74" i="12"/>
  <c r="H74" i="12"/>
  <c r="G75" i="12"/>
  <c r="H75" i="12"/>
  <c r="G76" i="12"/>
  <c r="H76" i="12"/>
  <c r="G77" i="12"/>
  <c r="H77" i="12"/>
  <c r="G78" i="12"/>
  <c r="H78" i="12"/>
  <c r="G79" i="12"/>
  <c r="H79" i="12"/>
  <c r="G80" i="12"/>
  <c r="H80" i="12"/>
  <c r="G81" i="12"/>
  <c r="H81" i="12"/>
  <c r="G82" i="12"/>
  <c r="H82" i="12"/>
  <c r="G83" i="12"/>
  <c r="H83" i="12"/>
  <c r="G84" i="12"/>
  <c r="H84" i="12"/>
  <c r="G85" i="12"/>
  <c r="H85" i="12"/>
  <c r="G86" i="12"/>
  <c r="H86" i="12"/>
  <c r="G87" i="12"/>
  <c r="H87" i="12"/>
  <c r="G88" i="12"/>
  <c r="H88" i="12"/>
  <c r="G89" i="12"/>
  <c r="H89" i="12"/>
  <c r="G90" i="12"/>
  <c r="H90" i="12"/>
  <c r="G91" i="12"/>
  <c r="H91" i="12"/>
  <c r="G92" i="12"/>
  <c r="H92" i="12"/>
  <c r="G93" i="12"/>
  <c r="H93" i="12"/>
  <c r="G94" i="12"/>
  <c r="H94" i="12"/>
  <c r="H5" i="12"/>
  <c r="G5" i="12"/>
  <c r="G23" i="11" l="1"/>
  <c r="M23" i="11" s="1"/>
  <c r="I19" i="11"/>
  <c r="I18" i="11"/>
  <c r="I17" i="11"/>
  <c r="I16" i="11"/>
  <c r="H19" i="11"/>
  <c r="H18" i="11"/>
  <c r="H17" i="11"/>
  <c r="H16" i="11"/>
  <c r="E19" i="11"/>
  <c r="E18" i="11"/>
  <c r="D19" i="11"/>
  <c r="D18" i="11"/>
  <c r="D17" i="11"/>
  <c r="C17" i="11"/>
  <c r="E17" i="11"/>
  <c r="I11" i="11"/>
  <c r="I10" i="11"/>
  <c r="B11" i="11"/>
  <c r="B10" i="11"/>
  <c r="B9" i="11"/>
  <c r="C16" i="11"/>
  <c r="D16" i="11"/>
  <c r="E16" i="11"/>
  <c r="L24" i="11" l="1"/>
  <c r="M24" i="11" s="1"/>
  <c r="L25" i="11"/>
  <c r="M25" i="11" s="1"/>
  <c r="K19" i="11"/>
  <c r="J19" i="11"/>
  <c r="F19" i="11"/>
  <c r="K18" i="11"/>
  <c r="J18" i="11"/>
  <c r="F18" i="11"/>
  <c r="K17" i="11"/>
  <c r="J17" i="11"/>
  <c r="F17" i="11"/>
  <c r="K16" i="11"/>
  <c r="J16" i="11"/>
  <c r="F16" i="11"/>
  <c r="G16" i="11" s="1"/>
  <c r="D34" i="10"/>
  <c r="C34" i="10"/>
  <c r="B34" i="10"/>
  <c r="D33" i="10"/>
  <c r="C33" i="10"/>
  <c r="B33" i="10"/>
  <c r="D32" i="10"/>
  <c r="C32" i="10"/>
  <c r="B32" i="10"/>
  <c r="D31" i="10"/>
  <c r="C31" i="10"/>
  <c r="B31" i="10"/>
  <c r="D30" i="10"/>
  <c r="C30" i="10"/>
  <c r="B30" i="10"/>
  <c r="D29" i="10"/>
  <c r="C29" i="10"/>
  <c r="B29" i="10"/>
  <c r="D28" i="10"/>
  <c r="C28" i="10"/>
  <c r="B28" i="10"/>
  <c r="D27" i="10"/>
  <c r="C27" i="10"/>
  <c r="B27" i="10"/>
  <c r="D26" i="10"/>
  <c r="C26" i="10"/>
  <c r="B26" i="10"/>
  <c r="D25" i="10"/>
  <c r="C25" i="10"/>
  <c r="B25" i="10"/>
  <c r="D24" i="10"/>
  <c r="C24" i="10"/>
  <c r="B24" i="10"/>
  <c r="D23" i="10"/>
  <c r="C23" i="10"/>
  <c r="B23" i="10"/>
  <c r="D22" i="10"/>
  <c r="C22" i="10"/>
  <c r="B22" i="10"/>
  <c r="D21" i="10"/>
  <c r="C21" i="10"/>
  <c r="B21" i="10"/>
  <c r="D20" i="10"/>
  <c r="C20" i="10"/>
  <c r="B20" i="10"/>
  <c r="D19" i="10"/>
  <c r="C19" i="10"/>
  <c r="B19" i="10"/>
  <c r="D18" i="10"/>
  <c r="C18" i="10"/>
  <c r="B18" i="10"/>
  <c r="D17" i="10"/>
  <c r="C17" i="10"/>
  <c r="B17" i="10"/>
  <c r="D16" i="10"/>
  <c r="C16" i="10"/>
  <c r="B16" i="10"/>
  <c r="D15" i="10"/>
  <c r="C15" i="10"/>
  <c r="B15" i="10"/>
  <c r="D14" i="10"/>
  <c r="C14" i="10"/>
  <c r="B14" i="10"/>
  <c r="D13" i="10"/>
  <c r="C13" i="10"/>
  <c r="B13" i="10"/>
  <c r="D12" i="10"/>
  <c r="C12" i="10"/>
  <c r="B12" i="10"/>
  <c r="D11" i="10"/>
  <c r="C11" i="10"/>
  <c r="B11" i="10"/>
  <c r="D10" i="10"/>
  <c r="C10" i="10"/>
  <c r="B10" i="10"/>
  <c r="D9" i="10"/>
  <c r="C9" i="10"/>
  <c r="B9" i="10"/>
  <c r="D8" i="10"/>
  <c r="C8" i="10"/>
  <c r="B8" i="10"/>
  <c r="D7" i="10"/>
  <c r="C7" i="10"/>
  <c r="B7" i="10"/>
  <c r="D6" i="10"/>
  <c r="C6" i="10"/>
  <c r="B6" i="10"/>
  <c r="D5" i="10"/>
  <c r="C5" i="10"/>
  <c r="B5" i="10"/>
  <c r="AB2" i="10"/>
  <c r="W35" i="9"/>
  <c r="X35" i="9" s="1"/>
  <c r="Y35" i="9" s="1"/>
  <c r="T35" i="9"/>
  <c r="U35" i="9" s="1"/>
  <c r="V35" i="9" s="1"/>
  <c r="Q35" i="9"/>
  <c r="Z35" i="9" s="1"/>
  <c r="K35" i="9"/>
  <c r="L35" i="9" s="1"/>
  <c r="M35" i="9" s="1"/>
  <c r="H35" i="9"/>
  <c r="I35" i="9" s="1"/>
  <c r="J35" i="9" s="1"/>
  <c r="E35" i="9"/>
  <c r="AC35" i="9" s="1"/>
  <c r="D35" i="9"/>
  <c r="C35" i="9"/>
  <c r="B35" i="9"/>
  <c r="W34" i="9"/>
  <c r="X34" i="9" s="1"/>
  <c r="Y34" i="9" s="1"/>
  <c r="T34" i="9"/>
  <c r="U34" i="9" s="1"/>
  <c r="V34" i="9" s="1"/>
  <c r="Q34" i="9"/>
  <c r="K34" i="9"/>
  <c r="L34" i="9" s="1"/>
  <c r="M34" i="9" s="1"/>
  <c r="H34" i="9"/>
  <c r="I34" i="9" s="1"/>
  <c r="J34" i="9" s="1"/>
  <c r="E34" i="9"/>
  <c r="N34" i="9" s="1"/>
  <c r="K33" i="10" s="1"/>
  <c r="D34" i="9"/>
  <c r="C34" i="9"/>
  <c r="B34" i="9"/>
  <c r="W33" i="9"/>
  <c r="X33" i="9" s="1"/>
  <c r="Y33" i="9" s="1"/>
  <c r="T33" i="9"/>
  <c r="U33" i="9" s="1"/>
  <c r="V33" i="9" s="1"/>
  <c r="Q33" i="9"/>
  <c r="R33" i="9" s="1"/>
  <c r="S33" i="9" s="1"/>
  <c r="K33" i="9"/>
  <c r="L33" i="9" s="1"/>
  <c r="M33" i="9" s="1"/>
  <c r="H33" i="9"/>
  <c r="I33" i="9" s="1"/>
  <c r="J33" i="9" s="1"/>
  <c r="E33" i="9"/>
  <c r="AC33" i="9" s="1"/>
  <c r="D33" i="9"/>
  <c r="C33" i="9"/>
  <c r="B33" i="9"/>
  <c r="W32" i="9"/>
  <c r="X32" i="9" s="1"/>
  <c r="Y32" i="9" s="1"/>
  <c r="T32" i="9"/>
  <c r="U32" i="9" s="1"/>
  <c r="V32" i="9" s="1"/>
  <c r="Q32" i="9"/>
  <c r="K32" i="9"/>
  <c r="AF32" i="9" s="1"/>
  <c r="AG32" i="9" s="1"/>
  <c r="AH32" i="9" s="1"/>
  <c r="H32" i="9"/>
  <c r="I32" i="9" s="1"/>
  <c r="J32" i="9" s="1"/>
  <c r="E32" i="9"/>
  <c r="AC32" i="9" s="1"/>
  <c r="D32" i="9"/>
  <c r="C32" i="9"/>
  <c r="B32" i="9"/>
  <c r="W31" i="9"/>
  <c r="X31" i="9" s="1"/>
  <c r="Y31" i="9" s="1"/>
  <c r="T31" i="9"/>
  <c r="U31" i="9" s="1"/>
  <c r="V31" i="9" s="1"/>
  <c r="Q31" i="9"/>
  <c r="Z31" i="9" s="1"/>
  <c r="K31" i="9"/>
  <c r="H31" i="9"/>
  <c r="I31" i="9" s="1"/>
  <c r="J31" i="9" s="1"/>
  <c r="E31" i="9"/>
  <c r="AC31" i="9" s="1"/>
  <c r="D31" i="9"/>
  <c r="C31" i="9"/>
  <c r="B31" i="9"/>
  <c r="W30" i="9"/>
  <c r="X30" i="9" s="1"/>
  <c r="Y30" i="9" s="1"/>
  <c r="T30" i="9"/>
  <c r="U30" i="9" s="1"/>
  <c r="V30" i="9" s="1"/>
  <c r="Q30" i="9"/>
  <c r="K30" i="9"/>
  <c r="AF30" i="9" s="1"/>
  <c r="AG30" i="9" s="1"/>
  <c r="AH30" i="9" s="1"/>
  <c r="H30" i="9"/>
  <c r="I30" i="9" s="1"/>
  <c r="J30" i="9" s="1"/>
  <c r="E30" i="9"/>
  <c r="N30" i="9" s="1"/>
  <c r="D30" i="9"/>
  <c r="C30" i="9"/>
  <c r="B30" i="9"/>
  <c r="W29" i="9"/>
  <c r="X29" i="9" s="1"/>
  <c r="Y29" i="9" s="1"/>
  <c r="T29" i="9"/>
  <c r="U29" i="9" s="1"/>
  <c r="V29" i="9" s="1"/>
  <c r="Q29" i="9"/>
  <c r="Z29" i="9" s="1"/>
  <c r="K29" i="9"/>
  <c r="AF29" i="9" s="1"/>
  <c r="AG29" i="9" s="1"/>
  <c r="AH29" i="9" s="1"/>
  <c r="H29" i="9"/>
  <c r="I29" i="9" s="1"/>
  <c r="J29" i="9" s="1"/>
  <c r="E29" i="9"/>
  <c r="AC29" i="9" s="1"/>
  <c r="D29" i="9"/>
  <c r="C29" i="9"/>
  <c r="B29" i="9"/>
  <c r="W28" i="9"/>
  <c r="X28" i="9" s="1"/>
  <c r="Y28" i="9" s="1"/>
  <c r="T28" i="9"/>
  <c r="U28" i="9" s="1"/>
  <c r="V28" i="9" s="1"/>
  <c r="Q28" i="9"/>
  <c r="K28" i="9"/>
  <c r="L28" i="9" s="1"/>
  <c r="M28" i="9" s="1"/>
  <c r="H28" i="9"/>
  <c r="I28" i="9" s="1"/>
  <c r="J28" i="9" s="1"/>
  <c r="E28" i="9"/>
  <c r="N28" i="9" s="1"/>
  <c r="D28" i="9"/>
  <c r="C28" i="9"/>
  <c r="B28" i="9"/>
  <c r="W27" i="9"/>
  <c r="X27" i="9" s="1"/>
  <c r="Y27" i="9" s="1"/>
  <c r="T27" i="9"/>
  <c r="U27" i="9" s="1"/>
  <c r="V27" i="9" s="1"/>
  <c r="Q27" i="9"/>
  <c r="R27" i="9" s="1"/>
  <c r="S27" i="9" s="1"/>
  <c r="K27" i="9"/>
  <c r="AF27" i="9" s="1"/>
  <c r="AG27" i="9" s="1"/>
  <c r="AH27" i="9" s="1"/>
  <c r="H27" i="9"/>
  <c r="I27" i="9" s="1"/>
  <c r="J27" i="9" s="1"/>
  <c r="E27" i="9"/>
  <c r="AC27" i="9" s="1"/>
  <c r="D27" i="9"/>
  <c r="C27" i="9"/>
  <c r="B27" i="9"/>
  <c r="W26" i="9"/>
  <c r="X26" i="9" s="1"/>
  <c r="Y26" i="9" s="1"/>
  <c r="T26" i="9"/>
  <c r="U26" i="9" s="1"/>
  <c r="V26" i="9" s="1"/>
  <c r="Q26" i="9"/>
  <c r="K26" i="9"/>
  <c r="AF26" i="9" s="1"/>
  <c r="AG26" i="9" s="1"/>
  <c r="AH26" i="9" s="1"/>
  <c r="H26" i="9"/>
  <c r="I26" i="9" s="1"/>
  <c r="J26" i="9" s="1"/>
  <c r="E26" i="9"/>
  <c r="F26" i="9" s="1"/>
  <c r="G26" i="9" s="1"/>
  <c r="D26" i="9"/>
  <c r="C26" i="9"/>
  <c r="B26" i="9"/>
  <c r="W25" i="9"/>
  <c r="X25" i="9" s="1"/>
  <c r="Y25" i="9" s="1"/>
  <c r="T25" i="9"/>
  <c r="U25" i="9" s="1"/>
  <c r="V25" i="9" s="1"/>
  <c r="Q25" i="9"/>
  <c r="R25" i="9" s="1"/>
  <c r="S25" i="9" s="1"/>
  <c r="K25" i="9"/>
  <c r="L25" i="9" s="1"/>
  <c r="M25" i="9" s="1"/>
  <c r="H25" i="9"/>
  <c r="I25" i="9" s="1"/>
  <c r="J25" i="9" s="1"/>
  <c r="E25" i="9"/>
  <c r="AC25" i="9" s="1"/>
  <c r="D25" i="9"/>
  <c r="C25" i="9"/>
  <c r="B25" i="9"/>
  <c r="W24" i="9"/>
  <c r="X24" i="9" s="1"/>
  <c r="Y24" i="9" s="1"/>
  <c r="T24" i="9"/>
  <c r="U24" i="9" s="1"/>
  <c r="V24" i="9" s="1"/>
  <c r="Q24" i="9"/>
  <c r="K24" i="9"/>
  <c r="H24" i="9"/>
  <c r="I24" i="9" s="1"/>
  <c r="J24" i="9" s="1"/>
  <c r="E24" i="9"/>
  <c r="D24" i="9"/>
  <c r="C24" i="9"/>
  <c r="B24" i="9"/>
  <c r="W23" i="9"/>
  <c r="X23" i="9" s="1"/>
  <c r="Y23" i="9" s="1"/>
  <c r="T23" i="9"/>
  <c r="U23" i="9" s="1"/>
  <c r="V23" i="9" s="1"/>
  <c r="Q23" i="9"/>
  <c r="Z23" i="9" s="1"/>
  <c r="K23" i="9"/>
  <c r="AF23" i="9" s="1"/>
  <c r="AG23" i="9" s="1"/>
  <c r="AH23" i="9" s="1"/>
  <c r="H23" i="9"/>
  <c r="I23" i="9" s="1"/>
  <c r="J23" i="9" s="1"/>
  <c r="E23" i="9"/>
  <c r="AC23" i="9" s="1"/>
  <c r="AD23" i="9" s="1"/>
  <c r="AE23" i="9" s="1"/>
  <c r="D23" i="9"/>
  <c r="C23" i="9"/>
  <c r="B23" i="9"/>
  <c r="W22" i="9"/>
  <c r="X22" i="9" s="1"/>
  <c r="Y22" i="9" s="1"/>
  <c r="T22" i="9"/>
  <c r="U22" i="9" s="1"/>
  <c r="V22" i="9" s="1"/>
  <c r="Q22" i="9"/>
  <c r="K22" i="9"/>
  <c r="L22" i="9" s="1"/>
  <c r="M22" i="9" s="1"/>
  <c r="H22" i="9"/>
  <c r="I22" i="9" s="1"/>
  <c r="J22" i="9" s="1"/>
  <c r="E22" i="9"/>
  <c r="D22" i="9"/>
  <c r="C22" i="9"/>
  <c r="B22" i="9"/>
  <c r="W21" i="9"/>
  <c r="X21" i="9" s="1"/>
  <c r="Y21" i="9" s="1"/>
  <c r="T21" i="9"/>
  <c r="U21" i="9" s="1"/>
  <c r="V21" i="9" s="1"/>
  <c r="Q21" i="9"/>
  <c r="R21" i="9" s="1"/>
  <c r="S21" i="9" s="1"/>
  <c r="K21" i="9"/>
  <c r="AF21" i="9" s="1"/>
  <c r="AG21" i="9" s="1"/>
  <c r="AH21" i="9" s="1"/>
  <c r="H21" i="9"/>
  <c r="I21" i="9" s="1"/>
  <c r="J21" i="9" s="1"/>
  <c r="E21" i="9"/>
  <c r="AC21" i="9" s="1"/>
  <c r="AD21" i="9" s="1"/>
  <c r="AE21" i="9" s="1"/>
  <c r="D21" i="9"/>
  <c r="C21" i="9"/>
  <c r="B21" i="9"/>
  <c r="W20" i="9"/>
  <c r="X20" i="9" s="1"/>
  <c r="Y20" i="9" s="1"/>
  <c r="T20" i="9"/>
  <c r="U20" i="9" s="1"/>
  <c r="V20" i="9" s="1"/>
  <c r="Q20" i="9"/>
  <c r="K20" i="9"/>
  <c r="H20" i="9"/>
  <c r="I20" i="9" s="1"/>
  <c r="J20" i="9" s="1"/>
  <c r="E20" i="9"/>
  <c r="N20" i="9" s="1"/>
  <c r="D20" i="9"/>
  <c r="C20" i="9"/>
  <c r="B20" i="9"/>
  <c r="W19" i="9"/>
  <c r="X19" i="9" s="1"/>
  <c r="Y19" i="9" s="1"/>
  <c r="T19" i="9"/>
  <c r="U19" i="9" s="1"/>
  <c r="V19" i="9" s="1"/>
  <c r="Q19" i="9"/>
  <c r="Z19" i="9" s="1"/>
  <c r="K19" i="9"/>
  <c r="L19" i="9" s="1"/>
  <c r="M19" i="9" s="1"/>
  <c r="H19" i="9"/>
  <c r="I19" i="9" s="1"/>
  <c r="J19" i="9" s="1"/>
  <c r="E19" i="9"/>
  <c r="AC19" i="9" s="1"/>
  <c r="D19" i="9"/>
  <c r="C19" i="9"/>
  <c r="B19" i="9"/>
  <c r="W18" i="9"/>
  <c r="X18" i="9" s="1"/>
  <c r="Y18" i="9" s="1"/>
  <c r="T18" i="9"/>
  <c r="U18" i="9" s="1"/>
  <c r="V18" i="9" s="1"/>
  <c r="Q18" i="9"/>
  <c r="K18" i="9"/>
  <c r="L18" i="9" s="1"/>
  <c r="M18" i="9" s="1"/>
  <c r="H18" i="9"/>
  <c r="I18" i="9" s="1"/>
  <c r="J18" i="9" s="1"/>
  <c r="E18" i="9"/>
  <c r="D18" i="9"/>
  <c r="C18" i="9"/>
  <c r="B18" i="9"/>
  <c r="W17" i="9"/>
  <c r="X17" i="9" s="1"/>
  <c r="Y17" i="9" s="1"/>
  <c r="T17" i="9"/>
  <c r="U17" i="9" s="1"/>
  <c r="V17" i="9" s="1"/>
  <c r="Q17" i="9"/>
  <c r="Z17" i="9" s="1"/>
  <c r="K17" i="9"/>
  <c r="H17" i="9"/>
  <c r="I17" i="9" s="1"/>
  <c r="J17" i="9" s="1"/>
  <c r="E17" i="9"/>
  <c r="AC17" i="9" s="1"/>
  <c r="D17" i="9"/>
  <c r="C17" i="9"/>
  <c r="B17" i="9"/>
  <c r="W16" i="9"/>
  <c r="X16" i="9" s="1"/>
  <c r="Y16" i="9" s="1"/>
  <c r="T16" i="9"/>
  <c r="U16" i="9" s="1"/>
  <c r="V16" i="9" s="1"/>
  <c r="Q16" i="9"/>
  <c r="K16" i="9"/>
  <c r="L16" i="9" s="1"/>
  <c r="M16" i="9" s="1"/>
  <c r="H16" i="9"/>
  <c r="I16" i="9" s="1"/>
  <c r="J16" i="9" s="1"/>
  <c r="E16" i="9"/>
  <c r="N16" i="9" s="1"/>
  <c r="K15" i="10" s="1"/>
  <c r="D16" i="9"/>
  <c r="C16" i="9"/>
  <c r="B16" i="9"/>
  <c r="W15" i="9"/>
  <c r="X15" i="9" s="1"/>
  <c r="Y15" i="9" s="1"/>
  <c r="T15" i="9"/>
  <c r="U15" i="9" s="1"/>
  <c r="V15" i="9" s="1"/>
  <c r="Q15" i="9"/>
  <c r="Z15" i="9" s="1"/>
  <c r="K15" i="9"/>
  <c r="L15" i="9" s="1"/>
  <c r="M15" i="9" s="1"/>
  <c r="H15" i="9"/>
  <c r="I15" i="9" s="1"/>
  <c r="J15" i="9" s="1"/>
  <c r="E15" i="9"/>
  <c r="F15" i="9" s="1"/>
  <c r="G15" i="9" s="1"/>
  <c r="D15" i="9"/>
  <c r="C15" i="9"/>
  <c r="B15" i="9"/>
  <c r="W14" i="9"/>
  <c r="X14" i="9" s="1"/>
  <c r="Y14" i="9" s="1"/>
  <c r="T14" i="9"/>
  <c r="U14" i="9" s="1"/>
  <c r="V14" i="9" s="1"/>
  <c r="Q14" i="9"/>
  <c r="K14" i="9"/>
  <c r="H14" i="9"/>
  <c r="I14" i="9" s="1"/>
  <c r="J14" i="9" s="1"/>
  <c r="E14" i="9"/>
  <c r="D14" i="9"/>
  <c r="C14" i="9"/>
  <c r="B14" i="9"/>
  <c r="W13" i="9"/>
  <c r="X13" i="9" s="1"/>
  <c r="Y13" i="9" s="1"/>
  <c r="T13" i="9"/>
  <c r="U13" i="9" s="1"/>
  <c r="V13" i="9" s="1"/>
  <c r="Q13" i="9"/>
  <c r="Z13" i="9" s="1"/>
  <c r="K13" i="9"/>
  <c r="AF13" i="9" s="1"/>
  <c r="AG13" i="9" s="1"/>
  <c r="AH13" i="9" s="1"/>
  <c r="H13" i="9"/>
  <c r="I13" i="9" s="1"/>
  <c r="J13" i="9" s="1"/>
  <c r="E13" i="9"/>
  <c r="F13" i="9" s="1"/>
  <c r="G13" i="9" s="1"/>
  <c r="D13" i="9"/>
  <c r="C13" i="9"/>
  <c r="B13" i="9"/>
  <c r="W12" i="9"/>
  <c r="X12" i="9" s="1"/>
  <c r="Y12" i="9" s="1"/>
  <c r="T12" i="9"/>
  <c r="U12" i="9" s="1"/>
  <c r="V12" i="9" s="1"/>
  <c r="Q12" i="9"/>
  <c r="K12" i="9"/>
  <c r="L12" i="9" s="1"/>
  <c r="M12" i="9" s="1"/>
  <c r="H12" i="9"/>
  <c r="I12" i="9" s="1"/>
  <c r="J12" i="9" s="1"/>
  <c r="E12" i="9"/>
  <c r="N12" i="9" s="1"/>
  <c r="D12" i="9"/>
  <c r="C12" i="9"/>
  <c r="B12" i="9"/>
  <c r="W11" i="9"/>
  <c r="X11" i="9" s="1"/>
  <c r="Y11" i="9" s="1"/>
  <c r="T11" i="9"/>
  <c r="U11" i="9" s="1"/>
  <c r="V11" i="9" s="1"/>
  <c r="Q11" i="9"/>
  <c r="Z11" i="9" s="1"/>
  <c r="W10" i="10" s="1"/>
  <c r="K11" i="9"/>
  <c r="AF11" i="9" s="1"/>
  <c r="AG11" i="9" s="1"/>
  <c r="AH11" i="9" s="1"/>
  <c r="H11" i="9"/>
  <c r="I11" i="9" s="1"/>
  <c r="J11" i="9" s="1"/>
  <c r="E11" i="9"/>
  <c r="F11" i="9" s="1"/>
  <c r="G11" i="9" s="1"/>
  <c r="D11" i="9"/>
  <c r="C11" i="9"/>
  <c r="B11" i="9"/>
  <c r="W10" i="9"/>
  <c r="X10" i="9" s="1"/>
  <c r="Y10" i="9" s="1"/>
  <c r="T10" i="9"/>
  <c r="U10" i="9" s="1"/>
  <c r="V10" i="9" s="1"/>
  <c r="Q10" i="9"/>
  <c r="K10" i="9"/>
  <c r="AF10" i="9" s="1"/>
  <c r="AG10" i="9" s="1"/>
  <c r="AH10" i="9" s="1"/>
  <c r="H10" i="9"/>
  <c r="I10" i="9" s="1"/>
  <c r="J10" i="9" s="1"/>
  <c r="E10" i="9"/>
  <c r="F10" i="9" s="1"/>
  <c r="G10" i="9" s="1"/>
  <c r="D10" i="9"/>
  <c r="C10" i="9"/>
  <c r="B10" i="9"/>
  <c r="W9" i="9"/>
  <c r="X9" i="9" s="1"/>
  <c r="Y9" i="9" s="1"/>
  <c r="T9" i="9"/>
  <c r="U9" i="9" s="1"/>
  <c r="V9" i="9" s="1"/>
  <c r="Q9" i="9"/>
  <c r="R9" i="9" s="1"/>
  <c r="S9" i="9" s="1"/>
  <c r="K9" i="9"/>
  <c r="L9" i="9" s="1"/>
  <c r="M9" i="9" s="1"/>
  <c r="H9" i="9"/>
  <c r="I9" i="9" s="1"/>
  <c r="J9" i="9" s="1"/>
  <c r="E9" i="9"/>
  <c r="D9" i="9"/>
  <c r="C9" i="9"/>
  <c r="B9" i="9"/>
  <c r="W8" i="9"/>
  <c r="X8" i="9" s="1"/>
  <c r="Y8" i="9" s="1"/>
  <c r="T8" i="9"/>
  <c r="U8" i="9" s="1"/>
  <c r="V8" i="9" s="1"/>
  <c r="Q8" i="9"/>
  <c r="K8" i="9"/>
  <c r="L8" i="9" s="1"/>
  <c r="M8" i="9" s="1"/>
  <c r="H8" i="9"/>
  <c r="I8" i="9" s="1"/>
  <c r="J8" i="9" s="1"/>
  <c r="E8" i="9"/>
  <c r="AC8" i="9" s="1"/>
  <c r="AD8" i="9" s="1"/>
  <c r="AE8" i="9" s="1"/>
  <c r="D8" i="9"/>
  <c r="C8" i="9"/>
  <c r="B8" i="9"/>
  <c r="W7" i="9"/>
  <c r="X7" i="9" s="1"/>
  <c r="Y7" i="9" s="1"/>
  <c r="T7" i="9"/>
  <c r="U7" i="9" s="1"/>
  <c r="V7" i="9" s="1"/>
  <c r="Q7" i="9"/>
  <c r="K7" i="9"/>
  <c r="H7" i="9"/>
  <c r="I7" i="9" s="1"/>
  <c r="J7" i="9" s="1"/>
  <c r="E7" i="9"/>
  <c r="N7" i="9" s="1"/>
  <c r="D7" i="9"/>
  <c r="C7" i="9"/>
  <c r="B7" i="9"/>
  <c r="W6" i="9"/>
  <c r="X6" i="9" s="1"/>
  <c r="Y6" i="9" s="1"/>
  <c r="T6" i="9"/>
  <c r="U6" i="9" s="1"/>
  <c r="V6" i="9" s="1"/>
  <c r="Q6" i="9"/>
  <c r="R6" i="9" s="1"/>
  <c r="S6" i="9" s="1"/>
  <c r="K6" i="9"/>
  <c r="AF6" i="9" s="1"/>
  <c r="AG6" i="9" s="1"/>
  <c r="AH6" i="9" s="1"/>
  <c r="H6" i="9"/>
  <c r="I6" i="9" s="1"/>
  <c r="J6" i="9" s="1"/>
  <c r="E6" i="9"/>
  <c r="D6" i="9"/>
  <c r="C6" i="9"/>
  <c r="B6" i="9"/>
  <c r="A2" i="9"/>
  <c r="W35" i="8"/>
  <c r="X35" i="8" s="1"/>
  <c r="Y35" i="8" s="1"/>
  <c r="T35" i="8"/>
  <c r="U35" i="8" s="1"/>
  <c r="V35" i="8" s="1"/>
  <c r="Q35" i="8"/>
  <c r="Z35" i="8" s="1"/>
  <c r="K35" i="8"/>
  <c r="AF35" i="8" s="1"/>
  <c r="AG35" i="8" s="1"/>
  <c r="AH35" i="8" s="1"/>
  <c r="H35" i="8"/>
  <c r="I35" i="8" s="1"/>
  <c r="J35" i="8" s="1"/>
  <c r="E35" i="8"/>
  <c r="AC35" i="8" s="1"/>
  <c r="D35" i="8"/>
  <c r="C35" i="8"/>
  <c r="B35" i="8"/>
  <c r="W34" i="8"/>
  <c r="X34" i="8" s="1"/>
  <c r="Y34" i="8" s="1"/>
  <c r="T34" i="8"/>
  <c r="U34" i="8" s="1"/>
  <c r="V34" i="8" s="1"/>
  <c r="Q34" i="8"/>
  <c r="R34" i="8" s="1"/>
  <c r="S34" i="8" s="1"/>
  <c r="K34" i="8"/>
  <c r="H34" i="8"/>
  <c r="I34" i="8" s="1"/>
  <c r="J34" i="8" s="1"/>
  <c r="E34" i="8"/>
  <c r="N34" i="8" s="1"/>
  <c r="D34" i="8"/>
  <c r="C34" i="8"/>
  <c r="B34" i="8"/>
  <c r="W33" i="8"/>
  <c r="X33" i="8" s="1"/>
  <c r="Y33" i="8" s="1"/>
  <c r="T33" i="8"/>
  <c r="U33" i="8" s="1"/>
  <c r="V33" i="8" s="1"/>
  <c r="Q33" i="8"/>
  <c r="R33" i="8" s="1"/>
  <c r="S33" i="8" s="1"/>
  <c r="K33" i="8"/>
  <c r="AF33" i="8" s="1"/>
  <c r="AG33" i="8" s="1"/>
  <c r="AH33" i="8" s="1"/>
  <c r="H33" i="8"/>
  <c r="I33" i="8" s="1"/>
  <c r="J33" i="8" s="1"/>
  <c r="E33" i="8"/>
  <c r="N33" i="8" s="1"/>
  <c r="J32" i="10" s="1"/>
  <c r="D33" i="8"/>
  <c r="C33" i="8"/>
  <c r="B33" i="8"/>
  <c r="W32" i="8"/>
  <c r="X32" i="8" s="1"/>
  <c r="Y32" i="8" s="1"/>
  <c r="T32" i="8"/>
  <c r="U32" i="8" s="1"/>
  <c r="V32" i="8" s="1"/>
  <c r="Q32" i="8"/>
  <c r="Z32" i="8" s="1"/>
  <c r="K32" i="8"/>
  <c r="H32" i="8"/>
  <c r="I32" i="8" s="1"/>
  <c r="J32" i="8" s="1"/>
  <c r="E32" i="8"/>
  <c r="D32" i="8"/>
  <c r="C32" i="8"/>
  <c r="B32" i="8"/>
  <c r="W31" i="8"/>
  <c r="X31" i="8" s="1"/>
  <c r="Y31" i="8" s="1"/>
  <c r="T31" i="8"/>
  <c r="U31" i="8" s="1"/>
  <c r="V31" i="8" s="1"/>
  <c r="Q31" i="8"/>
  <c r="R31" i="8" s="1"/>
  <c r="S31" i="8" s="1"/>
  <c r="K31" i="8"/>
  <c r="L31" i="8" s="1"/>
  <c r="M31" i="8" s="1"/>
  <c r="H31" i="8"/>
  <c r="I31" i="8" s="1"/>
  <c r="J31" i="8" s="1"/>
  <c r="E31" i="8"/>
  <c r="AC31" i="8" s="1"/>
  <c r="D31" i="8"/>
  <c r="C31" i="8"/>
  <c r="B31" i="8"/>
  <c r="W30" i="8"/>
  <c r="X30" i="8" s="1"/>
  <c r="Y30" i="8" s="1"/>
  <c r="T30" i="8"/>
  <c r="U30" i="8" s="1"/>
  <c r="V30" i="8" s="1"/>
  <c r="Q30" i="8"/>
  <c r="Z30" i="8" s="1"/>
  <c r="V29" i="10" s="1"/>
  <c r="K30" i="8"/>
  <c r="L30" i="8" s="1"/>
  <c r="M30" i="8" s="1"/>
  <c r="H30" i="8"/>
  <c r="I30" i="8" s="1"/>
  <c r="J30" i="8" s="1"/>
  <c r="E30" i="8"/>
  <c r="N30" i="8" s="1"/>
  <c r="D30" i="8"/>
  <c r="C30" i="8"/>
  <c r="B30" i="8"/>
  <c r="W29" i="8"/>
  <c r="X29" i="8" s="1"/>
  <c r="Y29" i="8" s="1"/>
  <c r="T29" i="8"/>
  <c r="U29" i="8" s="1"/>
  <c r="V29" i="8" s="1"/>
  <c r="Q29" i="8"/>
  <c r="R29" i="8" s="1"/>
  <c r="S29" i="8" s="1"/>
  <c r="K29" i="8"/>
  <c r="L29" i="8" s="1"/>
  <c r="M29" i="8" s="1"/>
  <c r="H29" i="8"/>
  <c r="I29" i="8" s="1"/>
  <c r="J29" i="8" s="1"/>
  <c r="E29" i="8"/>
  <c r="AC29" i="8" s="1"/>
  <c r="D29" i="8"/>
  <c r="C29" i="8"/>
  <c r="B29" i="8"/>
  <c r="W28" i="8"/>
  <c r="X28" i="8" s="1"/>
  <c r="Y28" i="8" s="1"/>
  <c r="T28" i="8"/>
  <c r="U28" i="8" s="1"/>
  <c r="V28" i="8" s="1"/>
  <c r="Q28" i="8"/>
  <c r="Z28" i="8" s="1"/>
  <c r="K28" i="8"/>
  <c r="AF28" i="8" s="1"/>
  <c r="AG28" i="8" s="1"/>
  <c r="AH28" i="8" s="1"/>
  <c r="H28" i="8"/>
  <c r="I28" i="8" s="1"/>
  <c r="J28" i="8" s="1"/>
  <c r="E28" i="8"/>
  <c r="N28" i="8" s="1"/>
  <c r="J27" i="10" s="1"/>
  <c r="D28" i="8"/>
  <c r="C28" i="8"/>
  <c r="B28" i="8"/>
  <c r="W27" i="8"/>
  <c r="X27" i="8" s="1"/>
  <c r="Y27" i="8" s="1"/>
  <c r="T27" i="8"/>
  <c r="U27" i="8" s="1"/>
  <c r="V27" i="8" s="1"/>
  <c r="Q27" i="8"/>
  <c r="Z27" i="8" s="1"/>
  <c r="K27" i="8"/>
  <c r="AF27" i="8" s="1"/>
  <c r="AG27" i="8" s="1"/>
  <c r="AH27" i="8" s="1"/>
  <c r="H27" i="8"/>
  <c r="I27" i="8" s="1"/>
  <c r="J27" i="8" s="1"/>
  <c r="E27" i="8"/>
  <c r="F27" i="8" s="1"/>
  <c r="G27" i="8" s="1"/>
  <c r="D27" i="8"/>
  <c r="C27" i="8"/>
  <c r="B27" i="8"/>
  <c r="W26" i="8"/>
  <c r="X26" i="8" s="1"/>
  <c r="Y26" i="8" s="1"/>
  <c r="T26" i="8"/>
  <c r="U26" i="8" s="1"/>
  <c r="V26" i="8" s="1"/>
  <c r="Q26" i="8"/>
  <c r="R26" i="8" s="1"/>
  <c r="S26" i="8" s="1"/>
  <c r="K26" i="8"/>
  <c r="AF26" i="8" s="1"/>
  <c r="AG26" i="8" s="1"/>
  <c r="AH26" i="8" s="1"/>
  <c r="H26" i="8"/>
  <c r="I26" i="8" s="1"/>
  <c r="J26" i="8" s="1"/>
  <c r="E26" i="8"/>
  <c r="AC26" i="8" s="1"/>
  <c r="D26" i="8"/>
  <c r="C26" i="8"/>
  <c r="B26" i="8"/>
  <c r="W25" i="8"/>
  <c r="X25" i="8" s="1"/>
  <c r="Y25" i="8" s="1"/>
  <c r="T25" i="8"/>
  <c r="U25" i="8" s="1"/>
  <c r="V25" i="8" s="1"/>
  <c r="Q25" i="8"/>
  <c r="Z25" i="8" s="1"/>
  <c r="K25" i="8"/>
  <c r="L25" i="8" s="1"/>
  <c r="M25" i="8" s="1"/>
  <c r="H25" i="8"/>
  <c r="I25" i="8" s="1"/>
  <c r="J25" i="8" s="1"/>
  <c r="E25" i="8"/>
  <c r="AC25" i="8" s="1"/>
  <c r="AD25" i="8" s="1"/>
  <c r="AE25" i="8" s="1"/>
  <c r="D25" i="8"/>
  <c r="C25" i="8"/>
  <c r="B25" i="8"/>
  <c r="W24" i="8"/>
  <c r="X24" i="8" s="1"/>
  <c r="Y24" i="8" s="1"/>
  <c r="T24" i="8"/>
  <c r="U24" i="8" s="1"/>
  <c r="V24" i="8" s="1"/>
  <c r="Q24" i="8"/>
  <c r="Z24" i="8" s="1"/>
  <c r="V23" i="10" s="1"/>
  <c r="K24" i="8"/>
  <c r="L24" i="8" s="1"/>
  <c r="M24" i="8" s="1"/>
  <c r="H24" i="8"/>
  <c r="I24" i="8" s="1"/>
  <c r="J24" i="8" s="1"/>
  <c r="E24" i="8"/>
  <c r="AC24" i="8" s="1"/>
  <c r="D24" i="8"/>
  <c r="C24" i="8"/>
  <c r="B24" i="8"/>
  <c r="W23" i="8"/>
  <c r="X23" i="8" s="1"/>
  <c r="Y23" i="8" s="1"/>
  <c r="T23" i="8"/>
  <c r="U23" i="8" s="1"/>
  <c r="V23" i="8" s="1"/>
  <c r="Q23" i="8"/>
  <c r="Z23" i="8" s="1"/>
  <c r="K23" i="8"/>
  <c r="H23" i="8"/>
  <c r="I23" i="8" s="1"/>
  <c r="J23" i="8" s="1"/>
  <c r="E23" i="8"/>
  <c r="AC23" i="8" s="1"/>
  <c r="AD23" i="8" s="1"/>
  <c r="AE23" i="8" s="1"/>
  <c r="D23" i="8"/>
  <c r="C23" i="8"/>
  <c r="B23" i="8"/>
  <c r="W22" i="8"/>
  <c r="X22" i="8" s="1"/>
  <c r="Y22" i="8" s="1"/>
  <c r="T22" i="8"/>
  <c r="U22" i="8" s="1"/>
  <c r="V22" i="8" s="1"/>
  <c r="Q22" i="8"/>
  <c r="K22" i="8"/>
  <c r="H22" i="8"/>
  <c r="I22" i="8" s="1"/>
  <c r="J22" i="8" s="1"/>
  <c r="E22" i="8"/>
  <c r="D22" i="8"/>
  <c r="C22" i="8"/>
  <c r="B22" i="8"/>
  <c r="W21" i="8"/>
  <c r="X21" i="8" s="1"/>
  <c r="Y21" i="8" s="1"/>
  <c r="T21" i="8"/>
  <c r="U21" i="8" s="1"/>
  <c r="V21" i="8" s="1"/>
  <c r="Q21" i="8"/>
  <c r="R21" i="8" s="1"/>
  <c r="S21" i="8" s="1"/>
  <c r="K21" i="8"/>
  <c r="H21" i="8"/>
  <c r="I21" i="8" s="1"/>
  <c r="J21" i="8" s="1"/>
  <c r="E21" i="8"/>
  <c r="F21" i="8" s="1"/>
  <c r="G21" i="8" s="1"/>
  <c r="D21" i="8"/>
  <c r="C21" i="8"/>
  <c r="B21" i="8"/>
  <c r="W20" i="8"/>
  <c r="X20" i="8" s="1"/>
  <c r="Y20" i="8" s="1"/>
  <c r="T20" i="8"/>
  <c r="U20" i="8" s="1"/>
  <c r="V20" i="8" s="1"/>
  <c r="Q20" i="8"/>
  <c r="R20" i="8" s="1"/>
  <c r="S20" i="8" s="1"/>
  <c r="K20" i="8"/>
  <c r="H20" i="8"/>
  <c r="I20" i="8" s="1"/>
  <c r="J20" i="8" s="1"/>
  <c r="E20" i="8"/>
  <c r="F20" i="8" s="1"/>
  <c r="G20" i="8" s="1"/>
  <c r="D20" i="8"/>
  <c r="C20" i="8"/>
  <c r="B20" i="8"/>
  <c r="W19" i="8"/>
  <c r="X19" i="8" s="1"/>
  <c r="Y19" i="8" s="1"/>
  <c r="T19" i="8"/>
  <c r="U19" i="8" s="1"/>
  <c r="V19" i="8" s="1"/>
  <c r="Q19" i="8"/>
  <c r="R19" i="8" s="1"/>
  <c r="S19" i="8" s="1"/>
  <c r="K19" i="8"/>
  <c r="H19" i="8"/>
  <c r="I19" i="8" s="1"/>
  <c r="J19" i="8" s="1"/>
  <c r="E19" i="8"/>
  <c r="D19" i="8"/>
  <c r="C19" i="8"/>
  <c r="B19" i="8"/>
  <c r="W18" i="8"/>
  <c r="T18" i="8"/>
  <c r="U18" i="8" s="1"/>
  <c r="V18" i="8" s="1"/>
  <c r="Q18" i="8"/>
  <c r="R18" i="8" s="1"/>
  <c r="S18" i="8" s="1"/>
  <c r="K18" i="8"/>
  <c r="H18" i="8"/>
  <c r="I18" i="8" s="1"/>
  <c r="J18" i="8" s="1"/>
  <c r="E18" i="8"/>
  <c r="D18" i="8"/>
  <c r="C18" i="8"/>
  <c r="B18" i="8"/>
  <c r="W17" i="8"/>
  <c r="X17" i="8" s="1"/>
  <c r="Y17" i="8" s="1"/>
  <c r="T17" i="8"/>
  <c r="Q17" i="8"/>
  <c r="R17" i="8" s="1"/>
  <c r="S17" i="8" s="1"/>
  <c r="K17" i="8"/>
  <c r="H17" i="8"/>
  <c r="I17" i="8" s="1"/>
  <c r="J17" i="8" s="1"/>
  <c r="E17" i="8"/>
  <c r="F17" i="8" s="1"/>
  <c r="G17" i="8" s="1"/>
  <c r="D17" i="8"/>
  <c r="C17" i="8"/>
  <c r="B17" i="8"/>
  <c r="W16" i="8"/>
  <c r="X16" i="8" s="1"/>
  <c r="Y16" i="8" s="1"/>
  <c r="T16" i="8"/>
  <c r="U16" i="8" s="1"/>
  <c r="V16" i="8" s="1"/>
  <c r="Q16" i="8"/>
  <c r="R16" i="8" s="1"/>
  <c r="S16" i="8" s="1"/>
  <c r="K16" i="8"/>
  <c r="H16" i="8"/>
  <c r="I16" i="8" s="1"/>
  <c r="J16" i="8" s="1"/>
  <c r="E16" i="8"/>
  <c r="D16" i="8"/>
  <c r="C16" i="8"/>
  <c r="B16" i="8"/>
  <c r="W15" i="8"/>
  <c r="T15" i="8"/>
  <c r="U15" i="8" s="1"/>
  <c r="V15" i="8" s="1"/>
  <c r="Q15" i="8"/>
  <c r="R15" i="8" s="1"/>
  <c r="S15" i="8" s="1"/>
  <c r="K15" i="8"/>
  <c r="L15" i="8" s="1"/>
  <c r="M15" i="8" s="1"/>
  <c r="H15" i="8"/>
  <c r="I15" i="8" s="1"/>
  <c r="J15" i="8" s="1"/>
  <c r="E15" i="8"/>
  <c r="D15" i="8"/>
  <c r="C15" i="8"/>
  <c r="B15" i="8"/>
  <c r="W14" i="8"/>
  <c r="X14" i="8" s="1"/>
  <c r="Y14" i="8" s="1"/>
  <c r="T14" i="8"/>
  <c r="U14" i="8" s="1"/>
  <c r="V14" i="8" s="1"/>
  <c r="Q14" i="8"/>
  <c r="K14" i="8"/>
  <c r="L14" i="8" s="1"/>
  <c r="M14" i="8" s="1"/>
  <c r="H14" i="8"/>
  <c r="I14" i="8" s="1"/>
  <c r="J14" i="8" s="1"/>
  <c r="E14" i="8"/>
  <c r="D14" i="8"/>
  <c r="C14" i="8"/>
  <c r="B14" i="8"/>
  <c r="W13" i="8"/>
  <c r="X13" i="8" s="1"/>
  <c r="Y13" i="8" s="1"/>
  <c r="T13" i="8"/>
  <c r="U13" i="8" s="1"/>
  <c r="V13" i="8" s="1"/>
  <c r="Q13" i="8"/>
  <c r="R13" i="8" s="1"/>
  <c r="S13" i="8" s="1"/>
  <c r="K13" i="8"/>
  <c r="L13" i="8" s="1"/>
  <c r="M13" i="8" s="1"/>
  <c r="H13" i="8"/>
  <c r="I13" i="8" s="1"/>
  <c r="J13" i="8" s="1"/>
  <c r="E13" i="8"/>
  <c r="F13" i="8" s="1"/>
  <c r="G13" i="8" s="1"/>
  <c r="D13" i="8"/>
  <c r="C13" i="8"/>
  <c r="B13" i="8"/>
  <c r="W12" i="8"/>
  <c r="T12" i="8"/>
  <c r="U12" i="8" s="1"/>
  <c r="V12" i="8" s="1"/>
  <c r="Q12" i="8"/>
  <c r="K12" i="8"/>
  <c r="L12" i="8" s="1"/>
  <c r="M12" i="8" s="1"/>
  <c r="H12" i="8"/>
  <c r="E12" i="8"/>
  <c r="F12" i="8" s="1"/>
  <c r="G12" i="8" s="1"/>
  <c r="D12" i="8"/>
  <c r="C12" i="8"/>
  <c r="B12" i="8"/>
  <c r="W11" i="8"/>
  <c r="T11" i="8"/>
  <c r="U11" i="8" s="1"/>
  <c r="V11" i="8" s="1"/>
  <c r="Q11" i="8"/>
  <c r="R11" i="8" s="1"/>
  <c r="S11" i="8" s="1"/>
  <c r="K11" i="8"/>
  <c r="L11" i="8" s="1"/>
  <c r="M11" i="8" s="1"/>
  <c r="H11" i="8"/>
  <c r="I11" i="8" s="1"/>
  <c r="J11" i="8" s="1"/>
  <c r="E11" i="8"/>
  <c r="D11" i="8"/>
  <c r="C11" i="8"/>
  <c r="B11" i="8"/>
  <c r="W10" i="8"/>
  <c r="T10" i="8"/>
  <c r="U10" i="8" s="1"/>
  <c r="V10" i="8" s="1"/>
  <c r="Q10" i="8"/>
  <c r="R10" i="8" s="1"/>
  <c r="S10" i="8" s="1"/>
  <c r="K10" i="8"/>
  <c r="H10" i="8"/>
  <c r="I10" i="8" s="1"/>
  <c r="J10" i="8" s="1"/>
  <c r="E10" i="8"/>
  <c r="F10" i="8" s="1"/>
  <c r="G10" i="8" s="1"/>
  <c r="D10" i="8"/>
  <c r="C10" i="8"/>
  <c r="B10" i="8"/>
  <c r="W9" i="8"/>
  <c r="X9" i="8" s="1"/>
  <c r="Y9" i="8" s="1"/>
  <c r="T9" i="8"/>
  <c r="U9" i="8" s="1"/>
  <c r="V9" i="8" s="1"/>
  <c r="Q9" i="8"/>
  <c r="K9" i="8"/>
  <c r="H9" i="8"/>
  <c r="I9" i="8" s="1"/>
  <c r="J9" i="8" s="1"/>
  <c r="E9" i="8"/>
  <c r="F9" i="8" s="1"/>
  <c r="G9" i="8" s="1"/>
  <c r="D9" i="8"/>
  <c r="C9" i="8"/>
  <c r="B9" i="8"/>
  <c r="W8" i="8"/>
  <c r="X8" i="8" s="1"/>
  <c r="Y8" i="8" s="1"/>
  <c r="T8" i="8"/>
  <c r="U8" i="8" s="1"/>
  <c r="V8" i="8" s="1"/>
  <c r="Q8" i="8"/>
  <c r="K8" i="8"/>
  <c r="L8" i="8" s="1"/>
  <c r="M8" i="8" s="1"/>
  <c r="H8" i="8"/>
  <c r="I8" i="8" s="1"/>
  <c r="J8" i="8" s="1"/>
  <c r="E8" i="8"/>
  <c r="F8" i="8" s="1"/>
  <c r="G8" i="8" s="1"/>
  <c r="D8" i="8"/>
  <c r="C8" i="8"/>
  <c r="B8" i="8"/>
  <c r="W7" i="8"/>
  <c r="X7" i="8" s="1"/>
  <c r="Y7" i="8" s="1"/>
  <c r="T7" i="8"/>
  <c r="U7" i="8" s="1"/>
  <c r="V7" i="8" s="1"/>
  <c r="Q7" i="8"/>
  <c r="K7" i="8"/>
  <c r="L7" i="8" s="1"/>
  <c r="M7" i="8" s="1"/>
  <c r="H7" i="8"/>
  <c r="I7" i="8" s="1"/>
  <c r="J7" i="8" s="1"/>
  <c r="E7" i="8"/>
  <c r="F7" i="8" s="1"/>
  <c r="G7" i="8" s="1"/>
  <c r="D7" i="8"/>
  <c r="C7" i="8"/>
  <c r="B7" i="8"/>
  <c r="W6" i="8"/>
  <c r="T6" i="8"/>
  <c r="U6" i="8" s="1"/>
  <c r="V6" i="8" s="1"/>
  <c r="Q6" i="8"/>
  <c r="R6" i="8" s="1"/>
  <c r="S6" i="8" s="1"/>
  <c r="K6" i="8"/>
  <c r="L6" i="8" s="1"/>
  <c r="M6" i="8" s="1"/>
  <c r="H6" i="8"/>
  <c r="I6" i="8" s="1"/>
  <c r="J6" i="8" s="1"/>
  <c r="E6" i="8"/>
  <c r="D6" i="8"/>
  <c r="C6" i="8"/>
  <c r="B6" i="8"/>
  <c r="A2" i="8"/>
  <c r="W35" i="7"/>
  <c r="X35" i="7" s="1"/>
  <c r="Y35" i="7" s="1"/>
  <c r="T35" i="7"/>
  <c r="U35" i="7" s="1"/>
  <c r="V35" i="7" s="1"/>
  <c r="Q35" i="7"/>
  <c r="Z35" i="7" s="1"/>
  <c r="K35" i="7"/>
  <c r="H35" i="7"/>
  <c r="I35" i="7" s="1"/>
  <c r="J35" i="7" s="1"/>
  <c r="E35" i="7"/>
  <c r="N35" i="7" s="1"/>
  <c r="D35" i="7"/>
  <c r="C35" i="7"/>
  <c r="B35" i="7"/>
  <c r="W34" i="7"/>
  <c r="X34" i="7" s="1"/>
  <c r="Y34" i="7" s="1"/>
  <c r="T34" i="7"/>
  <c r="U34" i="7" s="1"/>
  <c r="V34" i="7" s="1"/>
  <c r="Q34" i="7"/>
  <c r="K34" i="7"/>
  <c r="L34" i="7" s="1"/>
  <c r="M34" i="7" s="1"/>
  <c r="H34" i="7"/>
  <c r="I34" i="7" s="1"/>
  <c r="J34" i="7" s="1"/>
  <c r="E34" i="7"/>
  <c r="D34" i="7"/>
  <c r="C34" i="7"/>
  <c r="B34" i="7"/>
  <c r="W33" i="7"/>
  <c r="X33" i="7" s="1"/>
  <c r="Y33" i="7" s="1"/>
  <c r="T33" i="7"/>
  <c r="U33" i="7" s="1"/>
  <c r="V33" i="7" s="1"/>
  <c r="Q33" i="7"/>
  <c r="Z33" i="7" s="1"/>
  <c r="K33" i="7"/>
  <c r="AF33" i="7" s="1"/>
  <c r="AG33" i="7" s="1"/>
  <c r="AH33" i="7" s="1"/>
  <c r="H33" i="7"/>
  <c r="I33" i="7" s="1"/>
  <c r="J33" i="7" s="1"/>
  <c r="E33" i="7"/>
  <c r="F33" i="7" s="1"/>
  <c r="G33" i="7" s="1"/>
  <c r="D33" i="7"/>
  <c r="C33" i="7"/>
  <c r="B33" i="7"/>
  <c r="W32" i="7"/>
  <c r="X32" i="7" s="1"/>
  <c r="Y32" i="7" s="1"/>
  <c r="T32" i="7"/>
  <c r="U32" i="7" s="1"/>
  <c r="V32" i="7" s="1"/>
  <c r="Q32" i="7"/>
  <c r="R32" i="7" s="1"/>
  <c r="S32" i="7" s="1"/>
  <c r="K32" i="7"/>
  <c r="L32" i="7" s="1"/>
  <c r="M32" i="7" s="1"/>
  <c r="H32" i="7"/>
  <c r="I32" i="7" s="1"/>
  <c r="J32" i="7" s="1"/>
  <c r="E32" i="7"/>
  <c r="F32" i="7" s="1"/>
  <c r="G32" i="7" s="1"/>
  <c r="D32" i="7"/>
  <c r="C32" i="7"/>
  <c r="B32" i="7"/>
  <c r="W31" i="7"/>
  <c r="X31" i="7" s="1"/>
  <c r="Y31" i="7" s="1"/>
  <c r="T31" i="7"/>
  <c r="U31" i="7" s="1"/>
  <c r="V31" i="7" s="1"/>
  <c r="Q31" i="7"/>
  <c r="K31" i="7"/>
  <c r="AF31" i="7" s="1"/>
  <c r="AG31" i="7" s="1"/>
  <c r="AH31" i="7" s="1"/>
  <c r="H31" i="7"/>
  <c r="I31" i="7" s="1"/>
  <c r="J31" i="7" s="1"/>
  <c r="E31" i="7"/>
  <c r="F31" i="7" s="1"/>
  <c r="G31" i="7" s="1"/>
  <c r="D31" i="7"/>
  <c r="C31" i="7"/>
  <c r="B31" i="7"/>
  <c r="W30" i="7"/>
  <c r="X30" i="7" s="1"/>
  <c r="Y30" i="7" s="1"/>
  <c r="T30" i="7"/>
  <c r="U30" i="7" s="1"/>
  <c r="V30" i="7" s="1"/>
  <c r="Q30" i="7"/>
  <c r="R30" i="7" s="1"/>
  <c r="S30" i="7" s="1"/>
  <c r="K30" i="7"/>
  <c r="H30" i="7"/>
  <c r="I30" i="7" s="1"/>
  <c r="J30" i="7" s="1"/>
  <c r="E30" i="7"/>
  <c r="F30" i="7" s="1"/>
  <c r="G30" i="7" s="1"/>
  <c r="D30" i="7"/>
  <c r="C30" i="7"/>
  <c r="B30" i="7"/>
  <c r="W29" i="7"/>
  <c r="X29" i="7" s="1"/>
  <c r="Y29" i="7" s="1"/>
  <c r="T29" i="7"/>
  <c r="U29" i="7" s="1"/>
  <c r="V29" i="7" s="1"/>
  <c r="Q29" i="7"/>
  <c r="Z29" i="7" s="1"/>
  <c r="K29" i="7"/>
  <c r="AF29" i="7" s="1"/>
  <c r="AG29" i="7" s="1"/>
  <c r="AH29" i="7" s="1"/>
  <c r="H29" i="7"/>
  <c r="I29" i="7" s="1"/>
  <c r="J29" i="7" s="1"/>
  <c r="E29" i="7"/>
  <c r="AC29" i="7" s="1"/>
  <c r="AD29" i="7" s="1"/>
  <c r="AE29" i="7" s="1"/>
  <c r="D29" i="7"/>
  <c r="C29" i="7"/>
  <c r="B29" i="7"/>
  <c r="W28" i="7"/>
  <c r="X28" i="7" s="1"/>
  <c r="Y28" i="7" s="1"/>
  <c r="T28" i="7"/>
  <c r="U28" i="7" s="1"/>
  <c r="V28" i="7" s="1"/>
  <c r="Q28" i="7"/>
  <c r="R28" i="7" s="1"/>
  <c r="S28" i="7" s="1"/>
  <c r="K28" i="7"/>
  <c r="L28" i="7" s="1"/>
  <c r="M28" i="7" s="1"/>
  <c r="H28" i="7"/>
  <c r="I28" i="7" s="1"/>
  <c r="J28" i="7" s="1"/>
  <c r="E28" i="7"/>
  <c r="D28" i="7"/>
  <c r="C28" i="7"/>
  <c r="B28" i="7"/>
  <c r="W27" i="7"/>
  <c r="X27" i="7" s="1"/>
  <c r="Y27" i="7" s="1"/>
  <c r="T27" i="7"/>
  <c r="U27" i="7" s="1"/>
  <c r="V27" i="7" s="1"/>
  <c r="Q27" i="7"/>
  <c r="Z27" i="7" s="1"/>
  <c r="K27" i="7"/>
  <c r="H27" i="7"/>
  <c r="I27" i="7" s="1"/>
  <c r="J27" i="7" s="1"/>
  <c r="E27" i="7"/>
  <c r="N27" i="7" s="1"/>
  <c r="I26" i="10" s="1"/>
  <c r="D27" i="7"/>
  <c r="C27" i="7"/>
  <c r="B27" i="7"/>
  <c r="W26" i="7"/>
  <c r="X26" i="7" s="1"/>
  <c r="Y26" i="7" s="1"/>
  <c r="T26" i="7"/>
  <c r="U26" i="7" s="1"/>
  <c r="V26" i="7" s="1"/>
  <c r="Q26" i="7"/>
  <c r="Z26" i="7" s="1"/>
  <c r="U25" i="10" s="1"/>
  <c r="K26" i="7"/>
  <c r="AF26" i="7" s="1"/>
  <c r="AG26" i="7" s="1"/>
  <c r="AH26" i="7" s="1"/>
  <c r="H26" i="7"/>
  <c r="I26" i="7" s="1"/>
  <c r="J26" i="7" s="1"/>
  <c r="E26" i="7"/>
  <c r="D26" i="7"/>
  <c r="C26" i="7"/>
  <c r="B26" i="7"/>
  <c r="W25" i="7"/>
  <c r="X25" i="7" s="1"/>
  <c r="Y25" i="7" s="1"/>
  <c r="T25" i="7"/>
  <c r="U25" i="7" s="1"/>
  <c r="V25" i="7" s="1"/>
  <c r="Q25" i="7"/>
  <c r="Z25" i="7" s="1"/>
  <c r="K25" i="7"/>
  <c r="AF25" i="7" s="1"/>
  <c r="AG25" i="7" s="1"/>
  <c r="AH25" i="7" s="1"/>
  <c r="H25" i="7"/>
  <c r="I25" i="7" s="1"/>
  <c r="J25" i="7" s="1"/>
  <c r="E25" i="7"/>
  <c r="F25" i="7" s="1"/>
  <c r="G25" i="7" s="1"/>
  <c r="D25" i="7"/>
  <c r="C25" i="7"/>
  <c r="B25" i="7"/>
  <c r="W24" i="7"/>
  <c r="X24" i="7" s="1"/>
  <c r="Y24" i="7" s="1"/>
  <c r="T24" i="7"/>
  <c r="U24" i="7" s="1"/>
  <c r="V24" i="7" s="1"/>
  <c r="Q24" i="7"/>
  <c r="R24" i="7" s="1"/>
  <c r="S24" i="7" s="1"/>
  <c r="K24" i="7"/>
  <c r="L24" i="7" s="1"/>
  <c r="M24" i="7" s="1"/>
  <c r="H24" i="7"/>
  <c r="I24" i="7" s="1"/>
  <c r="J24" i="7" s="1"/>
  <c r="E24" i="7"/>
  <c r="D24" i="7"/>
  <c r="C24" i="7"/>
  <c r="B24" i="7"/>
  <c r="W23" i="7"/>
  <c r="X23" i="7" s="1"/>
  <c r="Y23" i="7" s="1"/>
  <c r="T23" i="7"/>
  <c r="U23" i="7" s="1"/>
  <c r="V23" i="7" s="1"/>
  <c r="Q23" i="7"/>
  <c r="K23" i="7"/>
  <c r="AF23" i="7" s="1"/>
  <c r="AG23" i="7" s="1"/>
  <c r="AH23" i="7" s="1"/>
  <c r="H23" i="7"/>
  <c r="I23" i="7" s="1"/>
  <c r="J23" i="7" s="1"/>
  <c r="E23" i="7"/>
  <c r="F23" i="7" s="1"/>
  <c r="G23" i="7" s="1"/>
  <c r="D23" i="7"/>
  <c r="C23" i="7"/>
  <c r="B23" i="7"/>
  <c r="W22" i="7"/>
  <c r="X22" i="7" s="1"/>
  <c r="Y22" i="7" s="1"/>
  <c r="T22" i="7"/>
  <c r="U22" i="7" s="1"/>
  <c r="V22" i="7" s="1"/>
  <c r="Q22" i="7"/>
  <c r="R22" i="7" s="1"/>
  <c r="S22" i="7" s="1"/>
  <c r="K22" i="7"/>
  <c r="L22" i="7" s="1"/>
  <c r="M22" i="7" s="1"/>
  <c r="H22" i="7"/>
  <c r="I22" i="7" s="1"/>
  <c r="J22" i="7" s="1"/>
  <c r="E22" i="7"/>
  <c r="N22" i="7" s="1"/>
  <c r="D22" i="7"/>
  <c r="C22" i="7"/>
  <c r="B22" i="7"/>
  <c r="W21" i="7"/>
  <c r="X21" i="7" s="1"/>
  <c r="Y21" i="7" s="1"/>
  <c r="T21" i="7"/>
  <c r="U21" i="7" s="1"/>
  <c r="V21" i="7" s="1"/>
  <c r="Q21" i="7"/>
  <c r="Z21" i="7" s="1"/>
  <c r="K21" i="7"/>
  <c r="AF21" i="7" s="1"/>
  <c r="AG21" i="7" s="1"/>
  <c r="AH21" i="7" s="1"/>
  <c r="H21" i="7"/>
  <c r="I21" i="7" s="1"/>
  <c r="J21" i="7" s="1"/>
  <c r="E21" i="7"/>
  <c r="N21" i="7" s="1"/>
  <c r="D21" i="7"/>
  <c r="C21" i="7"/>
  <c r="B21" i="7"/>
  <c r="W20" i="7"/>
  <c r="X20" i="7" s="1"/>
  <c r="Y20" i="7" s="1"/>
  <c r="T20" i="7"/>
  <c r="U20" i="7" s="1"/>
  <c r="V20" i="7" s="1"/>
  <c r="Q20" i="7"/>
  <c r="Z20" i="7" s="1"/>
  <c r="K20" i="7"/>
  <c r="AF20" i="7" s="1"/>
  <c r="AG20" i="7" s="1"/>
  <c r="AH20" i="7" s="1"/>
  <c r="H20" i="7"/>
  <c r="I20" i="7" s="1"/>
  <c r="J20" i="7" s="1"/>
  <c r="E20" i="7"/>
  <c r="N20" i="7" s="1"/>
  <c r="D20" i="7"/>
  <c r="C20" i="7"/>
  <c r="B20" i="7"/>
  <c r="W19" i="7"/>
  <c r="X19" i="7" s="1"/>
  <c r="Y19" i="7" s="1"/>
  <c r="T19" i="7"/>
  <c r="U19" i="7" s="1"/>
  <c r="V19" i="7" s="1"/>
  <c r="Q19" i="7"/>
  <c r="Z19" i="7" s="1"/>
  <c r="U18" i="10" s="1"/>
  <c r="K19" i="7"/>
  <c r="H19" i="7"/>
  <c r="I19" i="7" s="1"/>
  <c r="J19" i="7" s="1"/>
  <c r="E19" i="7"/>
  <c r="F19" i="7" s="1"/>
  <c r="G19" i="7" s="1"/>
  <c r="D19" i="7"/>
  <c r="C19" i="7"/>
  <c r="B19" i="7"/>
  <c r="W18" i="7"/>
  <c r="X18" i="7" s="1"/>
  <c r="Y18" i="7" s="1"/>
  <c r="T18" i="7"/>
  <c r="U18" i="7" s="1"/>
  <c r="V18" i="7" s="1"/>
  <c r="Q18" i="7"/>
  <c r="Z18" i="7" s="1"/>
  <c r="U17" i="10" s="1"/>
  <c r="K18" i="7"/>
  <c r="L18" i="7" s="1"/>
  <c r="M18" i="7" s="1"/>
  <c r="H18" i="7"/>
  <c r="I18" i="7" s="1"/>
  <c r="J18" i="7" s="1"/>
  <c r="E18" i="7"/>
  <c r="F18" i="7" s="1"/>
  <c r="G18" i="7" s="1"/>
  <c r="D18" i="7"/>
  <c r="C18" i="7"/>
  <c r="B18" i="7"/>
  <c r="W17" i="7"/>
  <c r="X17" i="7" s="1"/>
  <c r="Y17" i="7" s="1"/>
  <c r="T17" i="7"/>
  <c r="U17" i="7" s="1"/>
  <c r="V17" i="7" s="1"/>
  <c r="Q17" i="7"/>
  <c r="K17" i="7"/>
  <c r="AF17" i="7" s="1"/>
  <c r="AG17" i="7" s="1"/>
  <c r="AH17" i="7" s="1"/>
  <c r="H17" i="7"/>
  <c r="I17" i="7" s="1"/>
  <c r="J17" i="7" s="1"/>
  <c r="E17" i="7"/>
  <c r="AC17" i="7" s="1"/>
  <c r="D17" i="7"/>
  <c r="C17" i="7"/>
  <c r="B17" i="7"/>
  <c r="W16" i="7"/>
  <c r="X16" i="7" s="1"/>
  <c r="Y16" i="7" s="1"/>
  <c r="T16" i="7"/>
  <c r="U16" i="7" s="1"/>
  <c r="V16" i="7" s="1"/>
  <c r="Q16" i="7"/>
  <c r="Z16" i="7" s="1"/>
  <c r="K16" i="7"/>
  <c r="L16" i="7" s="1"/>
  <c r="M16" i="7" s="1"/>
  <c r="H16" i="7"/>
  <c r="I16" i="7" s="1"/>
  <c r="J16" i="7" s="1"/>
  <c r="E16" i="7"/>
  <c r="AC16" i="7" s="1"/>
  <c r="D16" i="7"/>
  <c r="C16" i="7"/>
  <c r="B16" i="7"/>
  <c r="W15" i="7"/>
  <c r="X15" i="7" s="1"/>
  <c r="Y15" i="7" s="1"/>
  <c r="T15" i="7"/>
  <c r="U15" i="7" s="1"/>
  <c r="V15" i="7" s="1"/>
  <c r="Q15" i="7"/>
  <c r="R15" i="7" s="1"/>
  <c r="S15" i="7" s="1"/>
  <c r="K15" i="7"/>
  <c r="AF15" i="7" s="1"/>
  <c r="AG15" i="7" s="1"/>
  <c r="AH15" i="7" s="1"/>
  <c r="H15" i="7"/>
  <c r="I15" i="7" s="1"/>
  <c r="J15" i="7" s="1"/>
  <c r="E15" i="7"/>
  <c r="N15" i="7" s="1"/>
  <c r="I14" i="10" s="1"/>
  <c r="D15" i="7"/>
  <c r="C15" i="7"/>
  <c r="B15" i="7"/>
  <c r="W14" i="7"/>
  <c r="X14" i="7" s="1"/>
  <c r="Y14" i="7" s="1"/>
  <c r="T14" i="7"/>
  <c r="U14" i="7" s="1"/>
  <c r="V14" i="7" s="1"/>
  <c r="Q14" i="7"/>
  <c r="Z14" i="7" s="1"/>
  <c r="U13" i="10" s="1"/>
  <c r="K14" i="7"/>
  <c r="H14" i="7"/>
  <c r="I14" i="7" s="1"/>
  <c r="J14" i="7" s="1"/>
  <c r="E14" i="7"/>
  <c r="N14" i="7" s="1"/>
  <c r="I13" i="10" s="1"/>
  <c r="D14" i="7"/>
  <c r="C14" i="7"/>
  <c r="B14" i="7"/>
  <c r="W13" i="7"/>
  <c r="X13" i="7" s="1"/>
  <c r="Y13" i="7" s="1"/>
  <c r="T13" i="7"/>
  <c r="U13" i="7" s="1"/>
  <c r="V13" i="7" s="1"/>
  <c r="Q13" i="7"/>
  <c r="R13" i="7" s="1"/>
  <c r="S13" i="7" s="1"/>
  <c r="K13" i="7"/>
  <c r="AF13" i="7" s="1"/>
  <c r="AG13" i="7" s="1"/>
  <c r="AH13" i="7" s="1"/>
  <c r="H13" i="7"/>
  <c r="I13" i="7" s="1"/>
  <c r="J13" i="7" s="1"/>
  <c r="E13" i="7"/>
  <c r="N13" i="7" s="1"/>
  <c r="D13" i="7"/>
  <c r="C13" i="7"/>
  <c r="B13" i="7"/>
  <c r="W12" i="7"/>
  <c r="X12" i="7" s="1"/>
  <c r="Y12" i="7" s="1"/>
  <c r="T12" i="7"/>
  <c r="U12" i="7" s="1"/>
  <c r="V12" i="7" s="1"/>
  <c r="Q12" i="7"/>
  <c r="K12" i="7"/>
  <c r="H12" i="7"/>
  <c r="I12" i="7" s="1"/>
  <c r="J12" i="7" s="1"/>
  <c r="E12" i="7"/>
  <c r="N12" i="7" s="1"/>
  <c r="D12" i="7"/>
  <c r="C12" i="7"/>
  <c r="B12" i="7"/>
  <c r="W11" i="7"/>
  <c r="X11" i="7" s="1"/>
  <c r="Y11" i="7" s="1"/>
  <c r="T11" i="7"/>
  <c r="U11" i="7" s="1"/>
  <c r="V11" i="7" s="1"/>
  <c r="Q11" i="7"/>
  <c r="Z11" i="7" s="1"/>
  <c r="K11" i="7"/>
  <c r="AF11" i="7" s="1"/>
  <c r="AG11" i="7" s="1"/>
  <c r="AH11" i="7" s="1"/>
  <c r="H11" i="7"/>
  <c r="I11" i="7" s="1"/>
  <c r="J11" i="7" s="1"/>
  <c r="E11" i="7"/>
  <c r="AC11" i="7" s="1"/>
  <c r="D11" i="7"/>
  <c r="C11" i="7"/>
  <c r="B11" i="7"/>
  <c r="W10" i="7"/>
  <c r="X10" i="7" s="1"/>
  <c r="Y10" i="7" s="1"/>
  <c r="T10" i="7"/>
  <c r="U10" i="7" s="1"/>
  <c r="V10" i="7" s="1"/>
  <c r="Q10" i="7"/>
  <c r="R10" i="7" s="1"/>
  <c r="S10" i="7" s="1"/>
  <c r="K10" i="7"/>
  <c r="AF10" i="7" s="1"/>
  <c r="AG10" i="7" s="1"/>
  <c r="AH10" i="7" s="1"/>
  <c r="H10" i="7"/>
  <c r="I10" i="7" s="1"/>
  <c r="J10" i="7" s="1"/>
  <c r="E10" i="7"/>
  <c r="N10" i="7" s="1"/>
  <c r="D10" i="7"/>
  <c r="C10" i="7"/>
  <c r="B10" i="7"/>
  <c r="W9" i="7"/>
  <c r="X9" i="7" s="1"/>
  <c r="Y9" i="7" s="1"/>
  <c r="T9" i="7"/>
  <c r="U9" i="7" s="1"/>
  <c r="V9" i="7" s="1"/>
  <c r="Q9" i="7"/>
  <c r="R9" i="7" s="1"/>
  <c r="S9" i="7" s="1"/>
  <c r="K9" i="7"/>
  <c r="H9" i="7"/>
  <c r="I9" i="7" s="1"/>
  <c r="J9" i="7" s="1"/>
  <c r="E9" i="7"/>
  <c r="N9" i="7" s="1"/>
  <c r="I8" i="10" s="1"/>
  <c r="D9" i="7"/>
  <c r="C9" i="7"/>
  <c r="B9" i="7"/>
  <c r="W8" i="7"/>
  <c r="X8" i="7" s="1"/>
  <c r="Y8" i="7" s="1"/>
  <c r="T8" i="7"/>
  <c r="U8" i="7" s="1"/>
  <c r="V8" i="7" s="1"/>
  <c r="Q8" i="7"/>
  <c r="R8" i="7" s="1"/>
  <c r="S8" i="7" s="1"/>
  <c r="K8" i="7"/>
  <c r="H8" i="7"/>
  <c r="I8" i="7" s="1"/>
  <c r="J8" i="7" s="1"/>
  <c r="E8" i="7"/>
  <c r="N8" i="7" s="1"/>
  <c r="D8" i="7"/>
  <c r="C8" i="7"/>
  <c r="B8" i="7"/>
  <c r="W7" i="7"/>
  <c r="X7" i="7" s="1"/>
  <c r="Y7" i="7" s="1"/>
  <c r="T7" i="7"/>
  <c r="U7" i="7" s="1"/>
  <c r="V7" i="7" s="1"/>
  <c r="Q7" i="7"/>
  <c r="R7" i="7" s="1"/>
  <c r="S7" i="7" s="1"/>
  <c r="K7" i="7"/>
  <c r="H7" i="7"/>
  <c r="I7" i="7" s="1"/>
  <c r="J7" i="7" s="1"/>
  <c r="E7" i="7"/>
  <c r="F7" i="7" s="1"/>
  <c r="G7" i="7" s="1"/>
  <c r="D7" i="7"/>
  <c r="C7" i="7"/>
  <c r="B7" i="7"/>
  <c r="W6" i="7"/>
  <c r="X6" i="7" s="1"/>
  <c r="Y6" i="7" s="1"/>
  <c r="T6" i="7"/>
  <c r="U6" i="7" s="1"/>
  <c r="V6" i="7" s="1"/>
  <c r="Q6" i="7"/>
  <c r="R6" i="7" s="1"/>
  <c r="S6" i="7" s="1"/>
  <c r="K6" i="7"/>
  <c r="AF6" i="7" s="1"/>
  <c r="AG6" i="7" s="1"/>
  <c r="AH6" i="7" s="1"/>
  <c r="H6" i="7"/>
  <c r="I6" i="7" s="1"/>
  <c r="J6" i="7" s="1"/>
  <c r="E6" i="7"/>
  <c r="AC6" i="7" s="1"/>
  <c r="D6" i="7"/>
  <c r="C6" i="7"/>
  <c r="B6" i="7"/>
  <c r="A2" i="7"/>
  <c r="W35" i="6"/>
  <c r="X35" i="6" s="1"/>
  <c r="Y35" i="6" s="1"/>
  <c r="T35" i="6"/>
  <c r="U35" i="6" s="1"/>
  <c r="V35" i="6" s="1"/>
  <c r="Q35" i="6"/>
  <c r="K35" i="6"/>
  <c r="H35" i="6"/>
  <c r="I35" i="6" s="1"/>
  <c r="J35" i="6" s="1"/>
  <c r="E35" i="6"/>
  <c r="D35" i="6"/>
  <c r="C35" i="6"/>
  <c r="B35" i="6"/>
  <c r="W34" i="6"/>
  <c r="X34" i="6" s="1"/>
  <c r="Y34" i="6" s="1"/>
  <c r="T34" i="6"/>
  <c r="U34" i="6" s="1"/>
  <c r="V34" i="6" s="1"/>
  <c r="Q34" i="6"/>
  <c r="K34" i="6"/>
  <c r="AF34" i="6" s="1"/>
  <c r="AG34" i="6" s="1"/>
  <c r="AH34" i="6" s="1"/>
  <c r="H34" i="6"/>
  <c r="I34" i="6" s="1"/>
  <c r="J34" i="6" s="1"/>
  <c r="E34" i="6"/>
  <c r="AC34" i="6" s="1"/>
  <c r="AI34" i="6" s="1"/>
  <c r="AJ34" i="6" s="1"/>
  <c r="AK34" i="6" s="1"/>
  <c r="D34" i="6"/>
  <c r="C34" i="6"/>
  <c r="B34" i="6"/>
  <c r="W33" i="6"/>
  <c r="X33" i="6" s="1"/>
  <c r="Y33" i="6" s="1"/>
  <c r="T33" i="6"/>
  <c r="U33" i="6" s="1"/>
  <c r="V33" i="6" s="1"/>
  <c r="Q33" i="6"/>
  <c r="Z33" i="6" s="1"/>
  <c r="K33" i="6"/>
  <c r="L33" i="6" s="1"/>
  <c r="M33" i="6" s="1"/>
  <c r="H33" i="6"/>
  <c r="I33" i="6" s="1"/>
  <c r="J33" i="6" s="1"/>
  <c r="E33" i="6"/>
  <c r="D33" i="6"/>
  <c r="C33" i="6"/>
  <c r="B33" i="6"/>
  <c r="W32" i="6"/>
  <c r="X32" i="6" s="1"/>
  <c r="Y32" i="6" s="1"/>
  <c r="T32" i="6"/>
  <c r="U32" i="6" s="1"/>
  <c r="V32" i="6" s="1"/>
  <c r="Q32" i="6"/>
  <c r="K32" i="6"/>
  <c r="AF32" i="6" s="1"/>
  <c r="AG32" i="6" s="1"/>
  <c r="AH32" i="6" s="1"/>
  <c r="H32" i="6"/>
  <c r="I32" i="6" s="1"/>
  <c r="J32" i="6" s="1"/>
  <c r="E32" i="6"/>
  <c r="F32" i="6" s="1"/>
  <c r="G32" i="6" s="1"/>
  <c r="D32" i="6"/>
  <c r="C32" i="6"/>
  <c r="B32" i="6"/>
  <c r="W31" i="6"/>
  <c r="X31" i="6" s="1"/>
  <c r="Y31" i="6" s="1"/>
  <c r="T31" i="6"/>
  <c r="U31" i="6" s="1"/>
  <c r="V31" i="6" s="1"/>
  <c r="Q31" i="6"/>
  <c r="R31" i="6" s="1"/>
  <c r="S31" i="6" s="1"/>
  <c r="K31" i="6"/>
  <c r="H31" i="6"/>
  <c r="I31" i="6" s="1"/>
  <c r="J31" i="6" s="1"/>
  <c r="E31" i="6"/>
  <c r="D31" i="6"/>
  <c r="C31" i="6"/>
  <c r="B31" i="6"/>
  <c r="W30" i="6"/>
  <c r="X30" i="6" s="1"/>
  <c r="Y30" i="6" s="1"/>
  <c r="T30" i="6"/>
  <c r="U30" i="6" s="1"/>
  <c r="V30" i="6" s="1"/>
  <c r="Q30" i="6"/>
  <c r="Z30" i="6" s="1"/>
  <c r="T29" i="10" s="1"/>
  <c r="K30" i="6"/>
  <c r="H30" i="6"/>
  <c r="I30" i="6" s="1"/>
  <c r="J30" i="6" s="1"/>
  <c r="E30" i="6"/>
  <c r="N30" i="6" s="1"/>
  <c r="H29" i="10" s="1"/>
  <c r="D30" i="6"/>
  <c r="C30" i="6"/>
  <c r="B30" i="6"/>
  <c r="W29" i="6"/>
  <c r="X29" i="6" s="1"/>
  <c r="Y29" i="6" s="1"/>
  <c r="T29" i="6"/>
  <c r="U29" i="6" s="1"/>
  <c r="V29" i="6" s="1"/>
  <c r="Q29" i="6"/>
  <c r="R29" i="6" s="1"/>
  <c r="S29" i="6" s="1"/>
  <c r="K29" i="6"/>
  <c r="L29" i="6" s="1"/>
  <c r="M29" i="6" s="1"/>
  <c r="H29" i="6"/>
  <c r="I29" i="6" s="1"/>
  <c r="J29" i="6" s="1"/>
  <c r="E29" i="6"/>
  <c r="F29" i="6" s="1"/>
  <c r="G29" i="6" s="1"/>
  <c r="D29" i="6"/>
  <c r="C29" i="6"/>
  <c r="B29" i="6"/>
  <c r="W28" i="6"/>
  <c r="X28" i="6" s="1"/>
  <c r="Y28" i="6" s="1"/>
  <c r="T28" i="6"/>
  <c r="U28" i="6" s="1"/>
  <c r="V28" i="6" s="1"/>
  <c r="Q28" i="6"/>
  <c r="R28" i="6" s="1"/>
  <c r="S28" i="6" s="1"/>
  <c r="K28" i="6"/>
  <c r="AF28" i="6" s="1"/>
  <c r="AG28" i="6" s="1"/>
  <c r="AH28" i="6" s="1"/>
  <c r="H28" i="6"/>
  <c r="I28" i="6" s="1"/>
  <c r="J28" i="6" s="1"/>
  <c r="E28" i="6"/>
  <c r="F28" i="6" s="1"/>
  <c r="G28" i="6" s="1"/>
  <c r="D28" i="6"/>
  <c r="C28" i="6"/>
  <c r="B28" i="6"/>
  <c r="W27" i="6"/>
  <c r="X27" i="6" s="1"/>
  <c r="Y27" i="6" s="1"/>
  <c r="T27" i="6"/>
  <c r="U27" i="6" s="1"/>
  <c r="V27" i="6" s="1"/>
  <c r="Q27" i="6"/>
  <c r="Z27" i="6" s="1"/>
  <c r="T26" i="10" s="1"/>
  <c r="K27" i="6"/>
  <c r="AF27" i="6" s="1"/>
  <c r="AG27" i="6" s="1"/>
  <c r="AH27" i="6" s="1"/>
  <c r="H27" i="6"/>
  <c r="I27" i="6" s="1"/>
  <c r="J27" i="6" s="1"/>
  <c r="E27" i="6"/>
  <c r="N27" i="6" s="1"/>
  <c r="D27" i="6"/>
  <c r="C27" i="6"/>
  <c r="B27" i="6"/>
  <c r="W26" i="6"/>
  <c r="X26" i="6" s="1"/>
  <c r="Y26" i="6" s="1"/>
  <c r="T26" i="6"/>
  <c r="U26" i="6" s="1"/>
  <c r="V26" i="6" s="1"/>
  <c r="Q26" i="6"/>
  <c r="Z26" i="6" s="1"/>
  <c r="T25" i="10" s="1"/>
  <c r="K26" i="6"/>
  <c r="H26" i="6"/>
  <c r="I26" i="6" s="1"/>
  <c r="J26" i="6" s="1"/>
  <c r="E26" i="6"/>
  <c r="F26" i="6" s="1"/>
  <c r="G26" i="6" s="1"/>
  <c r="D26" i="6"/>
  <c r="C26" i="6"/>
  <c r="B26" i="6"/>
  <c r="W25" i="6"/>
  <c r="X25" i="6" s="1"/>
  <c r="Y25" i="6" s="1"/>
  <c r="T25" i="6"/>
  <c r="U25" i="6" s="1"/>
  <c r="V25" i="6" s="1"/>
  <c r="Q25" i="6"/>
  <c r="K25" i="6"/>
  <c r="AF25" i="6" s="1"/>
  <c r="AG25" i="6" s="1"/>
  <c r="AH25" i="6" s="1"/>
  <c r="H25" i="6"/>
  <c r="I25" i="6" s="1"/>
  <c r="J25" i="6" s="1"/>
  <c r="E25" i="6"/>
  <c r="AC25" i="6" s="1"/>
  <c r="D25" i="6"/>
  <c r="C25" i="6"/>
  <c r="B25" i="6"/>
  <c r="W24" i="6"/>
  <c r="X24" i="6" s="1"/>
  <c r="Y24" i="6" s="1"/>
  <c r="T24" i="6"/>
  <c r="U24" i="6" s="1"/>
  <c r="V24" i="6" s="1"/>
  <c r="Q24" i="6"/>
  <c r="R24" i="6" s="1"/>
  <c r="S24" i="6" s="1"/>
  <c r="K24" i="6"/>
  <c r="L24" i="6" s="1"/>
  <c r="M24" i="6" s="1"/>
  <c r="H24" i="6"/>
  <c r="I24" i="6" s="1"/>
  <c r="J24" i="6" s="1"/>
  <c r="E24" i="6"/>
  <c r="N24" i="6" s="1"/>
  <c r="H23" i="10" s="1"/>
  <c r="D24" i="6"/>
  <c r="C24" i="6"/>
  <c r="B24" i="6"/>
  <c r="W23" i="6"/>
  <c r="X23" i="6" s="1"/>
  <c r="Y23" i="6" s="1"/>
  <c r="T23" i="6"/>
  <c r="U23" i="6" s="1"/>
  <c r="V23" i="6" s="1"/>
  <c r="Q23" i="6"/>
  <c r="K23" i="6"/>
  <c r="AF23" i="6" s="1"/>
  <c r="AG23" i="6" s="1"/>
  <c r="AH23" i="6" s="1"/>
  <c r="H23" i="6"/>
  <c r="I23" i="6" s="1"/>
  <c r="J23" i="6" s="1"/>
  <c r="E23" i="6"/>
  <c r="D23" i="6"/>
  <c r="C23" i="6"/>
  <c r="B23" i="6"/>
  <c r="W22" i="6"/>
  <c r="X22" i="6" s="1"/>
  <c r="Y22" i="6" s="1"/>
  <c r="T22" i="6"/>
  <c r="U22" i="6" s="1"/>
  <c r="V22" i="6" s="1"/>
  <c r="Q22" i="6"/>
  <c r="K22" i="6"/>
  <c r="L22" i="6" s="1"/>
  <c r="M22" i="6" s="1"/>
  <c r="H22" i="6"/>
  <c r="I22" i="6" s="1"/>
  <c r="J22" i="6" s="1"/>
  <c r="E22" i="6"/>
  <c r="D22" i="6"/>
  <c r="C22" i="6"/>
  <c r="B22" i="6"/>
  <c r="W21" i="6"/>
  <c r="X21" i="6" s="1"/>
  <c r="Y21" i="6" s="1"/>
  <c r="T21" i="6"/>
  <c r="U21" i="6" s="1"/>
  <c r="V21" i="6" s="1"/>
  <c r="Q21" i="6"/>
  <c r="R21" i="6" s="1"/>
  <c r="S21" i="6" s="1"/>
  <c r="K21" i="6"/>
  <c r="H21" i="6"/>
  <c r="E21" i="6"/>
  <c r="F21" i="6" s="1"/>
  <c r="G21" i="6" s="1"/>
  <c r="D21" i="6"/>
  <c r="C21" i="6"/>
  <c r="B21" i="6"/>
  <c r="W20" i="6"/>
  <c r="X20" i="6" s="1"/>
  <c r="Y20" i="6" s="1"/>
  <c r="T20" i="6"/>
  <c r="U20" i="6" s="1"/>
  <c r="V20" i="6" s="1"/>
  <c r="Q20" i="6"/>
  <c r="K20" i="6"/>
  <c r="L20" i="6" s="1"/>
  <c r="M20" i="6" s="1"/>
  <c r="H20" i="6"/>
  <c r="I20" i="6" s="1"/>
  <c r="J20" i="6" s="1"/>
  <c r="E20" i="6"/>
  <c r="D20" i="6"/>
  <c r="C20" i="6"/>
  <c r="B20" i="6"/>
  <c r="W19" i="6"/>
  <c r="X19" i="6" s="1"/>
  <c r="Y19" i="6" s="1"/>
  <c r="T19" i="6"/>
  <c r="U19" i="6" s="1"/>
  <c r="V19" i="6" s="1"/>
  <c r="Q19" i="6"/>
  <c r="R19" i="6" s="1"/>
  <c r="S19" i="6" s="1"/>
  <c r="K19" i="6"/>
  <c r="L19" i="6" s="1"/>
  <c r="M19" i="6" s="1"/>
  <c r="H19" i="6"/>
  <c r="I19" i="6" s="1"/>
  <c r="J19" i="6" s="1"/>
  <c r="E19" i="6"/>
  <c r="D19" i="6"/>
  <c r="C19" i="6"/>
  <c r="B19" i="6"/>
  <c r="W18" i="6"/>
  <c r="X18" i="6" s="1"/>
  <c r="Y18" i="6" s="1"/>
  <c r="T18" i="6"/>
  <c r="U18" i="6" s="1"/>
  <c r="V18" i="6" s="1"/>
  <c r="Q18" i="6"/>
  <c r="K18" i="6"/>
  <c r="L18" i="6" s="1"/>
  <c r="M18" i="6" s="1"/>
  <c r="H18" i="6"/>
  <c r="I18" i="6" s="1"/>
  <c r="J18" i="6" s="1"/>
  <c r="E18" i="6"/>
  <c r="D18" i="6"/>
  <c r="C18" i="6"/>
  <c r="B18" i="6"/>
  <c r="W17" i="6"/>
  <c r="X17" i="6" s="1"/>
  <c r="Y17" i="6" s="1"/>
  <c r="T17" i="6"/>
  <c r="U17" i="6" s="1"/>
  <c r="V17" i="6" s="1"/>
  <c r="Q17" i="6"/>
  <c r="K17" i="6"/>
  <c r="H17" i="6"/>
  <c r="I17" i="6" s="1"/>
  <c r="J17" i="6" s="1"/>
  <c r="E17" i="6"/>
  <c r="D17" i="6"/>
  <c r="C17" i="6"/>
  <c r="B17" i="6"/>
  <c r="W16" i="6"/>
  <c r="X16" i="6" s="1"/>
  <c r="Y16" i="6" s="1"/>
  <c r="T16" i="6"/>
  <c r="U16" i="6" s="1"/>
  <c r="V16" i="6" s="1"/>
  <c r="Q16" i="6"/>
  <c r="K16" i="6"/>
  <c r="H16" i="6"/>
  <c r="I16" i="6" s="1"/>
  <c r="J16" i="6" s="1"/>
  <c r="E16" i="6"/>
  <c r="D16" i="6"/>
  <c r="C16" i="6"/>
  <c r="B16" i="6"/>
  <c r="W15" i="6"/>
  <c r="X15" i="6" s="1"/>
  <c r="Y15" i="6" s="1"/>
  <c r="T15" i="6"/>
  <c r="U15" i="6" s="1"/>
  <c r="V15" i="6" s="1"/>
  <c r="Q15" i="6"/>
  <c r="R15" i="6" s="1"/>
  <c r="S15" i="6" s="1"/>
  <c r="K15" i="6"/>
  <c r="H15" i="6"/>
  <c r="I15" i="6" s="1"/>
  <c r="J15" i="6" s="1"/>
  <c r="E15" i="6"/>
  <c r="F15" i="6" s="1"/>
  <c r="G15" i="6" s="1"/>
  <c r="D15" i="6"/>
  <c r="C15" i="6"/>
  <c r="B15" i="6"/>
  <c r="W14" i="6"/>
  <c r="T14" i="6"/>
  <c r="U14" i="6" s="1"/>
  <c r="V14" i="6" s="1"/>
  <c r="Q14" i="6"/>
  <c r="R14" i="6" s="1"/>
  <c r="S14" i="6" s="1"/>
  <c r="K14" i="6"/>
  <c r="L14" i="6" s="1"/>
  <c r="M14" i="6" s="1"/>
  <c r="H14" i="6"/>
  <c r="E14" i="6"/>
  <c r="F14" i="6" s="1"/>
  <c r="G14" i="6" s="1"/>
  <c r="D14" i="6"/>
  <c r="C14" i="6"/>
  <c r="B14" i="6"/>
  <c r="W13" i="6"/>
  <c r="X13" i="6" s="1"/>
  <c r="Y13" i="6" s="1"/>
  <c r="T13" i="6"/>
  <c r="U13" i="6" s="1"/>
  <c r="V13" i="6" s="1"/>
  <c r="Q13" i="6"/>
  <c r="R13" i="6" s="1"/>
  <c r="S13" i="6" s="1"/>
  <c r="K13" i="6"/>
  <c r="H13" i="6"/>
  <c r="I13" i="6" s="1"/>
  <c r="J13" i="6" s="1"/>
  <c r="E13" i="6"/>
  <c r="D13" i="6"/>
  <c r="C13" i="6"/>
  <c r="B13" i="6"/>
  <c r="W12" i="6"/>
  <c r="X12" i="6" s="1"/>
  <c r="Y12" i="6" s="1"/>
  <c r="T12" i="6"/>
  <c r="Q12" i="6"/>
  <c r="R12" i="6" s="1"/>
  <c r="S12" i="6" s="1"/>
  <c r="K12" i="6"/>
  <c r="L12" i="6" s="1"/>
  <c r="M12" i="6" s="1"/>
  <c r="H12" i="6"/>
  <c r="I12" i="6" s="1"/>
  <c r="J12" i="6" s="1"/>
  <c r="E12" i="6"/>
  <c r="F12" i="6" s="1"/>
  <c r="G12" i="6" s="1"/>
  <c r="D12" i="6"/>
  <c r="C12" i="6"/>
  <c r="B12" i="6"/>
  <c r="W11" i="6"/>
  <c r="X11" i="6" s="1"/>
  <c r="Y11" i="6" s="1"/>
  <c r="T11" i="6"/>
  <c r="U11" i="6" s="1"/>
  <c r="V11" i="6" s="1"/>
  <c r="Q11" i="6"/>
  <c r="K11" i="6"/>
  <c r="H11" i="6"/>
  <c r="I11" i="6" s="1"/>
  <c r="J11" i="6" s="1"/>
  <c r="E11" i="6"/>
  <c r="D11" i="6"/>
  <c r="C11" i="6"/>
  <c r="B11" i="6"/>
  <c r="W10" i="6"/>
  <c r="T10" i="6"/>
  <c r="U10" i="6" s="1"/>
  <c r="V10" i="6" s="1"/>
  <c r="Q10" i="6"/>
  <c r="K10" i="6"/>
  <c r="L10" i="6" s="1"/>
  <c r="M10" i="6" s="1"/>
  <c r="H10" i="6"/>
  <c r="I10" i="6" s="1"/>
  <c r="J10" i="6" s="1"/>
  <c r="E10" i="6"/>
  <c r="D10" i="6"/>
  <c r="C10" i="6"/>
  <c r="B10" i="6"/>
  <c r="W9" i="6"/>
  <c r="X9" i="6" s="1"/>
  <c r="Y9" i="6" s="1"/>
  <c r="T9" i="6"/>
  <c r="U9" i="6" s="1"/>
  <c r="V9" i="6" s="1"/>
  <c r="Q9" i="6"/>
  <c r="R9" i="6" s="1"/>
  <c r="S9" i="6" s="1"/>
  <c r="K9" i="6"/>
  <c r="L9" i="6" s="1"/>
  <c r="M9" i="6" s="1"/>
  <c r="H9" i="6"/>
  <c r="I9" i="6" s="1"/>
  <c r="J9" i="6" s="1"/>
  <c r="E9" i="6"/>
  <c r="F9" i="6" s="1"/>
  <c r="G9" i="6" s="1"/>
  <c r="D9" i="6"/>
  <c r="C9" i="6"/>
  <c r="B9" i="6"/>
  <c r="W8" i="6"/>
  <c r="X8" i="6" s="1"/>
  <c r="Y8" i="6" s="1"/>
  <c r="T8" i="6"/>
  <c r="U8" i="6" s="1"/>
  <c r="V8" i="6" s="1"/>
  <c r="Q8" i="6"/>
  <c r="K8" i="6"/>
  <c r="H8" i="6"/>
  <c r="I8" i="6" s="1"/>
  <c r="J8" i="6" s="1"/>
  <c r="E8" i="6"/>
  <c r="D8" i="6"/>
  <c r="C8" i="6"/>
  <c r="B8" i="6"/>
  <c r="W7" i="6"/>
  <c r="X7" i="6" s="1"/>
  <c r="Y7" i="6" s="1"/>
  <c r="T7" i="6"/>
  <c r="U7" i="6" s="1"/>
  <c r="V7" i="6" s="1"/>
  <c r="Q7" i="6"/>
  <c r="R7" i="6" s="1"/>
  <c r="S7" i="6" s="1"/>
  <c r="K7" i="6"/>
  <c r="L7" i="6" s="1"/>
  <c r="M7" i="6" s="1"/>
  <c r="H7" i="6"/>
  <c r="I7" i="6" s="1"/>
  <c r="J7" i="6" s="1"/>
  <c r="E7" i="6"/>
  <c r="D7" i="6"/>
  <c r="C7" i="6"/>
  <c r="B7" i="6"/>
  <c r="W6" i="6"/>
  <c r="X6" i="6" s="1"/>
  <c r="Y6" i="6" s="1"/>
  <c r="T6" i="6"/>
  <c r="U6" i="6" s="1"/>
  <c r="V6" i="6" s="1"/>
  <c r="Q6" i="6"/>
  <c r="R6" i="6" s="1"/>
  <c r="S6" i="6" s="1"/>
  <c r="K6" i="6"/>
  <c r="H6" i="6"/>
  <c r="I6" i="6" s="1"/>
  <c r="J6" i="6" s="1"/>
  <c r="E6" i="6"/>
  <c r="F6" i="6" s="1"/>
  <c r="G6" i="6" s="1"/>
  <c r="D6" i="6"/>
  <c r="C6" i="6"/>
  <c r="B6" i="6"/>
  <c r="A2" i="6"/>
  <c r="W35" i="5"/>
  <c r="X35" i="5" s="1"/>
  <c r="Y35" i="5" s="1"/>
  <c r="T35" i="5"/>
  <c r="U35" i="5" s="1"/>
  <c r="V35" i="5" s="1"/>
  <c r="Q35" i="5"/>
  <c r="R35" i="5" s="1"/>
  <c r="S35" i="5" s="1"/>
  <c r="K35" i="5"/>
  <c r="AF35" i="5" s="1"/>
  <c r="AG35" i="5" s="1"/>
  <c r="AH35" i="5" s="1"/>
  <c r="H35" i="5"/>
  <c r="I35" i="5" s="1"/>
  <c r="J35" i="5" s="1"/>
  <c r="E35" i="5"/>
  <c r="AC35" i="5" s="1"/>
  <c r="D35" i="5"/>
  <c r="C35" i="5"/>
  <c r="B35" i="5"/>
  <c r="W34" i="5"/>
  <c r="X34" i="5" s="1"/>
  <c r="Y34" i="5" s="1"/>
  <c r="T34" i="5"/>
  <c r="U34" i="5" s="1"/>
  <c r="V34" i="5" s="1"/>
  <c r="Q34" i="5"/>
  <c r="R34" i="5" s="1"/>
  <c r="S34" i="5" s="1"/>
  <c r="K34" i="5"/>
  <c r="AF34" i="5" s="1"/>
  <c r="AG34" i="5" s="1"/>
  <c r="AH34" i="5" s="1"/>
  <c r="H34" i="5"/>
  <c r="I34" i="5" s="1"/>
  <c r="J34" i="5" s="1"/>
  <c r="E34" i="5"/>
  <c r="AC34" i="5" s="1"/>
  <c r="AI34" i="5" s="1"/>
  <c r="AJ34" i="5" s="1"/>
  <c r="AK34" i="5" s="1"/>
  <c r="D34" i="5"/>
  <c r="C34" i="5"/>
  <c r="B34" i="5"/>
  <c r="W33" i="5"/>
  <c r="X33" i="5" s="1"/>
  <c r="Y33" i="5" s="1"/>
  <c r="T33" i="5"/>
  <c r="U33" i="5" s="1"/>
  <c r="V33" i="5" s="1"/>
  <c r="Q33" i="5"/>
  <c r="K33" i="5"/>
  <c r="L33" i="5" s="1"/>
  <c r="M33" i="5" s="1"/>
  <c r="H33" i="5"/>
  <c r="I33" i="5" s="1"/>
  <c r="J33" i="5" s="1"/>
  <c r="E33" i="5"/>
  <c r="AC33" i="5" s="1"/>
  <c r="D33" i="5"/>
  <c r="C33" i="5"/>
  <c r="B33" i="5"/>
  <c r="W32" i="5"/>
  <c r="X32" i="5" s="1"/>
  <c r="Y32" i="5" s="1"/>
  <c r="T32" i="5"/>
  <c r="U32" i="5" s="1"/>
  <c r="V32" i="5" s="1"/>
  <c r="Q32" i="5"/>
  <c r="Z32" i="5" s="1"/>
  <c r="K32" i="5"/>
  <c r="L32" i="5" s="1"/>
  <c r="M32" i="5" s="1"/>
  <c r="H32" i="5"/>
  <c r="I32" i="5" s="1"/>
  <c r="J32" i="5" s="1"/>
  <c r="E32" i="5"/>
  <c r="N32" i="5" s="1"/>
  <c r="D32" i="5"/>
  <c r="C32" i="5"/>
  <c r="B32" i="5"/>
  <c r="W31" i="5"/>
  <c r="X31" i="5" s="1"/>
  <c r="Y31" i="5" s="1"/>
  <c r="T31" i="5"/>
  <c r="U31" i="5" s="1"/>
  <c r="V31" i="5" s="1"/>
  <c r="Q31" i="5"/>
  <c r="Z31" i="5" s="1"/>
  <c r="K31" i="5"/>
  <c r="AF31" i="5" s="1"/>
  <c r="AG31" i="5" s="1"/>
  <c r="AH31" i="5" s="1"/>
  <c r="H31" i="5"/>
  <c r="I31" i="5" s="1"/>
  <c r="J31" i="5" s="1"/>
  <c r="E31" i="5"/>
  <c r="F31" i="5" s="1"/>
  <c r="G31" i="5" s="1"/>
  <c r="D31" i="5"/>
  <c r="C31" i="5"/>
  <c r="B31" i="5"/>
  <c r="W30" i="5"/>
  <c r="X30" i="5" s="1"/>
  <c r="Y30" i="5" s="1"/>
  <c r="T30" i="5"/>
  <c r="U30" i="5" s="1"/>
  <c r="V30" i="5" s="1"/>
  <c r="Q30" i="5"/>
  <c r="Z30" i="5" s="1"/>
  <c r="S29" i="10" s="1"/>
  <c r="K30" i="5"/>
  <c r="L30" i="5" s="1"/>
  <c r="M30" i="5" s="1"/>
  <c r="H30" i="5"/>
  <c r="I30" i="5" s="1"/>
  <c r="J30" i="5" s="1"/>
  <c r="E30" i="5"/>
  <c r="N30" i="5" s="1"/>
  <c r="D30" i="5"/>
  <c r="C30" i="5"/>
  <c r="B30" i="5"/>
  <c r="W29" i="5"/>
  <c r="X29" i="5" s="1"/>
  <c r="Y29" i="5" s="1"/>
  <c r="T29" i="5"/>
  <c r="U29" i="5" s="1"/>
  <c r="V29" i="5" s="1"/>
  <c r="Q29" i="5"/>
  <c r="Z29" i="5" s="1"/>
  <c r="K29" i="5"/>
  <c r="H29" i="5"/>
  <c r="I29" i="5" s="1"/>
  <c r="J29" i="5" s="1"/>
  <c r="E29" i="5"/>
  <c r="AC29" i="5" s="1"/>
  <c r="D29" i="5"/>
  <c r="C29" i="5"/>
  <c r="B29" i="5"/>
  <c r="W28" i="5"/>
  <c r="X28" i="5" s="1"/>
  <c r="Y28" i="5" s="1"/>
  <c r="T28" i="5"/>
  <c r="U28" i="5" s="1"/>
  <c r="V28" i="5" s="1"/>
  <c r="Q28" i="5"/>
  <c r="Z28" i="5" s="1"/>
  <c r="K28" i="5"/>
  <c r="H28" i="5"/>
  <c r="I28" i="5" s="1"/>
  <c r="J28" i="5" s="1"/>
  <c r="E28" i="5"/>
  <c r="N28" i="5" s="1"/>
  <c r="D28" i="5"/>
  <c r="C28" i="5"/>
  <c r="B28" i="5"/>
  <c r="W27" i="5"/>
  <c r="X27" i="5" s="1"/>
  <c r="Y27" i="5" s="1"/>
  <c r="T27" i="5"/>
  <c r="U27" i="5" s="1"/>
  <c r="V27" i="5" s="1"/>
  <c r="Q27" i="5"/>
  <c r="R27" i="5" s="1"/>
  <c r="S27" i="5" s="1"/>
  <c r="K27" i="5"/>
  <c r="AF27" i="5" s="1"/>
  <c r="AG27" i="5" s="1"/>
  <c r="AH27" i="5" s="1"/>
  <c r="H27" i="5"/>
  <c r="I27" i="5" s="1"/>
  <c r="J27" i="5" s="1"/>
  <c r="E27" i="5"/>
  <c r="AC27" i="5" s="1"/>
  <c r="AI27" i="5" s="1"/>
  <c r="AJ27" i="5" s="1"/>
  <c r="AK27" i="5" s="1"/>
  <c r="D27" i="5"/>
  <c r="C27" i="5"/>
  <c r="B27" i="5"/>
  <c r="W26" i="5"/>
  <c r="X26" i="5" s="1"/>
  <c r="Y26" i="5" s="1"/>
  <c r="T26" i="5"/>
  <c r="U26" i="5" s="1"/>
  <c r="V26" i="5" s="1"/>
  <c r="Q26" i="5"/>
  <c r="K26" i="5"/>
  <c r="AF26" i="5" s="1"/>
  <c r="AG26" i="5" s="1"/>
  <c r="AH26" i="5" s="1"/>
  <c r="H26" i="5"/>
  <c r="I26" i="5" s="1"/>
  <c r="J26" i="5" s="1"/>
  <c r="E26" i="5"/>
  <c r="N26" i="5" s="1"/>
  <c r="D26" i="5"/>
  <c r="C26" i="5"/>
  <c r="B26" i="5"/>
  <c r="W25" i="5"/>
  <c r="X25" i="5" s="1"/>
  <c r="Y25" i="5" s="1"/>
  <c r="T25" i="5"/>
  <c r="U25" i="5" s="1"/>
  <c r="V25" i="5" s="1"/>
  <c r="Q25" i="5"/>
  <c r="Z25" i="5" s="1"/>
  <c r="K25" i="5"/>
  <c r="AF25" i="5" s="1"/>
  <c r="AG25" i="5" s="1"/>
  <c r="AH25" i="5" s="1"/>
  <c r="H25" i="5"/>
  <c r="I25" i="5" s="1"/>
  <c r="J25" i="5" s="1"/>
  <c r="E25" i="5"/>
  <c r="AC25" i="5" s="1"/>
  <c r="AD25" i="5" s="1"/>
  <c r="AE25" i="5" s="1"/>
  <c r="D25" i="5"/>
  <c r="C25" i="5"/>
  <c r="B25" i="5"/>
  <c r="W24" i="5"/>
  <c r="X24" i="5" s="1"/>
  <c r="Y24" i="5" s="1"/>
  <c r="T24" i="5"/>
  <c r="U24" i="5" s="1"/>
  <c r="V24" i="5" s="1"/>
  <c r="Q24" i="5"/>
  <c r="R24" i="5" s="1"/>
  <c r="S24" i="5" s="1"/>
  <c r="K24" i="5"/>
  <c r="L24" i="5" s="1"/>
  <c r="M24" i="5" s="1"/>
  <c r="H24" i="5"/>
  <c r="I24" i="5" s="1"/>
  <c r="J24" i="5" s="1"/>
  <c r="E24" i="5"/>
  <c r="D24" i="5"/>
  <c r="C24" i="5"/>
  <c r="B24" i="5"/>
  <c r="W23" i="5"/>
  <c r="X23" i="5" s="1"/>
  <c r="Y23" i="5" s="1"/>
  <c r="T23" i="5"/>
  <c r="U23" i="5" s="1"/>
  <c r="V23" i="5" s="1"/>
  <c r="Q23" i="5"/>
  <c r="Z23" i="5" s="1"/>
  <c r="K23" i="5"/>
  <c r="H23" i="5"/>
  <c r="I23" i="5" s="1"/>
  <c r="J23" i="5" s="1"/>
  <c r="E23" i="5"/>
  <c r="F23" i="5" s="1"/>
  <c r="G23" i="5" s="1"/>
  <c r="D23" i="5"/>
  <c r="C23" i="5"/>
  <c r="B23" i="5"/>
  <c r="W22" i="5"/>
  <c r="X22" i="5" s="1"/>
  <c r="Y22" i="5" s="1"/>
  <c r="T22" i="5"/>
  <c r="U22" i="5" s="1"/>
  <c r="V22" i="5" s="1"/>
  <c r="Q22" i="5"/>
  <c r="R22" i="5" s="1"/>
  <c r="S22" i="5" s="1"/>
  <c r="K22" i="5"/>
  <c r="L22" i="5" s="1"/>
  <c r="M22" i="5" s="1"/>
  <c r="H22" i="5"/>
  <c r="I22" i="5" s="1"/>
  <c r="J22" i="5" s="1"/>
  <c r="E22" i="5"/>
  <c r="F22" i="5" s="1"/>
  <c r="G22" i="5" s="1"/>
  <c r="D22" i="5"/>
  <c r="C22" i="5"/>
  <c r="B22" i="5"/>
  <c r="W21" i="5"/>
  <c r="X21" i="5" s="1"/>
  <c r="Y21" i="5" s="1"/>
  <c r="T21" i="5"/>
  <c r="Q21" i="5"/>
  <c r="R21" i="5" s="1"/>
  <c r="S21" i="5" s="1"/>
  <c r="K21" i="5"/>
  <c r="H21" i="5"/>
  <c r="I21" i="5" s="1"/>
  <c r="J21" i="5" s="1"/>
  <c r="E21" i="5"/>
  <c r="F21" i="5" s="1"/>
  <c r="G21" i="5" s="1"/>
  <c r="D21" i="5"/>
  <c r="C21" i="5"/>
  <c r="B21" i="5"/>
  <c r="W20" i="5"/>
  <c r="X20" i="5" s="1"/>
  <c r="Y20" i="5" s="1"/>
  <c r="T20" i="5"/>
  <c r="U20" i="5" s="1"/>
  <c r="V20" i="5" s="1"/>
  <c r="Q20" i="5"/>
  <c r="R20" i="5" s="1"/>
  <c r="S20" i="5" s="1"/>
  <c r="K20" i="5"/>
  <c r="L20" i="5" s="1"/>
  <c r="M20" i="5" s="1"/>
  <c r="H20" i="5"/>
  <c r="I20" i="5" s="1"/>
  <c r="J20" i="5" s="1"/>
  <c r="E20" i="5"/>
  <c r="D20" i="5"/>
  <c r="C20" i="5"/>
  <c r="B20" i="5"/>
  <c r="W19" i="5"/>
  <c r="X19" i="5" s="1"/>
  <c r="Y19" i="5" s="1"/>
  <c r="T19" i="5"/>
  <c r="U19" i="5" s="1"/>
  <c r="V19" i="5" s="1"/>
  <c r="Q19" i="5"/>
  <c r="R19" i="5" s="1"/>
  <c r="S19" i="5" s="1"/>
  <c r="K19" i="5"/>
  <c r="H19" i="5"/>
  <c r="I19" i="5" s="1"/>
  <c r="J19" i="5" s="1"/>
  <c r="E19" i="5"/>
  <c r="D19" i="5"/>
  <c r="C19" i="5"/>
  <c r="B19" i="5"/>
  <c r="W18" i="5"/>
  <c r="X18" i="5" s="1"/>
  <c r="Y18" i="5" s="1"/>
  <c r="T18" i="5"/>
  <c r="U18" i="5" s="1"/>
  <c r="V18" i="5" s="1"/>
  <c r="Q18" i="5"/>
  <c r="R18" i="5" s="1"/>
  <c r="S18" i="5" s="1"/>
  <c r="K18" i="5"/>
  <c r="L18" i="5" s="1"/>
  <c r="M18" i="5" s="1"/>
  <c r="H18" i="5"/>
  <c r="I18" i="5" s="1"/>
  <c r="J18" i="5" s="1"/>
  <c r="E18" i="5"/>
  <c r="D18" i="5"/>
  <c r="C18" i="5"/>
  <c r="B18" i="5"/>
  <c r="W17" i="5"/>
  <c r="X17" i="5" s="1"/>
  <c r="Y17" i="5" s="1"/>
  <c r="T17" i="5"/>
  <c r="U17" i="5" s="1"/>
  <c r="V17" i="5" s="1"/>
  <c r="Q17" i="5"/>
  <c r="K17" i="5"/>
  <c r="L17" i="5" s="1"/>
  <c r="M17" i="5" s="1"/>
  <c r="H17" i="5"/>
  <c r="I17" i="5" s="1"/>
  <c r="J17" i="5" s="1"/>
  <c r="E17" i="5"/>
  <c r="F17" i="5" s="1"/>
  <c r="G17" i="5" s="1"/>
  <c r="D17" i="5"/>
  <c r="C17" i="5"/>
  <c r="B17" i="5"/>
  <c r="W16" i="5"/>
  <c r="X16" i="5" s="1"/>
  <c r="Y16" i="5" s="1"/>
  <c r="T16" i="5"/>
  <c r="U16" i="5" s="1"/>
  <c r="V16" i="5" s="1"/>
  <c r="Q16" i="5"/>
  <c r="K16" i="5"/>
  <c r="H16" i="5"/>
  <c r="I16" i="5" s="1"/>
  <c r="J16" i="5" s="1"/>
  <c r="E16" i="5"/>
  <c r="D16" i="5"/>
  <c r="C16" i="5"/>
  <c r="B16" i="5"/>
  <c r="W15" i="5"/>
  <c r="X15" i="5" s="1"/>
  <c r="Y15" i="5" s="1"/>
  <c r="T15" i="5"/>
  <c r="U15" i="5" s="1"/>
  <c r="V15" i="5" s="1"/>
  <c r="Q15" i="5"/>
  <c r="R15" i="5" s="1"/>
  <c r="S15" i="5" s="1"/>
  <c r="K15" i="5"/>
  <c r="H15" i="5"/>
  <c r="I15" i="5" s="1"/>
  <c r="J15" i="5" s="1"/>
  <c r="E15" i="5"/>
  <c r="D15" i="5"/>
  <c r="C15" i="5"/>
  <c r="B15" i="5"/>
  <c r="W14" i="5"/>
  <c r="X14" i="5" s="1"/>
  <c r="Y14" i="5" s="1"/>
  <c r="T14" i="5"/>
  <c r="U14" i="5" s="1"/>
  <c r="V14" i="5" s="1"/>
  <c r="Q14" i="5"/>
  <c r="R14" i="5" s="1"/>
  <c r="S14" i="5" s="1"/>
  <c r="K14" i="5"/>
  <c r="L14" i="5" s="1"/>
  <c r="M14" i="5" s="1"/>
  <c r="H14" i="5"/>
  <c r="I14" i="5" s="1"/>
  <c r="J14" i="5" s="1"/>
  <c r="E14" i="5"/>
  <c r="D14" i="5"/>
  <c r="C14" i="5"/>
  <c r="B14" i="5"/>
  <c r="W13" i="5"/>
  <c r="X13" i="5" s="1"/>
  <c r="Y13" i="5" s="1"/>
  <c r="T13" i="5"/>
  <c r="U13" i="5" s="1"/>
  <c r="V13" i="5" s="1"/>
  <c r="Q13" i="5"/>
  <c r="R13" i="5" s="1"/>
  <c r="S13" i="5" s="1"/>
  <c r="K13" i="5"/>
  <c r="H13" i="5"/>
  <c r="I13" i="5" s="1"/>
  <c r="J13" i="5" s="1"/>
  <c r="E13" i="5"/>
  <c r="D13" i="5"/>
  <c r="C13" i="5"/>
  <c r="B13" i="5"/>
  <c r="W12" i="5"/>
  <c r="T12" i="5"/>
  <c r="U12" i="5" s="1"/>
  <c r="V12" i="5" s="1"/>
  <c r="Q12" i="5"/>
  <c r="R12" i="5" s="1"/>
  <c r="S12" i="5" s="1"/>
  <c r="K12" i="5"/>
  <c r="H12" i="5"/>
  <c r="I12" i="5" s="1"/>
  <c r="J12" i="5" s="1"/>
  <c r="E12" i="5"/>
  <c r="D12" i="5"/>
  <c r="C12" i="5"/>
  <c r="B12" i="5"/>
  <c r="W11" i="5"/>
  <c r="X11" i="5" s="1"/>
  <c r="Y11" i="5" s="1"/>
  <c r="T11" i="5"/>
  <c r="U11" i="5" s="1"/>
  <c r="V11" i="5" s="1"/>
  <c r="Q11" i="5"/>
  <c r="R11" i="5" s="1"/>
  <c r="S11" i="5" s="1"/>
  <c r="K11" i="5"/>
  <c r="L11" i="5" s="1"/>
  <c r="M11" i="5" s="1"/>
  <c r="H11" i="5"/>
  <c r="I11" i="5" s="1"/>
  <c r="J11" i="5" s="1"/>
  <c r="E11" i="5"/>
  <c r="D11" i="5"/>
  <c r="C11" i="5"/>
  <c r="B11" i="5"/>
  <c r="W10" i="5"/>
  <c r="X10" i="5" s="1"/>
  <c r="Y10" i="5" s="1"/>
  <c r="T10" i="5"/>
  <c r="U10" i="5" s="1"/>
  <c r="V10" i="5" s="1"/>
  <c r="Q10" i="5"/>
  <c r="K10" i="5"/>
  <c r="L10" i="5" s="1"/>
  <c r="M10" i="5" s="1"/>
  <c r="H10" i="5"/>
  <c r="I10" i="5" s="1"/>
  <c r="J10" i="5" s="1"/>
  <c r="E10" i="5"/>
  <c r="F10" i="5" s="1"/>
  <c r="G10" i="5" s="1"/>
  <c r="D10" i="5"/>
  <c r="C10" i="5"/>
  <c r="B10" i="5"/>
  <c r="W9" i="5"/>
  <c r="X9" i="5" s="1"/>
  <c r="Y9" i="5" s="1"/>
  <c r="T9" i="5"/>
  <c r="U9" i="5" s="1"/>
  <c r="V9" i="5" s="1"/>
  <c r="Q9" i="5"/>
  <c r="R9" i="5" s="1"/>
  <c r="S9" i="5" s="1"/>
  <c r="K9" i="5"/>
  <c r="L9" i="5" s="1"/>
  <c r="M9" i="5" s="1"/>
  <c r="H9" i="5"/>
  <c r="I9" i="5" s="1"/>
  <c r="J9" i="5" s="1"/>
  <c r="E9" i="5"/>
  <c r="F9" i="5" s="1"/>
  <c r="G9" i="5" s="1"/>
  <c r="D9" i="5"/>
  <c r="C9" i="5"/>
  <c r="B9" i="5"/>
  <c r="W8" i="5"/>
  <c r="X8" i="5" s="1"/>
  <c r="Y8" i="5" s="1"/>
  <c r="T8" i="5"/>
  <c r="U8" i="5" s="1"/>
  <c r="V8" i="5" s="1"/>
  <c r="Q8" i="5"/>
  <c r="R8" i="5" s="1"/>
  <c r="S8" i="5" s="1"/>
  <c r="K8" i="5"/>
  <c r="H8" i="5"/>
  <c r="I8" i="5" s="1"/>
  <c r="J8" i="5" s="1"/>
  <c r="E8" i="5"/>
  <c r="D8" i="5"/>
  <c r="C8" i="5"/>
  <c r="B8" i="5"/>
  <c r="W7" i="5"/>
  <c r="X7" i="5" s="1"/>
  <c r="Y7" i="5" s="1"/>
  <c r="T7" i="5"/>
  <c r="Q7" i="5"/>
  <c r="R7" i="5" s="1"/>
  <c r="S7" i="5" s="1"/>
  <c r="K7" i="5"/>
  <c r="H7" i="5"/>
  <c r="I7" i="5" s="1"/>
  <c r="J7" i="5" s="1"/>
  <c r="E7" i="5"/>
  <c r="D7" i="5"/>
  <c r="C7" i="5"/>
  <c r="B7" i="5"/>
  <c r="W6" i="5"/>
  <c r="T6" i="5"/>
  <c r="U6" i="5" s="1"/>
  <c r="V6" i="5" s="1"/>
  <c r="Q6" i="5"/>
  <c r="K6" i="5"/>
  <c r="L6" i="5" s="1"/>
  <c r="M6" i="5" s="1"/>
  <c r="H6" i="5"/>
  <c r="I6" i="5" s="1"/>
  <c r="J6" i="5" s="1"/>
  <c r="E6" i="5"/>
  <c r="D6" i="5"/>
  <c r="C6" i="5"/>
  <c r="B6" i="5"/>
  <c r="A2" i="5"/>
  <c r="W35" i="4"/>
  <c r="X35" i="4" s="1"/>
  <c r="Y35" i="4" s="1"/>
  <c r="T35" i="4"/>
  <c r="U35" i="4" s="1"/>
  <c r="V35" i="4" s="1"/>
  <c r="Q35" i="4"/>
  <c r="K35" i="4"/>
  <c r="AF35" i="4" s="1"/>
  <c r="AG35" i="4" s="1"/>
  <c r="AH35" i="4" s="1"/>
  <c r="H35" i="4"/>
  <c r="I35" i="4" s="1"/>
  <c r="J35" i="4" s="1"/>
  <c r="E35" i="4"/>
  <c r="N35" i="4" s="1"/>
  <c r="D35" i="4"/>
  <c r="C35" i="4"/>
  <c r="B35" i="4"/>
  <c r="W34" i="4"/>
  <c r="X34" i="4" s="1"/>
  <c r="Y34" i="4" s="1"/>
  <c r="T34" i="4"/>
  <c r="U34" i="4" s="1"/>
  <c r="V34" i="4" s="1"/>
  <c r="Q34" i="4"/>
  <c r="R34" i="4" s="1"/>
  <c r="S34" i="4" s="1"/>
  <c r="K34" i="4"/>
  <c r="AF34" i="4" s="1"/>
  <c r="AG34" i="4" s="1"/>
  <c r="AH34" i="4" s="1"/>
  <c r="H34" i="4"/>
  <c r="I34" i="4" s="1"/>
  <c r="J34" i="4" s="1"/>
  <c r="E34" i="4"/>
  <c r="AC34" i="4" s="1"/>
  <c r="D34" i="4"/>
  <c r="C34" i="4"/>
  <c r="B34" i="4"/>
  <c r="W33" i="4"/>
  <c r="X33" i="4" s="1"/>
  <c r="Y33" i="4" s="1"/>
  <c r="T33" i="4"/>
  <c r="U33" i="4" s="1"/>
  <c r="V33" i="4" s="1"/>
  <c r="Q33" i="4"/>
  <c r="R33" i="4" s="1"/>
  <c r="S33" i="4" s="1"/>
  <c r="K33" i="4"/>
  <c r="H33" i="4"/>
  <c r="I33" i="4" s="1"/>
  <c r="J33" i="4" s="1"/>
  <c r="E33" i="4"/>
  <c r="N33" i="4" s="1"/>
  <c r="F32" i="10" s="1"/>
  <c r="D33" i="4"/>
  <c r="C33" i="4"/>
  <c r="B33" i="4"/>
  <c r="W32" i="4"/>
  <c r="X32" i="4" s="1"/>
  <c r="Y32" i="4" s="1"/>
  <c r="T32" i="4"/>
  <c r="U32" i="4" s="1"/>
  <c r="V32" i="4" s="1"/>
  <c r="Q32" i="4"/>
  <c r="K32" i="4"/>
  <c r="L32" i="4" s="1"/>
  <c r="M32" i="4" s="1"/>
  <c r="H32" i="4"/>
  <c r="I32" i="4" s="1"/>
  <c r="J32" i="4" s="1"/>
  <c r="E32" i="4"/>
  <c r="N32" i="4" s="1"/>
  <c r="F31" i="10" s="1"/>
  <c r="D32" i="4"/>
  <c r="C32" i="4"/>
  <c r="B32" i="4"/>
  <c r="W31" i="4"/>
  <c r="X31" i="4" s="1"/>
  <c r="Y31" i="4" s="1"/>
  <c r="T31" i="4"/>
  <c r="U31" i="4" s="1"/>
  <c r="V31" i="4" s="1"/>
  <c r="Q31" i="4"/>
  <c r="Z31" i="4" s="1"/>
  <c r="R30" i="10" s="1"/>
  <c r="K31" i="4"/>
  <c r="H31" i="4"/>
  <c r="I31" i="4" s="1"/>
  <c r="J31" i="4" s="1"/>
  <c r="E31" i="4"/>
  <c r="N31" i="4" s="1"/>
  <c r="F30" i="10" s="1"/>
  <c r="D31" i="4"/>
  <c r="C31" i="4"/>
  <c r="B31" i="4"/>
  <c r="W30" i="4"/>
  <c r="X30" i="4" s="1"/>
  <c r="Y30" i="4" s="1"/>
  <c r="T30" i="4"/>
  <c r="U30" i="4" s="1"/>
  <c r="V30" i="4" s="1"/>
  <c r="Q30" i="4"/>
  <c r="Z30" i="4" s="1"/>
  <c r="K30" i="4"/>
  <c r="AF30" i="4" s="1"/>
  <c r="AG30" i="4" s="1"/>
  <c r="AH30" i="4" s="1"/>
  <c r="H30" i="4"/>
  <c r="I30" i="4" s="1"/>
  <c r="J30" i="4" s="1"/>
  <c r="E30" i="4"/>
  <c r="AC30" i="4" s="1"/>
  <c r="D30" i="4"/>
  <c r="C30" i="4"/>
  <c r="B30" i="4"/>
  <c r="W29" i="4"/>
  <c r="X29" i="4" s="1"/>
  <c r="Y29" i="4" s="1"/>
  <c r="T29" i="4"/>
  <c r="U29" i="4" s="1"/>
  <c r="V29" i="4" s="1"/>
  <c r="Q29" i="4"/>
  <c r="R29" i="4" s="1"/>
  <c r="S29" i="4" s="1"/>
  <c r="K29" i="4"/>
  <c r="L29" i="4" s="1"/>
  <c r="M29" i="4" s="1"/>
  <c r="H29" i="4"/>
  <c r="I29" i="4" s="1"/>
  <c r="J29" i="4" s="1"/>
  <c r="E29" i="4"/>
  <c r="AC29" i="4" s="1"/>
  <c r="D29" i="4"/>
  <c r="C29" i="4"/>
  <c r="B29" i="4"/>
  <c r="W28" i="4"/>
  <c r="X28" i="4" s="1"/>
  <c r="Y28" i="4" s="1"/>
  <c r="T28" i="4"/>
  <c r="U28" i="4" s="1"/>
  <c r="V28" i="4" s="1"/>
  <c r="Q28" i="4"/>
  <c r="Z28" i="4" s="1"/>
  <c r="K28" i="4"/>
  <c r="AF28" i="4" s="1"/>
  <c r="AG28" i="4" s="1"/>
  <c r="AH28" i="4" s="1"/>
  <c r="H28" i="4"/>
  <c r="I28" i="4" s="1"/>
  <c r="J28" i="4" s="1"/>
  <c r="E28" i="4"/>
  <c r="D28" i="4"/>
  <c r="C28" i="4"/>
  <c r="B28" i="4"/>
  <c r="W27" i="4"/>
  <c r="X27" i="4" s="1"/>
  <c r="Y27" i="4" s="1"/>
  <c r="T27" i="4"/>
  <c r="U27" i="4" s="1"/>
  <c r="V27" i="4" s="1"/>
  <c r="Q27" i="4"/>
  <c r="Z27" i="4" s="1"/>
  <c r="K27" i="4"/>
  <c r="AF27" i="4" s="1"/>
  <c r="AG27" i="4" s="1"/>
  <c r="AH27" i="4" s="1"/>
  <c r="H27" i="4"/>
  <c r="I27" i="4" s="1"/>
  <c r="J27" i="4" s="1"/>
  <c r="E27" i="4"/>
  <c r="AC27" i="4" s="1"/>
  <c r="D27" i="4"/>
  <c r="C27" i="4"/>
  <c r="B27" i="4"/>
  <c r="W26" i="4"/>
  <c r="X26" i="4" s="1"/>
  <c r="Y26" i="4" s="1"/>
  <c r="T26" i="4"/>
  <c r="U26" i="4" s="1"/>
  <c r="V26" i="4" s="1"/>
  <c r="Q26" i="4"/>
  <c r="Z26" i="4" s="1"/>
  <c r="R25" i="10" s="1"/>
  <c r="K26" i="4"/>
  <c r="AF26" i="4" s="1"/>
  <c r="AG26" i="4" s="1"/>
  <c r="AH26" i="4" s="1"/>
  <c r="H26" i="4"/>
  <c r="I26" i="4" s="1"/>
  <c r="J26" i="4" s="1"/>
  <c r="E26" i="4"/>
  <c r="F26" i="4" s="1"/>
  <c r="G26" i="4" s="1"/>
  <c r="D26" i="4"/>
  <c r="C26" i="4"/>
  <c r="B26" i="4"/>
  <c r="W25" i="4"/>
  <c r="X25" i="4" s="1"/>
  <c r="Y25" i="4" s="1"/>
  <c r="T25" i="4"/>
  <c r="U25" i="4" s="1"/>
  <c r="V25" i="4" s="1"/>
  <c r="Q25" i="4"/>
  <c r="R25" i="4" s="1"/>
  <c r="S25" i="4" s="1"/>
  <c r="K25" i="4"/>
  <c r="H25" i="4"/>
  <c r="I25" i="4" s="1"/>
  <c r="J25" i="4" s="1"/>
  <c r="E25" i="4"/>
  <c r="N25" i="4" s="1"/>
  <c r="F24" i="10" s="1"/>
  <c r="D25" i="4"/>
  <c r="C25" i="4"/>
  <c r="B25" i="4"/>
  <c r="W24" i="4"/>
  <c r="X24" i="4" s="1"/>
  <c r="Y24" i="4" s="1"/>
  <c r="T24" i="4"/>
  <c r="U24" i="4" s="1"/>
  <c r="V24" i="4" s="1"/>
  <c r="Q24" i="4"/>
  <c r="R24" i="4" s="1"/>
  <c r="S24" i="4" s="1"/>
  <c r="K24" i="4"/>
  <c r="AF24" i="4" s="1"/>
  <c r="AG24" i="4" s="1"/>
  <c r="AH24" i="4" s="1"/>
  <c r="H24" i="4"/>
  <c r="I24" i="4" s="1"/>
  <c r="J24" i="4" s="1"/>
  <c r="E24" i="4"/>
  <c r="D24" i="4"/>
  <c r="C24" i="4"/>
  <c r="B24" i="4"/>
  <c r="W23" i="4"/>
  <c r="X23" i="4" s="1"/>
  <c r="Y23" i="4" s="1"/>
  <c r="T23" i="4"/>
  <c r="U23" i="4" s="1"/>
  <c r="V23" i="4" s="1"/>
  <c r="Q23" i="4"/>
  <c r="Z23" i="4" s="1"/>
  <c r="K23" i="4"/>
  <c r="L23" i="4" s="1"/>
  <c r="M23" i="4" s="1"/>
  <c r="H23" i="4"/>
  <c r="I23" i="4" s="1"/>
  <c r="J23" i="4" s="1"/>
  <c r="E23" i="4"/>
  <c r="AC23" i="4" s="1"/>
  <c r="AD23" i="4" s="1"/>
  <c r="AE23" i="4" s="1"/>
  <c r="D23" i="4"/>
  <c r="C23" i="4"/>
  <c r="B23" i="4"/>
  <c r="W22" i="4"/>
  <c r="T22" i="4"/>
  <c r="U22" i="4" s="1"/>
  <c r="V22" i="4" s="1"/>
  <c r="Q22" i="4"/>
  <c r="R22" i="4" s="1"/>
  <c r="S22" i="4" s="1"/>
  <c r="K22" i="4"/>
  <c r="L22" i="4" s="1"/>
  <c r="M22" i="4" s="1"/>
  <c r="H22" i="4"/>
  <c r="E22" i="4"/>
  <c r="F22" i="4" s="1"/>
  <c r="G22" i="4" s="1"/>
  <c r="D22" i="4"/>
  <c r="C22" i="4"/>
  <c r="B22" i="4"/>
  <c r="W21" i="4"/>
  <c r="X21" i="4" s="1"/>
  <c r="Y21" i="4" s="1"/>
  <c r="T21" i="4"/>
  <c r="U21" i="4" s="1"/>
  <c r="V21" i="4" s="1"/>
  <c r="Q21" i="4"/>
  <c r="R21" i="4" s="1"/>
  <c r="S21" i="4" s="1"/>
  <c r="K21" i="4"/>
  <c r="L21" i="4" s="1"/>
  <c r="M21" i="4" s="1"/>
  <c r="H21" i="4"/>
  <c r="I21" i="4" s="1"/>
  <c r="J21" i="4" s="1"/>
  <c r="E21" i="4"/>
  <c r="D21" i="4"/>
  <c r="C21" i="4"/>
  <c r="B21" i="4"/>
  <c r="W20" i="4"/>
  <c r="X20" i="4" s="1"/>
  <c r="Y20" i="4" s="1"/>
  <c r="T20" i="4"/>
  <c r="U20" i="4" s="1"/>
  <c r="V20" i="4" s="1"/>
  <c r="Q20" i="4"/>
  <c r="R20" i="4" s="1"/>
  <c r="S20" i="4" s="1"/>
  <c r="K20" i="4"/>
  <c r="L20" i="4" s="1"/>
  <c r="M20" i="4" s="1"/>
  <c r="H20" i="4"/>
  <c r="I20" i="4" s="1"/>
  <c r="J20" i="4" s="1"/>
  <c r="E20" i="4"/>
  <c r="D20" i="4"/>
  <c r="C20" i="4"/>
  <c r="B20" i="4"/>
  <c r="W19" i="4"/>
  <c r="X19" i="4" s="1"/>
  <c r="Y19" i="4" s="1"/>
  <c r="T19" i="4"/>
  <c r="U19" i="4" s="1"/>
  <c r="V19" i="4" s="1"/>
  <c r="Q19" i="4"/>
  <c r="R19" i="4" s="1"/>
  <c r="S19" i="4" s="1"/>
  <c r="K19" i="4"/>
  <c r="H19" i="4"/>
  <c r="E19" i="4"/>
  <c r="F19" i="4" s="1"/>
  <c r="G19" i="4" s="1"/>
  <c r="D19" i="4"/>
  <c r="C19" i="4"/>
  <c r="B19" i="4"/>
  <c r="W18" i="4"/>
  <c r="X18" i="4" s="1"/>
  <c r="Y18" i="4" s="1"/>
  <c r="T18" i="4"/>
  <c r="U18" i="4" s="1"/>
  <c r="V18" i="4" s="1"/>
  <c r="Q18" i="4"/>
  <c r="K18" i="4"/>
  <c r="L18" i="4" s="1"/>
  <c r="M18" i="4" s="1"/>
  <c r="H18" i="4"/>
  <c r="I18" i="4" s="1"/>
  <c r="J18" i="4" s="1"/>
  <c r="E18" i="4"/>
  <c r="D18" i="4"/>
  <c r="C18" i="4"/>
  <c r="B18" i="4"/>
  <c r="W17" i="4"/>
  <c r="X17" i="4" s="1"/>
  <c r="Y17" i="4" s="1"/>
  <c r="T17" i="4"/>
  <c r="U17" i="4" s="1"/>
  <c r="V17" i="4" s="1"/>
  <c r="Q17" i="4"/>
  <c r="R17" i="4" s="1"/>
  <c r="S17" i="4" s="1"/>
  <c r="K17" i="4"/>
  <c r="H17" i="4"/>
  <c r="E17" i="4"/>
  <c r="D17" i="4"/>
  <c r="C17" i="4"/>
  <c r="B17" i="4"/>
  <c r="W16" i="4"/>
  <c r="T16" i="4"/>
  <c r="U16" i="4" s="1"/>
  <c r="V16" i="4" s="1"/>
  <c r="Q16" i="4"/>
  <c r="R16" i="4" s="1"/>
  <c r="S16" i="4" s="1"/>
  <c r="K16" i="4"/>
  <c r="L16" i="4" s="1"/>
  <c r="M16" i="4" s="1"/>
  <c r="H16" i="4"/>
  <c r="I16" i="4" s="1"/>
  <c r="J16" i="4" s="1"/>
  <c r="E16" i="4"/>
  <c r="F16" i="4" s="1"/>
  <c r="G16" i="4" s="1"/>
  <c r="D16" i="4"/>
  <c r="C16" i="4"/>
  <c r="B16" i="4"/>
  <c r="W15" i="4"/>
  <c r="X15" i="4" s="1"/>
  <c r="Y15" i="4" s="1"/>
  <c r="T15" i="4"/>
  <c r="U15" i="4" s="1"/>
  <c r="V15" i="4" s="1"/>
  <c r="Q15" i="4"/>
  <c r="R15" i="4" s="1"/>
  <c r="S15" i="4" s="1"/>
  <c r="K15" i="4"/>
  <c r="H15" i="4"/>
  <c r="I15" i="4" s="1"/>
  <c r="J15" i="4" s="1"/>
  <c r="E15" i="4"/>
  <c r="F15" i="4" s="1"/>
  <c r="G15" i="4" s="1"/>
  <c r="D15" i="4"/>
  <c r="C15" i="4"/>
  <c r="B15" i="4"/>
  <c r="W14" i="4"/>
  <c r="X14" i="4" s="1"/>
  <c r="Y14" i="4" s="1"/>
  <c r="T14" i="4"/>
  <c r="Q14" i="4"/>
  <c r="R14" i="4" s="1"/>
  <c r="S14" i="4" s="1"/>
  <c r="K14" i="4"/>
  <c r="L14" i="4" s="1"/>
  <c r="M14" i="4" s="1"/>
  <c r="H14" i="4"/>
  <c r="I14" i="4" s="1"/>
  <c r="J14" i="4" s="1"/>
  <c r="E14" i="4"/>
  <c r="D14" i="4"/>
  <c r="C14" i="4"/>
  <c r="B14" i="4"/>
  <c r="W13" i="4"/>
  <c r="T13" i="4"/>
  <c r="U13" i="4" s="1"/>
  <c r="V13" i="4" s="1"/>
  <c r="Q13" i="4"/>
  <c r="R13" i="4" s="1"/>
  <c r="S13" i="4" s="1"/>
  <c r="K13" i="4"/>
  <c r="L13" i="4" s="1"/>
  <c r="M13" i="4" s="1"/>
  <c r="H13" i="4"/>
  <c r="I13" i="4" s="1"/>
  <c r="J13" i="4" s="1"/>
  <c r="E13" i="4"/>
  <c r="F13" i="4" s="1"/>
  <c r="G13" i="4" s="1"/>
  <c r="D13" i="4"/>
  <c r="C13" i="4"/>
  <c r="B13" i="4"/>
  <c r="W12" i="4"/>
  <c r="X12" i="4" s="1"/>
  <c r="Y12" i="4" s="1"/>
  <c r="T12" i="4"/>
  <c r="U12" i="4" s="1"/>
  <c r="V12" i="4" s="1"/>
  <c r="Q12" i="4"/>
  <c r="R12" i="4" s="1"/>
  <c r="S12" i="4" s="1"/>
  <c r="K12" i="4"/>
  <c r="L12" i="4" s="1"/>
  <c r="M12" i="4" s="1"/>
  <c r="H12" i="4"/>
  <c r="I12" i="4" s="1"/>
  <c r="J12" i="4" s="1"/>
  <c r="E12" i="4"/>
  <c r="D12" i="4"/>
  <c r="C12" i="4"/>
  <c r="B12" i="4"/>
  <c r="W11" i="4"/>
  <c r="X11" i="4" s="1"/>
  <c r="Y11" i="4" s="1"/>
  <c r="T11" i="4"/>
  <c r="U11" i="4" s="1"/>
  <c r="V11" i="4" s="1"/>
  <c r="Q11" i="4"/>
  <c r="K11" i="4"/>
  <c r="L11" i="4" s="1"/>
  <c r="M11" i="4" s="1"/>
  <c r="H11" i="4"/>
  <c r="E11" i="4"/>
  <c r="D11" i="4"/>
  <c r="C11" i="4"/>
  <c r="B11" i="4"/>
  <c r="W10" i="4"/>
  <c r="X10" i="4" s="1"/>
  <c r="Y10" i="4" s="1"/>
  <c r="T10" i="4"/>
  <c r="U10" i="4" s="1"/>
  <c r="V10" i="4" s="1"/>
  <c r="Q10" i="4"/>
  <c r="R10" i="4" s="1"/>
  <c r="S10" i="4" s="1"/>
  <c r="K10" i="4"/>
  <c r="L10" i="4" s="1"/>
  <c r="M10" i="4" s="1"/>
  <c r="H10" i="4"/>
  <c r="I10" i="4" s="1"/>
  <c r="J10" i="4" s="1"/>
  <c r="E10" i="4"/>
  <c r="D10" i="4"/>
  <c r="C10" i="4"/>
  <c r="B10" i="4"/>
  <c r="W9" i="4"/>
  <c r="X9" i="4" s="1"/>
  <c r="Y9" i="4" s="1"/>
  <c r="T9" i="4"/>
  <c r="U9" i="4" s="1"/>
  <c r="V9" i="4" s="1"/>
  <c r="Q9" i="4"/>
  <c r="K9" i="4"/>
  <c r="H9" i="4"/>
  <c r="I9" i="4" s="1"/>
  <c r="J9" i="4" s="1"/>
  <c r="E9" i="4"/>
  <c r="D9" i="4"/>
  <c r="C9" i="4"/>
  <c r="B9" i="4"/>
  <c r="W8" i="4"/>
  <c r="X8" i="4" s="1"/>
  <c r="Y8" i="4" s="1"/>
  <c r="T8" i="4"/>
  <c r="U8" i="4" s="1"/>
  <c r="V8" i="4" s="1"/>
  <c r="Q8" i="4"/>
  <c r="R8" i="4" s="1"/>
  <c r="S8" i="4" s="1"/>
  <c r="K8" i="4"/>
  <c r="H8" i="4"/>
  <c r="I8" i="4" s="1"/>
  <c r="J8" i="4" s="1"/>
  <c r="E8" i="4"/>
  <c r="F8" i="4" s="1"/>
  <c r="G8" i="4" s="1"/>
  <c r="D8" i="4"/>
  <c r="C8" i="4"/>
  <c r="B8" i="4"/>
  <c r="W7" i="4"/>
  <c r="T7" i="4"/>
  <c r="U7" i="4" s="1"/>
  <c r="V7" i="4" s="1"/>
  <c r="Q7" i="4"/>
  <c r="R7" i="4" s="1"/>
  <c r="S7" i="4" s="1"/>
  <c r="K7" i="4"/>
  <c r="L7" i="4" s="1"/>
  <c r="M7" i="4" s="1"/>
  <c r="H7" i="4"/>
  <c r="I7" i="4" s="1"/>
  <c r="J7" i="4" s="1"/>
  <c r="E7" i="4"/>
  <c r="D7" i="4"/>
  <c r="C7" i="4"/>
  <c r="B7" i="4"/>
  <c r="W6" i="4"/>
  <c r="T6" i="4"/>
  <c r="U6" i="4" s="1"/>
  <c r="V6" i="4" s="1"/>
  <c r="Q6" i="4"/>
  <c r="R6" i="4" s="1"/>
  <c r="S6" i="4" s="1"/>
  <c r="K6" i="4"/>
  <c r="L6" i="4" s="1"/>
  <c r="M6" i="4" s="1"/>
  <c r="H6" i="4"/>
  <c r="I6" i="4" s="1"/>
  <c r="J6" i="4" s="1"/>
  <c r="E6" i="4"/>
  <c r="F6" i="4" s="1"/>
  <c r="G6" i="4" s="1"/>
  <c r="D6" i="4"/>
  <c r="C6" i="4"/>
  <c r="B6" i="4"/>
  <c r="A2" i="4"/>
  <c r="W35" i="1"/>
  <c r="X35" i="1" s="1"/>
  <c r="Y35" i="1" s="1"/>
  <c r="T35" i="1"/>
  <c r="U35" i="1" s="1"/>
  <c r="V35" i="1" s="1"/>
  <c r="Q35" i="1"/>
  <c r="R35" i="1" s="1"/>
  <c r="S35" i="1" s="1"/>
  <c r="K35" i="1"/>
  <c r="AF35" i="1" s="1"/>
  <c r="AG35" i="1" s="1"/>
  <c r="AH35" i="1" s="1"/>
  <c r="H35" i="1"/>
  <c r="I35" i="1" s="1"/>
  <c r="J35" i="1" s="1"/>
  <c r="E35" i="1"/>
  <c r="AC35" i="1" s="1"/>
  <c r="W34" i="1"/>
  <c r="X34" i="1" s="1"/>
  <c r="Y34" i="1" s="1"/>
  <c r="T34" i="1"/>
  <c r="U34" i="1" s="1"/>
  <c r="V34" i="1" s="1"/>
  <c r="Q34" i="1"/>
  <c r="R34" i="1" s="1"/>
  <c r="S34" i="1" s="1"/>
  <c r="K34" i="1"/>
  <c r="AF34" i="1" s="1"/>
  <c r="AG34" i="1" s="1"/>
  <c r="AH34" i="1" s="1"/>
  <c r="H34" i="1"/>
  <c r="I34" i="1" s="1"/>
  <c r="J34" i="1" s="1"/>
  <c r="E34" i="1"/>
  <c r="AC34" i="1" s="1"/>
  <c r="W33" i="1"/>
  <c r="X33" i="1" s="1"/>
  <c r="Y33" i="1" s="1"/>
  <c r="T33" i="1"/>
  <c r="U33" i="1" s="1"/>
  <c r="V33" i="1" s="1"/>
  <c r="Q33" i="1"/>
  <c r="Z33" i="1" s="1"/>
  <c r="K33" i="1"/>
  <c r="AF33" i="1" s="1"/>
  <c r="AG33" i="1" s="1"/>
  <c r="AH33" i="1" s="1"/>
  <c r="H33" i="1"/>
  <c r="I33" i="1" s="1"/>
  <c r="J33" i="1" s="1"/>
  <c r="E33" i="1"/>
  <c r="AC33" i="1" s="1"/>
  <c r="W32" i="1"/>
  <c r="X32" i="1" s="1"/>
  <c r="Y32" i="1" s="1"/>
  <c r="T32" i="1"/>
  <c r="U32" i="1" s="1"/>
  <c r="V32" i="1" s="1"/>
  <c r="Q32" i="1"/>
  <c r="Z32" i="1" s="1"/>
  <c r="K32" i="1"/>
  <c r="L32" i="1" s="1"/>
  <c r="M32" i="1" s="1"/>
  <c r="H32" i="1"/>
  <c r="I32" i="1" s="1"/>
  <c r="J32" i="1" s="1"/>
  <c r="E32" i="1"/>
  <c r="AC32" i="1" s="1"/>
  <c r="W31" i="1"/>
  <c r="X31" i="1" s="1"/>
  <c r="Y31" i="1" s="1"/>
  <c r="T31" i="1"/>
  <c r="U31" i="1" s="1"/>
  <c r="V31" i="1" s="1"/>
  <c r="Q31" i="1"/>
  <c r="Z31" i="1" s="1"/>
  <c r="Q30" i="10" s="1"/>
  <c r="K31" i="1"/>
  <c r="L31" i="1" s="1"/>
  <c r="M31" i="1" s="1"/>
  <c r="H31" i="1"/>
  <c r="I31" i="1" s="1"/>
  <c r="J31" i="1" s="1"/>
  <c r="E31" i="1"/>
  <c r="N31" i="1" s="1"/>
  <c r="E30" i="10" s="1"/>
  <c r="W30" i="1"/>
  <c r="X30" i="1" s="1"/>
  <c r="Y30" i="1" s="1"/>
  <c r="T30" i="1"/>
  <c r="U30" i="1" s="1"/>
  <c r="V30" i="1" s="1"/>
  <c r="Q30" i="1"/>
  <c r="Z30" i="1" s="1"/>
  <c r="Q29" i="10" s="1"/>
  <c r="K30" i="1"/>
  <c r="AF30" i="1" s="1"/>
  <c r="AG30" i="1" s="1"/>
  <c r="AH30" i="1" s="1"/>
  <c r="H30" i="1"/>
  <c r="I30" i="1" s="1"/>
  <c r="J30" i="1" s="1"/>
  <c r="E30" i="1"/>
  <c r="AC30" i="1" s="1"/>
  <c r="AI30" i="1" s="1"/>
  <c r="AJ30" i="1" s="1"/>
  <c r="AK30" i="1" s="1"/>
  <c r="W29" i="1"/>
  <c r="X29" i="1" s="1"/>
  <c r="Y29" i="1" s="1"/>
  <c r="T29" i="1"/>
  <c r="U29" i="1" s="1"/>
  <c r="V29" i="1" s="1"/>
  <c r="Q29" i="1"/>
  <c r="Z29" i="1" s="1"/>
  <c r="K29" i="1"/>
  <c r="AF29" i="1" s="1"/>
  <c r="AG29" i="1" s="1"/>
  <c r="AH29" i="1" s="1"/>
  <c r="H29" i="1"/>
  <c r="I29" i="1" s="1"/>
  <c r="J29" i="1" s="1"/>
  <c r="E29" i="1"/>
  <c r="F29" i="1" s="1"/>
  <c r="G29" i="1" s="1"/>
  <c r="W28" i="1"/>
  <c r="X28" i="1" s="1"/>
  <c r="Y28" i="1" s="1"/>
  <c r="T28" i="1"/>
  <c r="U28" i="1" s="1"/>
  <c r="V28" i="1" s="1"/>
  <c r="Q28" i="1"/>
  <c r="Z28" i="1" s="1"/>
  <c r="Q27" i="10" s="1"/>
  <c r="K28" i="1"/>
  <c r="AF28" i="1" s="1"/>
  <c r="AG28" i="1" s="1"/>
  <c r="AH28" i="1" s="1"/>
  <c r="H28" i="1"/>
  <c r="I28" i="1" s="1"/>
  <c r="J28" i="1" s="1"/>
  <c r="E28" i="1"/>
  <c r="AC28" i="1" s="1"/>
  <c r="AI28" i="1" s="1"/>
  <c r="AJ28" i="1" s="1"/>
  <c r="AK28" i="1" s="1"/>
  <c r="W27" i="1"/>
  <c r="X27" i="1" s="1"/>
  <c r="Y27" i="1" s="1"/>
  <c r="T27" i="1"/>
  <c r="U27" i="1" s="1"/>
  <c r="V27" i="1" s="1"/>
  <c r="Q27" i="1"/>
  <c r="Z27" i="1" s="1"/>
  <c r="K27" i="1"/>
  <c r="L27" i="1" s="1"/>
  <c r="M27" i="1" s="1"/>
  <c r="H27" i="1"/>
  <c r="I27" i="1" s="1"/>
  <c r="J27" i="1" s="1"/>
  <c r="E27" i="1"/>
  <c r="AC27" i="1" s="1"/>
  <c r="AI27" i="1" s="1"/>
  <c r="AJ27" i="1" s="1"/>
  <c r="AK27" i="1" s="1"/>
  <c r="W26" i="1"/>
  <c r="X26" i="1" s="1"/>
  <c r="Y26" i="1" s="1"/>
  <c r="T26" i="1"/>
  <c r="U26" i="1" s="1"/>
  <c r="V26" i="1" s="1"/>
  <c r="Q26" i="1"/>
  <c r="Z26" i="1" s="1"/>
  <c r="Q25" i="10" s="1"/>
  <c r="K26" i="1"/>
  <c r="L26" i="1" s="1"/>
  <c r="M26" i="1" s="1"/>
  <c r="H26" i="1"/>
  <c r="I26" i="1" s="1"/>
  <c r="J26" i="1" s="1"/>
  <c r="E26" i="1"/>
  <c r="F26" i="1" s="1"/>
  <c r="G26" i="1" s="1"/>
  <c r="W25" i="1"/>
  <c r="X25" i="1" s="1"/>
  <c r="Y25" i="1" s="1"/>
  <c r="T25" i="1"/>
  <c r="U25" i="1" s="1"/>
  <c r="V25" i="1" s="1"/>
  <c r="Q25" i="1"/>
  <c r="R25" i="1" s="1"/>
  <c r="S25" i="1" s="1"/>
  <c r="K25" i="1"/>
  <c r="AF25" i="1" s="1"/>
  <c r="AG25" i="1" s="1"/>
  <c r="AH25" i="1" s="1"/>
  <c r="H25" i="1"/>
  <c r="I25" i="1" s="1"/>
  <c r="J25" i="1" s="1"/>
  <c r="E25" i="1"/>
  <c r="F25" i="1" s="1"/>
  <c r="G25" i="1" s="1"/>
  <c r="W24" i="1"/>
  <c r="X24" i="1" s="1"/>
  <c r="Y24" i="1" s="1"/>
  <c r="T24" i="1"/>
  <c r="U24" i="1" s="1"/>
  <c r="V24" i="1" s="1"/>
  <c r="Q24" i="1"/>
  <c r="Z24" i="1" s="1"/>
  <c r="Q23" i="10" s="1"/>
  <c r="K24" i="1"/>
  <c r="H24" i="1"/>
  <c r="I24" i="1" s="1"/>
  <c r="J24" i="1" s="1"/>
  <c r="E24" i="1"/>
  <c r="F24" i="1" s="1"/>
  <c r="G24" i="1" s="1"/>
  <c r="W23" i="1"/>
  <c r="X23" i="1" s="1"/>
  <c r="Y23" i="1" s="1"/>
  <c r="T23" i="1"/>
  <c r="U23" i="1" s="1"/>
  <c r="V23" i="1" s="1"/>
  <c r="Q23" i="1"/>
  <c r="Z23" i="1" s="1"/>
  <c r="K23" i="1"/>
  <c r="L23" i="1" s="1"/>
  <c r="M23" i="1" s="1"/>
  <c r="H23" i="1"/>
  <c r="I23" i="1" s="1"/>
  <c r="J23" i="1" s="1"/>
  <c r="E23" i="1"/>
  <c r="N23" i="1" s="1"/>
  <c r="E22" i="10" s="1"/>
  <c r="W22" i="1"/>
  <c r="X22" i="1" s="1"/>
  <c r="Y22" i="1" s="1"/>
  <c r="T22" i="1"/>
  <c r="U22" i="1" s="1"/>
  <c r="V22" i="1" s="1"/>
  <c r="Q22" i="1"/>
  <c r="K22" i="1"/>
  <c r="L22" i="1" s="1"/>
  <c r="M22" i="1" s="1"/>
  <c r="H22" i="1"/>
  <c r="E22" i="1"/>
  <c r="W21" i="1"/>
  <c r="T21" i="1"/>
  <c r="U21" i="1" s="1"/>
  <c r="V21" i="1" s="1"/>
  <c r="Q21" i="1"/>
  <c r="K21" i="1"/>
  <c r="L21" i="1" s="1"/>
  <c r="M21" i="1" s="1"/>
  <c r="H21" i="1"/>
  <c r="I21" i="1" s="1"/>
  <c r="J21" i="1" s="1"/>
  <c r="E21" i="1"/>
  <c r="F21" i="1" s="1"/>
  <c r="G21" i="1" s="1"/>
  <c r="W20" i="1"/>
  <c r="X20" i="1" s="1"/>
  <c r="Y20" i="1" s="1"/>
  <c r="T20" i="1"/>
  <c r="U20" i="1" s="1"/>
  <c r="V20" i="1" s="1"/>
  <c r="Q20" i="1"/>
  <c r="R20" i="1" s="1"/>
  <c r="S20" i="1" s="1"/>
  <c r="K20" i="1"/>
  <c r="L20" i="1" s="1"/>
  <c r="M20" i="1" s="1"/>
  <c r="H20" i="1"/>
  <c r="I20" i="1" s="1"/>
  <c r="J20" i="1" s="1"/>
  <c r="E20" i="1"/>
  <c r="W19" i="1"/>
  <c r="X19" i="1" s="1"/>
  <c r="Y19" i="1" s="1"/>
  <c r="T19" i="1"/>
  <c r="U19" i="1" s="1"/>
  <c r="V19" i="1" s="1"/>
  <c r="Q19" i="1"/>
  <c r="K19" i="1"/>
  <c r="H19" i="1"/>
  <c r="I19" i="1" s="1"/>
  <c r="J19" i="1" s="1"/>
  <c r="E19" i="1"/>
  <c r="F19" i="1" s="1"/>
  <c r="G19" i="1" s="1"/>
  <c r="W18" i="1"/>
  <c r="X18" i="1" s="1"/>
  <c r="Y18" i="1" s="1"/>
  <c r="T18" i="1"/>
  <c r="U18" i="1" s="1"/>
  <c r="V18" i="1" s="1"/>
  <c r="Q18" i="1"/>
  <c r="K18" i="1"/>
  <c r="H18" i="1"/>
  <c r="E18" i="1"/>
  <c r="F18" i="1" s="1"/>
  <c r="G18" i="1" s="1"/>
  <c r="W17" i="1"/>
  <c r="X17" i="1" s="1"/>
  <c r="Y17" i="1" s="1"/>
  <c r="T17" i="1"/>
  <c r="U17" i="1" s="1"/>
  <c r="V17" i="1" s="1"/>
  <c r="Q17" i="1"/>
  <c r="K17" i="1"/>
  <c r="L17" i="1" s="1"/>
  <c r="M17" i="1" s="1"/>
  <c r="H17" i="1"/>
  <c r="I17" i="1" s="1"/>
  <c r="J17" i="1" s="1"/>
  <c r="E17" i="1"/>
  <c r="F17" i="1" s="1"/>
  <c r="G17" i="1" s="1"/>
  <c r="W16" i="1"/>
  <c r="X16" i="1" s="1"/>
  <c r="Y16" i="1" s="1"/>
  <c r="T16" i="1"/>
  <c r="Q16" i="1"/>
  <c r="R16" i="1" s="1"/>
  <c r="S16" i="1" s="1"/>
  <c r="K16" i="1"/>
  <c r="L16" i="1" s="1"/>
  <c r="M16" i="1" s="1"/>
  <c r="H16" i="1"/>
  <c r="I16" i="1" s="1"/>
  <c r="J16" i="1" s="1"/>
  <c r="E16" i="1"/>
  <c r="W15" i="1"/>
  <c r="X15" i="1" s="1"/>
  <c r="Y15" i="1" s="1"/>
  <c r="T15" i="1"/>
  <c r="U15" i="1" s="1"/>
  <c r="V15" i="1" s="1"/>
  <c r="Q15" i="1"/>
  <c r="R15" i="1" s="1"/>
  <c r="S15" i="1" s="1"/>
  <c r="K15" i="1"/>
  <c r="L15" i="1" s="1"/>
  <c r="M15" i="1" s="1"/>
  <c r="H15" i="1"/>
  <c r="I15" i="1" s="1"/>
  <c r="J15" i="1" s="1"/>
  <c r="E15" i="1"/>
  <c r="W14" i="1"/>
  <c r="X14" i="1" s="1"/>
  <c r="Y14" i="1" s="1"/>
  <c r="T14" i="1"/>
  <c r="U14" i="1" s="1"/>
  <c r="V14" i="1" s="1"/>
  <c r="Q14" i="1"/>
  <c r="R14" i="1" s="1"/>
  <c r="S14" i="1" s="1"/>
  <c r="K14" i="1"/>
  <c r="L14" i="1" s="1"/>
  <c r="M14" i="1" s="1"/>
  <c r="H14" i="1"/>
  <c r="E14" i="1"/>
  <c r="W13" i="1"/>
  <c r="X13" i="1" s="1"/>
  <c r="Y13" i="1" s="1"/>
  <c r="T13" i="1"/>
  <c r="Q13" i="1"/>
  <c r="R13" i="1" s="1"/>
  <c r="S13" i="1" s="1"/>
  <c r="K13" i="1"/>
  <c r="H13" i="1"/>
  <c r="I13" i="1" s="1"/>
  <c r="J13" i="1" s="1"/>
  <c r="E13" i="1"/>
  <c r="F13" i="1" s="1"/>
  <c r="G13" i="1" s="1"/>
  <c r="W12" i="1"/>
  <c r="X12" i="1" s="1"/>
  <c r="Y12" i="1" s="1"/>
  <c r="T12" i="1"/>
  <c r="Q12" i="1"/>
  <c r="R12" i="1" s="1"/>
  <c r="S12" i="1" s="1"/>
  <c r="K12" i="1"/>
  <c r="H12" i="1"/>
  <c r="I12" i="1" s="1"/>
  <c r="J12" i="1" s="1"/>
  <c r="E12" i="1"/>
  <c r="W11" i="1"/>
  <c r="X11" i="1" s="1"/>
  <c r="Y11" i="1" s="1"/>
  <c r="T11" i="1"/>
  <c r="U11" i="1" s="1"/>
  <c r="V11" i="1" s="1"/>
  <c r="Q11" i="1"/>
  <c r="R11" i="1" s="1"/>
  <c r="S11" i="1" s="1"/>
  <c r="K11" i="1"/>
  <c r="L11" i="1" s="1"/>
  <c r="M11" i="1" s="1"/>
  <c r="H11" i="1"/>
  <c r="I11" i="1" s="1"/>
  <c r="J11" i="1" s="1"/>
  <c r="E11" i="1"/>
  <c r="W10" i="1"/>
  <c r="X10" i="1" s="1"/>
  <c r="Y10" i="1" s="1"/>
  <c r="T10" i="1"/>
  <c r="U10" i="1" s="1"/>
  <c r="V10" i="1" s="1"/>
  <c r="Q10" i="1"/>
  <c r="K10" i="1"/>
  <c r="H10" i="1"/>
  <c r="E10" i="1"/>
  <c r="F10" i="1" s="1"/>
  <c r="G10" i="1" s="1"/>
  <c r="W9" i="1"/>
  <c r="X9" i="1" s="1"/>
  <c r="Y9" i="1" s="1"/>
  <c r="T9" i="1"/>
  <c r="U9" i="1" s="1"/>
  <c r="V9" i="1" s="1"/>
  <c r="Q9" i="1"/>
  <c r="K9" i="1"/>
  <c r="L9" i="1" s="1"/>
  <c r="M9" i="1" s="1"/>
  <c r="H9" i="1"/>
  <c r="I9" i="1" s="1"/>
  <c r="J9" i="1" s="1"/>
  <c r="E9" i="1"/>
  <c r="W8" i="1"/>
  <c r="X8" i="1" s="1"/>
  <c r="Y8" i="1" s="1"/>
  <c r="T8" i="1"/>
  <c r="U8" i="1" s="1"/>
  <c r="V8" i="1" s="1"/>
  <c r="Q8" i="1"/>
  <c r="K8" i="1"/>
  <c r="L8" i="1" s="1"/>
  <c r="M8" i="1" s="1"/>
  <c r="H8" i="1"/>
  <c r="I8" i="1" s="1"/>
  <c r="J8" i="1" s="1"/>
  <c r="E8" i="1"/>
  <c r="W7" i="1"/>
  <c r="X7" i="1" s="1"/>
  <c r="Y7" i="1" s="1"/>
  <c r="T7" i="1"/>
  <c r="U7" i="1" s="1"/>
  <c r="V7" i="1" s="1"/>
  <c r="Q7" i="1"/>
  <c r="K7" i="1"/>
  <c r="L7" i="1" s="1"/>
  <c r="M7" i="1" s="1"/>
  <c r="H7" i="1"/>
  <c r="E7" i="1"/>
  <c r="F7" i="1" s="1"/>
  <c r="G7" i="1" s="1"/>
  <c r="W6" i="1"/>
  <c r="X6" i="1" s="1"/>
  <c r="Y6" i="1" s="1"/>
  <c r="T6" i="1"/>
  <c r="U6" i="1" s="1"/>
  <c r="V6" i="1" s="1"/>
  <c r="Q6" i="1"/>
  <c r="K6" i="1"/>
  <c r="H6" i="1"/>
  <c r="I6" i="1" s="1"/>
  <c r="J6" i="1" s="1"/>
  <c r="E6" i="1"/>
  <c r="L19" i="11" l="1"/>
  <c r="G19" i="11"/>
  <c r="L18" i="11"/>
  <c r="L16" i="11"/>
  <c r="M16" i="11" s="1"/>
  <c r="O16" i="11" s="1"/>
  <c r="N16" i="11" s="1"/>
  <c r="G18" i="11"/>
  <c r="G17" i="11"/>
  <c r="L17" i="11"/>
  <c r="N12" i="1"/>
  <c r="AF35" i="9"/>
  <c r="AG35" i="9" s="1"/>
  <c r="AH35" i="9" s="1"/>
  <c r="AF16" i="8"/>
  <c r="AG16" i="8" s="1"/>
  <c r="AH16" i="8" s="1"/>
  <c r="AF17" i="8"/>
  <c r="AG17" i="8" s="1"/>
  <c r="AH17" i="8" s="1"/>
  <c r="AA30" i="6"/>
  <c r="AB30" i="6" s="1"/>
  <c r="AF24" i="7"/>
  <c r="AG24" i="7" s="1"/>
  <c r="AH24" i="7" s="1"/>
  <c r="AF19" i="5"/>
  <c r="AG19" i="5" s="1"/>
  <c r="AH19" i="5" s="1"/>
  <c r="AF21" i="6"/>
  <c r="AG21" i="6" s="1"/>
  <c r="AH21" i="6" s="1"/>
  <c r="L34" i="4"/>
  <c r="M34" i="4" s="1"/>
  <c r="AF8" i="9"/>
  <c r="AG8" i="9" s="1"/>
  <c r="AH8" i="9" s="1"/>
  <c r="AI8" i="9"/>
  <c r="AJ8" i="9" s="1"/>
  <c r="AK8" i="9" s="1"/>
  <c r="Z9" i="7"/>
  <c r="U8" i="10" s="1"/>
  <c r="R25" i="7"/>
  <c r="S25" i="7" s="1"/>
  <c r="AF16" i="4"/>
  <c r="AG16" i="4" s="1"/>
  <c r="AH16" i="4" s="1"/>
  <c r="N29" i="1"/>
  <c r="E28" i="10" s="1"/>
  <c r="AC32" i="4"/>
  <c r="AD32" i="4" s="1"/>
  <c r="AE32" i="4" s="1"/>
  <c r="AC25" i="4"/>
  <c r="N28" i="6"/>
  <c r="H27" i="10" s="1"/>
  <c r="AC16" i="9"/>
  <c r="AI16" i="9" s="1"/>
  <c r="AJ16" i="9" s="1"/>
  <c r="AK16" i="9" s="1"/>
  <c r="AD30" i="1"/>
  <c r="AE30" i="1" s="1"/>
  <c r="AC8" i="7"/>
  <c r="AI8" i="7" s="1"/>
  <c r="AJ8" i="7" s="1"/>
  <c r="AK8" i="7" s="1"/>
  <c r="AC10" i="6"/>
  <c r="L35" i="5"/>
  <c r="M35" i="5" s="1"/>
  <c r="N25" i="5"/>
  <c r="G24" i="10" s="1"/>
  <c r="L13" i="7"/>
  <c r="M13" i="7" s="1"/>
  <c r="AF8" i="1"/>
  <c r="AG8" i="1" s="1"/>
  <c r="AH8" i="1" s="1"/>
  <c r="Z6" i="8"/>
  <c r="N29" i="6"/>
  <c r="H28" i="10" s="1"/>
  <c r="AF8" i="5"/>
  <c r="AG8" i="5" s="1"/>
  <c r="AH8" i="5" s="1"/>
  <c r="AC23" i="5"/>
  <c r="AD23" i="5" s="1"/>
  <c r="AE23" i="5" s="1"/>
  <c r="N29" i="7"/>
  <c r="I28" i="10" s="1"/>
  <c r="Z17" i="1"/>
  <c r="Q16" i="10" s="1"/>
  <c r="N11" i="4"/>
  <c r="F10" i="10" s="1"/>
  <c r="R14" i="7"/>
  <c r="S14" i="7" s="1"/>
  <c r="Z22" i="6"/>
  <c r="T21" i="10" s="1"/>
  <c r="AF15" i="8"/>
  <c r="AG15" i="8" s="1"/>
  <c r="AH15" i="8" s="1"/>
  <c r="F32" i="4"/>
  <c r="G32" i="4" s="1"/>
  <c r="L30" i="1"/>
  <c r="M30" i="1" s="1"/>
  <c r="AF29" i="4"/>
  <c r="AG29" i="4" s="1"/>
  <c r="AH29" i="4" s="1"/>
  <c r="AF24" i="5"/>
  <c r="AG24" i="5" s="1"/>
  <c r="AH24" i="5" s="1"/>
  <c r="F20" i="7"/>
  <c r="G20" i="7" s="1"/>
  <c r="N30" i="1"/>
  <c r="E29" i="10" s="1"/>
  <c r="AF19" i="1"/>
  <c r="AG19" i="1" s="1"/>
  <c r="AH19" i="1" s="1"/>
  <c r="F8" i="7"/>
  <c r="G8" i="7" s="1"/>
  <c r="AF31" i="8"/>
  <c r="AG31" i="8" s="1"/>
  <c r="AH31" i="8" s="1"/>
  <c r="R28" i="4"/>
  <c r="S28" i="4" s="1"/>
  <c r="X6" i="8"/>
  <c r="Y6" i="8" s="1"/>
  <c r="F34" i="8"/>
  <c r="G34" i="8" s="1"/>
  <c r="L26" i="5"/>
  <c r="M26" i="5" s="1"/>
  <c r="N15" i="5"/>
  <c r="G14" i="10" s="1"/>
  <c r="N33" i="5"/>
  <c r="G32" i="10" s="1"/>
  <c r="R15" i="9"/>
  <c r="S15" i="9" s="1"/>
  <c r="Z35" i="5"/>
  <c r="AF24" i="6"/>
  <c r="AG24" i="6" s="1"/>
  <c r="AH24" i="6" s="1"/>
  <c r="R22" i="6"/>
  <c r="S22" i="6" s="1"/>
  <c r="F15" i="7"/>
  <c r="G15" i="7" s="1"/>
  <c r="O27" i="7"/>
  <c r="P27" i="7" s="1"/>
  <c r="L13" i="9"/>
  <c r="M13" i="9" s="1"/>
  <c r="R31" i="4"/>
  <c r="S31" i="4" s="1"/>
  <c r="Z24" i="5"/>
  <c r="S23" i="10" s="1"/>
  <c r="R31" i="5"/>
  <c r="S31" i="5" s="1"/>
  <c r="N34" i="6"/>
  <c r="H33" i="10" s="1"/>
  <c r="N32" i="7"/>
  <c r="I31" i="10" s="1"/>
  <c r="Z29" i="8"/>
  <c r="Z6" i="9"/>
  <c r="W5" i="10" s="1"/>
  <c r="L11" i="9"/>
  <c r="M11" i="9" s="1"/>
  <c r="AF6" i="1"/>
  <c r="AG6" i="1" s="1"/>
  <c r="AH6" i="1" s="1"/>
  <c r="R28" i="1"/>
  <c r="S28" i="1" s="1"/>
  <c r="F9" i="7"/>
  <c r="G9" i="7" s="1"/>
  <c r="L25" i="7"/>
  <c r="M25" i="7" s="1"/>
  <c r="R27" i="8"/>
  <c r="S27" i="8" s="1"/>
  <c r="Z34" i="8"/>
  <c r="V33" i="10" s="1"/>
  <c r="Z20" i="5"/>
  <c r="N15" i="8"/>
  <c r="J14" i="10" s="1"/>
  <c r="AC34" i="8"/>
  <c r="AI34" i="8" s="1"/>
  <c r="AJ34" i="8" s="1"/>
  <c r="AK34" i="8" s="1"/>
  <c r="R11" i="9"/>
  <c r="S11" i="9" s="1"/>
  <c r="AF8" i="6"/>
  <c r="AG8" i="6" s="1"/>
  <c r="AH8" i="6" s="1"/>
  <c r="N11" i="7"/>
  <c r="R27" i="1"/>
  <c r="S27" i="1" s="1"/>
  <c r="N13" i="1"/>
  <c r="E12" i="10" s="1"/>
  <c r="Z33" i="4"/>
  <c r="R32" i="10" s="1"/>
  <c r="AF16" i="5"/>
  <c r="AG16" i="5" s="1"/>
  <c r="AH16" i="5" s="1"/>
  <c r="L8" i="6"/>
  <c r="M8" i="6" s="1"/>
  <c r="N10" i="8"/>
  <c r="Z22" i="1"/>
  <c r="Q21" i="10" s="1"/>
  <c r="AF6" i="6"/>
  <c r="AG6" i="6" s="1"/>
  <c r="AH6" i="6" s="1"/>
  <c r="Z8" i="6"/>
  <c r="T7" i="10" s="1"/>
  <c r="AC21" i="6"/>
  <c r="AD21" i="6" s="1"/>
  <c r="AE21" i="6" s="1"/>
  <c r="L33" i="8"/>
  <c r="M33" i="8" s="1"/>
  <c r="R29" i="1"/>
  <c r="S29" i="1" s="1"/>
  <c r="AC9" i="7"/>
  <c r="AI9" i="7" s="1"/>
  <c r="AJ9" i="7" s="1"/>
  <c r="AK9" i="7" s="1"/>
  <c r="Z28" i="7"/>
  <c r="U27" i="10" s="1"/>
  <c r="N6" i="8"/>
  <c r="J5" i="10" s="1"/>
  <c r="F23" i="1"/>
  <c r="G23" i="1" s="1"/>
  <c r="Z11" i="1"/>
  <c r="Q10" i="10" s="1"/>
  <c r="Z19" i="1"/>
  <c r="Q18" i="10" s="1"/>
  <c r="AF26" i="1"/>
  <c r="AG26" i="1" s="1"/>
  <c r="AH26" i="1" s="1"/>
  <c r="Z25" i="4"/>
  <c r="R24" i="10" s="1"/>
  <c r="AI25" i="5"/>
  <c r="AJ25" i="5" s="1"/>
  <c r="AK25" i="5" s="1"/>
  <c r="AC21" i="7"/>
  <c r="AD21" i="7" s="1"/>
  <c r="AE21" i="7" s="1"/>
  <c r="AC11" i="8"/>
  <c r="Z8" i="1"/>
  <c r="Q7" i="10" s="1"/>
  <c r="AF14" i="5"/>
  <c r="AG14" i="5" s="1"/>
  <c r="AH14" i="5" s="1"/>
  <c r="F35" i="5"/>
  <c r="G35" i="5" s="1"/>
  <c r="R26" i="6"/>
  <c r="S26" i="6" s="1"/>
  <c r="AF12" i="9"/>
  <c r="AG12" i="9" s="1"/>
  <c r="AH12" i="9" s="1"/>
  <c r="Z11" i="4"/>
  <c r="I7" i="10"/>
  <c r="O8" i="7"/>
  <c r="P8" i="7" s="1"/>
  <c r="AI31" i="8"/>
  <c r="AJ31" i="8" s="1"/>
  <c r="AK31" i="8" s="1"/>
  <c r="AD31" i="8"/>
  <c r="AE31" i="8" s="1"/>
  <c r="F34" i="10"/>
  <c r="O35" i="4"/>
  <c r="P35" i="4" s="1"/>
  <c r="N12" i="4"/>
  <c r="O12" i="4" s="1"/>
  <c r="P12" i="4" s="1"/>
  <c r="AF20" i="5"/>
  <c r="AG20" i="5" s="1"/>
  <c r="AH20" i="5" s="1"/>
  <c r="I21" i="6"/>
  <c r="J21" i="6" s="1"/>
  <c r="F10" i="7"/>
  <c r="G10" i="7" s="1"/>
  <c r="Z22" i="8"/>
  <c r="R32" i="1"/>
  <c r="S32" i="1" s="1"/>
  <c r="AC31" i="4"/>
  <c r="AC8" i="5"/>
  <c r="R30" i="5"/>
  <c r="S30" i="5" s="1"/>
  <c r="AF12" i="6"/>
  <c r="AG12" i="6" s="1"/>
  <c r="AH12" i="6" s="1"/>
  <c r="L21" i="6"/>
  <c r="M21" i="6" s="1"/>
  <c r="L20" i="7"/>
  <c r="M20" i="7" s="1"/>
  <c r="F29" i="8"/>
  <c r="G29" i="8" s="1"/>
  <c r="R19" i="9"/>
  <c r="S19" i="9" s="1"/>
  <c r="Z8" i="7"/>
  <c r="AA8" i="7" s="1"/>
  <c r="AB8" i="7" s="1"/>
  <c r="Z35" i="1"/>
  <c r="Q34" i="10" s="1"/>
  <c r="L19" i="5"/>
  <c r="M19" i="5" s="1"/>
  <c r="Z10" i="6"/>
  <c r="T9" i="10" s="1"/>
  <c r="L27" i="6"/>
  <c r="M27" i="6" s="1"/>
  <c r="R33" i="6"/>
  <c r="S33" i="6" s="1"/>
  <c r="L26" i="7"/>
  <c r="M26" i="7" s="1"/>
  <c r="N30" i="7"/>
  <c r="I29" i="10" s="1"/>
  <c r="Z32" i="7"/>
  <c r="O33" i="8"/>
  <c r="P33" i="8" s="1"/>
  <c r="Z21" i="9"/>
  <c r="W20" i="10" s="1"/>
  <c r="N26" i="9"/>
  <c r="K25" i="10" s="1"/>
  <c r="Z33" i="9"/>
  <c r="W32" i="10" s="1"/>
  <c r="AC22" i="7"/>
  <c r="AI22" i="7" s="1"/>
  <c r="AJ22" i="7" s="1"/>
  <c r="AK22" i="7" s="1"/>
  <c r="AF32" i="7"/>
  <c r="AG32" i="7" s="1"/>
  <c r="AH32" i="7" s="1"/>
  <c r="N18" i="8"/>
  <c r="J17" i="10" s="1"/>
  <c r="N11" i="1"/>
  <c r="AI23" i="4"/>
  <c r="AJ23" i="4" s="1"/>
  <c r="AK23" i="4" s="1"/>
  <c r="F30" i="4"/>
  <c r="G30" i="4" s="1"/>
  <c r="F29" i="5"/>
  <c r="G29" i="5" s="1"/>
  <c r="Z34" i="5"/>
  <c r="S33" i="10" s="1"/>
  <c r="R8" i="6"/>
  <c r="S8" i="6" s="1"/>
  <c r="AF10" i="6"/>
  <c r="AG10" i="6" s="1"/>
  <c r="AH10" i="6" s="1"/>
  <c r="N25" i="6"/>
  <c r="N7" i="7"/>
  <c r="I6" i="10" s="1"/>
  <c r="AF22" i="7"/>
  <c r="AG22" i="7" s="1"/>
  <c r="AH22" i="7" s="1"/>
  <c r="L16" i="8"/>
  <c r="M16" i="8" s="1"/>
  <c r="AC20" i="8"/>
  <c r="AD20" i="8" s="1"/>
  <c r="AE20" i="8" s="1"/>
  <c r="Z21" i="1"/>
  <c r="Z12" i="4"/>
  <c r="R11" i="10" s="1"/>
  <c r="N23" i="5"/>
  <c r="G22" i="10" s="1"/>
  <c r="AC13" i="6"/>
  <c r="AD13" i="6" s="1"/>
  <c r="AE13" i="6" s="1"/>
  <c r="AC32" i="5"/>
  <c r="AI32" i="5" s="1"/>
  <c r="AJ32" i="5" s="1"/>
  <c r="AK32" i="5" s="1"/>
  <c r="AF15" i="6"/>
  <c r="AG15" i="6" s="1"/>
  <c r="AH15" i="6" s="1"/>
  <c r="Z10" i="7"/>
  <c r="AF16" i="7"/>
  <c r="AG16" i="7" s="1"/>
  <c r="AH16" i="7" s="1"/>
  <c r="N25" i="8"/>
  <c r="Z31" i="8"/>
  <c r="V30" i="10" s="1"/>
  <c r="AC33" i="8"/>
  <c r="L35" i="8"/>
  <c r="M35" i="8" s="1"/>
  <c r="N13" i="9"/>
  <c r="K12" i="10" s="1"/>
  <c r="AC26" i="9"/>
  <c r="AD26" i="9" s="1"/>
  <c r="AE26" i="9" s="1"/>
  <c r="AF27" i="1"/>
  <c r="AG27" i="1" s="1"/>
  <c r="AH27" i="1" s="1"/>
  <c r="Z19" i="5"/>
  <c r="S18" i="10" s="1"/>
  <c r="R23" i="5"/>
  <c r="S23" i="5" s="1"/>
  <c r="F27" i="5"/>
  <c r="G27" i="5" s="1"/>
  <c r="N13" i="6"/>
  <c r="L15" i="6"/>
  <c r="M15" i="6" s="1"/>
  <c r="N14" i="8"/>
  <c r="AF17" i="1"/>
  <c r="AG17" i="1" s="1"/>
  <c r="AH17" i="1" s="1"/>
  <c r="AF8" i="4"/>
  <c r="AG8" i="4" s="1"/>
  <c r="AH8" i="4" s="1"/>
  <c r="R33" i="1"/>
  <c r="S33" i="1" s="1"/>
  <c r="L28" i="4"/>
  <c r="M28" i="4" s="1"/>
  <c r="N8" i="1"/>
  <c r="E7" i="10" s="1"/>
  <c r="N15" i="1"/>
  <c r="E14" i="10" s="1"/>
  <c r="R30" i="4"/>
  <c r="S30" i="4" s="1"/>
  <c r="N29" i="5"/>
  <c r="G28" i="10" s="1"/>
  <c r="AC11" i="6"/>
  <c r="AD11" i="6" s="1"/>
  <c r="AE11" i="6" s="1"/>
  <c r="F21" i="7"/>
  <c r="G21" i="7" s="1"/>
  <c r="AA28" i="7"/>
  <c r="AB28" i="7" s="1"/>
  <c r="AC21" i="8"/>
  <c r="AD21" i="8" s="1"/>
  <c r="AE21" i="8" s="1"/>
  <c r="R23" i="8"/>
  <c r="S23" i="8" s="1"/>
  <c r="AF29" i="8"/>
  <c r="AG29" i="8" s="1"/>
  <c r="AH29" i="8" s="1"/>
  <c r="F20" i="9"/>
  <c r="G20" i="9" s="1"/>
  <c r="AF13" i="5"/>
  <c r="AG13" i="5" s="1"/>
  <c r="AH13" i="5" s="1"/>
  <c r="AC29" i="6"/>
  <c r="AI29" i="6" s="1"/>
  <c r="AJ29" i="6" s="1"/>
  <c r="AK29" i="6" s="1"/>
  <c r="AC7" i="7"/>
  <c r="AF18" i="1"/>
  <c r="AG18" i="1" s="1"/>
  <c r="AH18" i="1" s="1"/>
  <c r="Z8" i="4"/>
  <c r="R7" i="10" s="1"/>
  <c r="AF29" i="6"/>
  <c r="AG29" i="6" s="1"/>
  <c r="AH29" i="6" s="1"/>
  <c r="L33" i="7"/>
  <c r="M33" i="7" s="1"/>
  <c r="AF15" i="9"/>
  <c r="AG15" i="9" s="1"/>
  <c r="AH15" i="9" s="1"/>
  <c r="AF11" i="6"/>
  <c r="AG11" i="6" s="1"/>
  <c r="AH11" i="6" s="1"/>
  <c r="Z20" i="6"/>
  <c r="T19" i="10" s="1"/>
  <c r="AC22" i="6"/>
  <c r="AD22" i="6" s="1"/>
  <c r="AE22" i="6" s="1"/>
  <c r="F24" i="6"/>
  <c r="G24" i="6" s="1"/>
  <c r="L6" i="7"/>
  <c r="M6" i="7" s="1"/>
  <c r="L21" i="7"/>
  <c r="M21" i="7" s="1"/>
  <c r="AF25" i="8"/>
  <c r="AG25" i="8" s="1"/>
  <c r="AH25" i="8" s="1"/>
  <c r="I11" i="4"/>
  <c r="J11" i="4" s="1"/>
  <c r="AC20" i="5"/>
  <c r="AD20" i="5" s="1"/>
  <c r="AE20" i="5" s="1"/>
  <c r="AF19" i="8"/>
  <c r="AG19" i="8" s="1"/>
  <c r="AH19" i="8" s="1"/>
  <c r="N22" i="4"/>
  <c r="F21" i="10" s="1"/>
  <c r="N22" i="5"/>
  <c r="AF18" i="6"/>
  <c r="AG18" i="6" s="1"/>
  <c r="AH18" i="6" s="1"/>
  <c r="L34" i="6"/>
  <c r="M34" i="6" s="1"/>
  <c r="R19" i="7"/>
  <c r="S19" i="7" s="1"/>
  <c r="R33" i="7"/>
  <c r="S33" i="7" s="1"/>
  <c r="L19" i="8"/>
  <c r="M19" i="8" s="1"/>
  <c r="F28" i="8"/>
  <c r="G28" i="8" s="1"/>
  <c r="F30" i="8"/>
  <c r="G30" i="8" s="1"/>
  <c r="Z24" i="4"/>
  <c r="R23" i="10" s="1"/>
  <c r="N16" i="1"/>
  <c r="L28" i="6"/>
  <c r="M28" i="6" s="1"/>
  <c r="L15" i="7"/>
  <c r="M15" i="7" s="1"/>
  <c r="R22" i="1"/>
  <c r="S22" i="1" s="1"/>
  <c r="AC20" i="9"/>
  <c r="AD20" i="9" s="1"/>
  <c r="AE20" i="9" s="1"/>
  <c r="R27" i="7"/>
  <c r="S27" i="7" s="1"/>
  <c r="R30" i="8"/>
  <c r="S30" i="8" s="1"/>
  <c r="Z13" i="4"/>
  <c r="R12" i="10" s="1"/>
  <c r="L16" i="5"/>
  <c r="M16" i="5" s="1"/>
  <c r="Z16" i="5"/>
  <c r="AF33" i="5"/>
  <c r="AG33" i="5" s="1"/>
  <c r="AH33" i="5" s="1"/>
  <c r="AF16" i="6"/>
  <c r="AG16" i="6" s="1"/>
  <c r="AH16" i="6" s="1"/>
  <c r="Z6" i="7"/>
  <c r="Z17" i="8"/>
  <c r="L30" i="9"/>
  <c r="M30" i="9" s="1"/>
  <c r="AF31" i="1"/>
  <c r="AG31" i="1" s="1"/>
  <c r="AH31" i="1" s="1"/>
  <c r="R16" i="5"/>
  <c r="S16" i="5" s="1"/>
  <c r="L16" i="6"/>
  <c r="M16" i="6" s="1"/>
  <c r="AF22" i="6"/>
  <c r="AG22" i="6" s="1"/>
  <c r="AH22" i="6" s="1"/>
  <c r="Z24" i="6"/>
  <c r="AA24" i="6" s="1"/>
  <c r="AB24" i="6" s="1"/>
  <c r="Z8" i="8"/>
  <c r="V7" i="10" s="1"/>
  <c r="AC22" i="8"/>
  <c r="AD22" i="8" s="1"/>
  <c r="AE22" i="8" s="1"/>
  <c r="R24" i="8"/>
  <c r="S24" i="8" s="1"/>
  <c r="N8" i="9"/>
  <c r="AA26" i="1"/>
  <c r="AB26" i="1" s="1"/>
  <c r="AC24" i="6"/>
  <c r="AI24" i="6" s="1"/>
  <c r="AJ24" i="6" s="1"/>
  <c r="AK24" i="6" s="1"/>
  <c r="Z28" i="6"/>
  <c r="T27" i="10" s="1"/>
  <c r="Z15" i="7"/>
  <c r="U14" i="10" s="1"/>
  <c r="AC30" i="8"/>
  <c r="AD30" i="8" s="1"/>
  <c r="AE30" i="8" s="1"/>
  <c r="AI16" i="7"/>
  <c r="AJ16" i="7" s="1"/>
  <c r="AK16" i="7" s="1"/>
  <c r="AD16" i="7"/>
  <c r="AE16" i="7" s="1"/>
  <c r="AD25" i="6"/>
  <c r="AE25" i="6" s="1"/>
  <c r="AI25" i="6"/>
  <c r="AJ25" i="6" s="1"/>
  <c r="AK25" i="6" s="1"/>
  <c r="AD17" i="9"/>
  <c r="AE17" i="9" s="1"/>
  <c r="AI17" i="9"/>
  <c r="AJ17" i="9" s="1"/>
  <c r="AK17" i="9" s="1"/>
  <c r="V5" i="10"/>
  <c r="AA6" i="8"/>
  <c r="AB6" i="8" s="1"/>
  <c r="AD29" i="9"/>
  <c r="AE29" i="9" s="1"/>
  <c r="AI29" i="9"/>
  <c r="AJ29" i="9" s="1"/>
  <c r="AK29" i="9" s="1"/>
  <c r="W12" i="10"/>
  <c r="AA13" i="9"/>
  <c r="AB13" i="9" s="1"/>
  <c r="AD32" i="9"/>
  <c r="AE32" i="9" s="1"/>
  <c r="AI32" i="9"/>
  <c r="AJ32" i="9" s="1"/>
  <c r="AK32" i="9" s="1"/>
  <c r="J33" i="10"/>
  <c r="O34" i="8"/>
  <c r="P34" i="8" s="1"/>
  <c r="AD24" i="8"/>
  <c r="AE24" i="8" s="1"/>
  <c r="AI24" i="8"/>
  <c r="AJ24" i="8" s="1"/>
  <c r="AK24" i="8" s="1"/>
  <c r="AI27" i="4"/>
  <c r="AJ27" i="4" s="1"/>
  <c r="AK27" i="4" s="1"/>
  <c r="AD27" i="4"/>
  <c r="AE27" i="4" s="1"/>
  <c r="Q22" i="10"/>
  <c r="AA23" i="1"/>
  <c r="AB23" i="1" s="1"/>
  <c r="R26" i="10"/>
  <c r="AA27" i="4"/>
  <c r="AB27" i="4" s="1"/>
  <c r="S27" i="10"/>
  <c r="AA28" i="5"/>
  <c r="AB28" i="5" s="1"/>
  <c r="N9" i="1"/>
  <c r="O9" i="1" s="1"/>
  <c r="P9" i="1" s="1"/>
  <c r="AC11" i="1"/>
  <c r="AD11" i="1" s="1"/>
  <c r="AE11" i="1" s="1"/>
  <c r="AC16" i="1"/>
  <c r="AD16" i="1" s="1"/>
  <c r="AE16" i="1" s="1"/>
  <c r="L29" i="1"/>
  <c r="M29" i="1" s="1"/>
  <c r="F31" i="1"/>
  <c r="G31" i="1" s="1"/>
  <c r="AF32" i="1"/>
  <c r="AG32" i="1" s="1"/>
  <c r="AH32" i="1" s="1"/>
  <c r="AC8" i="4"/>
  <c r="Z9" i="4"/>
  <c r="R8" i="10" s="1"/>
  <c r="AF32" i="4"/>
  <c r="AG32" i="4" s="1"/>
  <c r="AH32" i="4" s="1"/>
  <c r="AI23" i="5"/>
  <c r="AJ23" i="5" s="1"/>
  <c r="AK23" i="5" s="1"/>
  <c r="L25" i="5"/>
  <c r="M25" i="5" s="1"/>
  <c r="R28" i="5"/>
  <c r="S28" i="5" s="1"/>
  <c r="R20" i="6"/>
  <c r="S20" i="6" s="1"/>
  <c r="Z29" i="6"/>
  <c r="Z7" i="7"/>
  <c r="F13" i="7"/>
  <c r="G13" i="7" s="1"/>
  <c r="N8" i="8"/>
  <c r="J7" i="10" s="1"/>
  <c r="L17" i="8"/>
  <c r="M17" i="8" s="1"/>
  <c r="L27" i="8"/>
  <c r="M27" i="8" s="1"/>
  <c r="Z14" i="4"/>
  <c r="R13" i="10" s="1"/>
  <c r="AF23" i="4"/>
  <c r="AG23" i="4" s="1"/>
  <c r="AH23" i="4" s="1"/>
  <c r="AI32" i="4"/>
  <c r="AJ32" i="4" s="1"/>
  <c r="AK32" i="4" s="1"/>
  <c r="N6" i="5"/>
  <c r="N13" i="5"/>
  <c r="G12" i="10" s="1"/>
  <c r="AF13" i="8"/>
  <c r="AG13" i="8" s="1"/>
  <c r="AH13" i="8" s="1"/>
  <c r="N27" i="8"/>
  <c r="R23" i="1"/>
  <c r="S23" i="1" s="1"/>
  <c r="R11" i="4"/>
  <c r="S11" i="4" s="1"/>
  <c r="I22" i="4"/>
  <c r="J22" i="4" s="1"/>
  <c r="F6" i="5"/>
  <c r="G6" i="5" s="1"/>
  <c r="AF9" i="5"/>
  <c r="AG9" i="5" s="1"/>
  <c r="AH9" i="5" s="1"/>
  <c r="F13" i="5"/>
  <c r="G13" i="5" s="1"/>
  <c r="AF22" i="5"/>
  <c r="AG22" i="5" s="1"/>
  <c r="AH22" i="5" s="1"/>
  <c r="R32" i="5"/>
  <c r="S32" i="5" s="1"/>
  <c r="L6" i="6"/>
  <c r="M6" i="6" s="1"/>
  <c r="AF9" i="6"/>
  <c r="AG9" i="6" s="1"/>
  <c r="AH9" i="6" s="1"/>
  <c r="AC12" i="6"/>
  <c r="AD12" i="6" s="1"/>
  <c r="AE12" i="6" s="1"/>
  <c r="N15" i="6"/>
  <c r="H14" i="10" s="1"/>
  <c r="L23" i="6"/>
  <c r="M23" i="6" s="1"/>
  <c r="R8" i="8"/>
  <c r="S8" i="8" s="1"/>
  <c r="L26" i="9"/>
  <c r="M26" i="9" s="1"/>
  <c r="F32" i="9"/>
  <c r="G32" i="9" s="1"/>
  <c r="N21" i="1"/>
  <c r="E20" i="10" s="1"/>
  <c r="AF28" i="7"/>
  <c r="AG28" i="7" s="1"/>
  <c r="AH28" i="7" s="1"/>
  <c r="AF6" i="8"/>
  <c r="AG6" i="8" s="1"/>
  <c r="AH6" i="8" s="1"/>
  <c r="AC6" i="1"/>
  <c r="L8" i="4"/>
  <c r="M8" i="4" s="1"/>
  <c r="AF20" i="4"/>
  <c r="AG20" i="4" s="1"/>
  <c r="AH20" i="4" s="1"/>
  <c r="L27" i="4"/>
  <c r="M27" i="4" s="1"/>
  <c r="AA31" i="4"/>
  <c r="AB31" i="4" s="1"/>
  <c r="Z34" i="4"/>
  <c r="R33" i="10" s="1"/>
  <c r="F8" i="5"/>
  <c r="G8" i="5" s="1"/>
  <c r="Z11" i="5"/>
  <c r="S10" i="10" s="1"/>
  <c r="L11" i="6"/>
  <c r="M11" i="6" s="1"/>
  <c r="AC28" i="6"/>
  <c r="AD28" i="6" s="1"/>
  <c r="AE28" i="6" s="1"/>
  <c r="L10" i="7"/>
  <c r="M10" i="7" s="1"/>
  <c r="AC14" i="7"/>
  <c r="F17" i="7"/>
  <c r="G17" i="7" s="1"/>
  <c r="AC33" i="7"/>
  <c r="AD33" i="7" s="1"/>
  <c r="AE33" i="7" s="1"/>
  <c r="R22" i="8"/>
  <c r="S22" i="8" s="1"/>
  <c r="AI25" i="8"/>
  <c r="AJ25" i="8" s="1"/>
  <c r="AK25" i="8" s="1"/>
  <c r="Z33" i="8"/>
  <c r="AC9" i="1"/>
  <c r="AD9" i="1" s="1"/>
  <c r="AE9" i="1" s="1"/>
  <c r="AF18" i="7"/>
  <c r="AG18" i="7" s="1"/>
  <c r="AH18" i="7" s="1"/>
  <c r="AI21" i="7"/>
  <c r="AJ21" i="7" s="1"/>
  <c r="AK21" i="7" s="1"/>
  <c r="N32" i="9"/>
  <c r="K31" i="10" s="1"/>
  <c r="AF14" i="1"/>
  <c r="AG14" i="1" s="1"/>
  <c r="AH14" i="1" s="1"/>
  <c r="F15" i="1"/>
  <c r="G15" i="1" s="1"/>
  <c r="AC12" i="1"/>
  <c r="AD12" i="1" s="1"/>
  <c r="AE12" i="1" s="1"/>
  <c r="AC29" i="1"/>
  <c r="AI29" i="1" s="1"/>
  <c r="AJ29" i="1" s="1"/>
  <c r="AK29" i="1" s="1"/>
  <c r="R31" i="1"/>
  <c r="S31" i="1" s="1"/>
  <c r="R27" i="4"/>
  <c r="S27" i="4" s="1"/>
  <c r="L30" i="4"/>
  <c r="M30" i="4" s="1"/>
  <c r="N8" i="5"/>
  <c r="AF11" i="5"/>
  <c r="AG11" i="5" s="1"/>
  <c r="AH11" i="5" s="1"/>
  <c r="L13" i="5"/>
  <c r="M13" i="5" s="1"/>
  <c r="F30" i="5"/>
  <c r="G30" i="5" s="1"/>
  <c r="N35" i="5"/>
  <c r="N11" i="6"/>
  <c r="H10" i="10" s="1"/>
  <c r="N26" i="6"/>
  <c r="F16" i="7"/>
  <c r="G16" i="7" s="1"/>
  <c r="AC27" i="8"/>
  <c r="AD27" i="8" s="1"/>
  <c r="AE27" i="8" s="1"/>
  <c r="AD27" i="1"/>
  <c r="AE27" i="1" s="1"/>
  <c r="F35" i="1"/>
  <c r="G35" i="1" s="1"/>
  <c r="N7" i="1"/>
  <c r="E6" i="10" s="1"/>
  <c r="AF21" i="1"/>
  <c r="AG21" i="1" s="1"/>
  <c r="AH21" i="1" s="1"/>
  <c r="AF7" i="1"/>
  <c r="AG7" i="1" s="1"/>
  <c r="AH7" i="1" s="1"/>
  <c r="AC17" i="1"/>
  <c r="AD17" i="1" s="1"/>
  <c r="AE17" i="1" s="1"/>
  <c r="X21" i="1"/>
  <c r="Y21" i="1" s="1"/>
  <c r="N13" i="4"/>
  <c r="O13" i="4" s="1"/>
  <c r="P13" i="4" s="1"/>
  <c r="L8" i="5"/>
  <c r="M8" i="5" s="1"/>
  <c r="AF10" i="5"/>
  <c r="AG10" i="5" s="1"/>
  <c r="AH10" i="5" s="1"/>
  <c r="L27" i="5"/>
  <c r="M27" i="5" s="1"/>
  <c r="AC28" i="5"/>
  <c r="AI28" i="5" s="1"/>
  <c r="AJ28" i="5" s="1"/>
  <c r="AK28" i="5" s="1"/>
  <c r="L31" i="5"/>
  <c r="M31" i="5" s="1"/>
  <c r="N21" i="6"/>
  <c r="N32" i="6"/>
  <c r="O32" i="6" s="1"/>
  <c r="P32" i="6" s="1"/>
  <c r="Z13" i="7"/>
  <c r="AA13" i="7" s="1"/>
  <c r="AB13" i="7" s="1"/>
  <c r="L23" i="7"/>
  <c r="M23" i="7" s="1"/>
  <c r="AC27" i="7"/>
  <c r="Z10" i="8"/>
  <c r="V9" i="10" s="1"/>
  <c r="N16" i="8"/>
  <c r="J15" i="10" s="1"/>
  <c r="N29" i="8"/>
  <c r="Z9" i="9"/>
  <c r="N11" i="9"/>
  <c r="K10" i="10" s="1"/>
  <c r="AC28" i="9"/>
  <c r="AI28" i="9" s="1"/>
  <c r="AJ28" i="9" s="1"/>
  <c r="AK28" i="9" s="1"/>
  <c r="AF9" i="1"/>
  <c r="AG9" i="1" s="1"/>
  <c r="AH9" i="1" s="1"/>
  <c r="R19" i="1"/>
  <c r="S19" i="1" s="1"/>
  <c r="Z25" i="1"/>
  <c r="AA25" i="1" s="1"/>
  <c r="AB25" i="1" s="1"/>
  <c r="L33" i="1"/>
  <c r="M33" i="1" s="1"/>
  <c r="AF11" i="4"/>
  <c r="AG11" i="4" s="1"/>
  <c r="AH11" i="4" s="1"/>
  <c r="N30" i="4"/>
  <c r="F29" i="10" s="1"/>
  <c r="AC16" i="5"/>
  <c r="N27" i="5"/>
  <c r="G26" i="10" s="1"/>
  <c r="AC13" i="7"/>
  <c r="N23" i="7"/>
  <c r="I22" i="10" s="1"/>
  <c r="AF9" i="9"/>
  <c r="AG9" i="9" s="1"/>
  <c r="AH9" i="9" s="1"/>
  <c r="F16" i="9"/>
  <c r="G16" i="9" s="1"/>
  <c r="AF28" i="9"/>
  <c r="AG28" i="9" s="1"/>
  <c r="AH28" i="9" s="1"/>
  <c r="L19" i="1"/>
  <c r="M19" i="1" s="1"/>
  <c r="N21" i="5"/>
  <c r="G20" i="10" s="1"/>
  <c r="Z6" i="4"/>
  <c r="AA6" i="4" s="1"/>
  <c r="AB6" i="4" s="1"/>
  <c r="AC22" i="1"/>
  <c r="N35" i="1"/>
  <c r="AC19" i="4"/>
  <c r="AD19" i="4" s="1"/>
  <c r="AE19" i="4" s="1"/>
  <c r="Z7" i="1"/>
  <c r="Q6" i="10" s="1"/>
  <c r="AC10" i="1"/>
  <c r="AD10" i="1" s="1"/>
  <c r="AE10" i="1" s="1"/>
  <c r="F22" i="1"/>
  <c r="G22" i="1" s="1"/>
  <c r="F30" i="1"/>
  <c r="G30" i="1" s="1"/>
  <c r="AC7" i="4"/>
  <c r="AD7" i="4" s="1"/>
  <c r="AE7" i="4" s="1"/>
  <c r="AC17" i="4"/>
  <c r="AD17" i="4" s="1"/>
  <c r="AE17" i="4" s="1"/>
  <c r="AF19" i="4"/>
  <c r="AG19" i="4" s="1"/>
  <c r="AH19" i="4" s="1"/>
  <c r="L24" i="4"/>
  <c r="M24" i="4" s="1"/>
  <c r="N10" i="5"/>
  <c r="G9" i="10" s="1"/>
  <c r="F13" i="6"/>
  <c r="G13" i="6" s="1"/>
  <c r="F25" i="6"/>
  <c r="G25" i="6" s="1"/>
  <c r="F34" i="6"/>
  <c r="G34" i="6" s="1"/>
  <c r="L17" i="7"/>
  <c r="M17" i="7" s="1"/>
  <c r="F29" i="7"/>
  <c r="G29" i="7" s="1"/>
  <c r="AA30" i="8"/>
  <c r="AB30" i="8" s="1"/>
  <c r="AC30" i="9"/>
  <c r="AI30" i="9" s="1"/>
  <c r="AJ30" i="9" s="1"/>
  <c r="AK30" i="9" s="1"/>
  <c r="AF10" i="1"/>
  <c r="AG10" i="1" s="1"/>
  <c r="AH10" i="1" s="1"/>
  <c r="AF15" i="5"/>
  <c r="AG15" i="5" s="1"/>
  <c r="AH15" i="5" s="1"/>
  <c r="AF32" i="5"/>
  <c r="AG32" i="5" s="1"/>
  <c r="AH32" i="5" s="1"/>
  <c r="N16" i="7"/>
  <c r="N17" i="7"/>
  <c r="AF15" i="4"/>
  <c r="AG15" i="4" s="1"/>
  <c r="AH15" i="4" s="1"/>
  <c r="Z10" i="1"/>
  <c r="Q9" i="10" s="1"/>
  <c r="AF13" i="1"/>
  <c r="AG13" i="1" s="1"/>
  <c r="AH13" i="1" s="1"/>
  <c r="N20" i="1"/>
  <c r="E19" i="10" s="1"/>
  <c r="N22" i="1"/>
  <c r="O22" i="1" s="1"/>
  <c r="P22" i="1" s="1"/>
  <c r="AC31" i="1"/>
  <c r="AI31" i="1" s="1"/>
  <c r="AJ31" i="1" s="1"/>
  <c r="AK31" i="1" s="1"/>
  <c r="AF13" i="4"/>
  <c r="AG13" i="4" s="1"/>
  <c r="AH13" i="4" s="1"/>
  <c r="AF21" i="4"/>
  <c r="AG21" i="4" s="1"/>
  <c r="AH21" i="4" s="1"/>
  <c r="L15" i="5"/>
  <c r="M15" i="5" s="1"/>
  <c r="L34" i="5"/>
  <c r="M34" i="5" s="1"/>
  <c r="Z14" i="6"/>
  <c r="T13" i="10" s="1"/>
  <c r="AA27" i="6"/>
  <c r="AB27" i="6" s="1"/>
  <c r="F22" i="7"/>
  <c r="G22" i="7" s="1"/>
  <c r="Z19" i="8"/>
  <c r="AA19" i="8" s="1"/>
  <c r="AB19" i="8" s="1"/>
  <c r="AF30" i="8"/>
  <c r="AG30" i="8" s="1"/>
  <c r="AH30" i="8" s="1"/>
  <c r="R32" i="8"/>
  <c r="S32" i="8" s="1"/>
  <c r="AF19" i="9"/>
  <c r="AG19" i="9" s="1"/>
  <c r="AH19" i="9" s="1"/>
  <c r="AC34" i="9"/>
  <c r="AI34" i="9" s="1"/>
  <c r="AJ34" i="9" s="1"/>
  <c r="AK34" i="9" s="1"/>
  <c r="AD27" i="5"/>
  <c r="AE27" i="5" s="1"/>
  <c r="AF14" i="6"/>
  <c r="AG14" i="6" s="1"/>
  <c r="AH14" i="6" s="1"/>
  <c r="AF19" i="6"/>
  <c r="AG19" i="6" s="1"/>
  <c r="AH19" i="6" s="1"/>
  <c r="AF34" i="9"/>
  <c r="AG34" i="9" s="1"/>
  <c r="AH34" i="9" s="1"/>
  <c r="AF10" i="4"/>
  <c r="AG10" i="4" s="1"/>
  <c r="AH10" i="4" s="1"/>
  <c r="AC13" i="4"/>
  <c r="Z21" i="4"/>
  <c r="F23" i="4"/>
  <c r="G23" i="4" s="1"/>
  <c r="L26" i="4"/>
  <c r="M26" i="4" s="1"/>
  <c r="R10" i="6"/>
  <c r="S10" i="6" s="1"/>
  <c r="L25" i="6"/>
  <c r="M25" i="6" s="1"/>
  <c r="AA26" i="6"/>
  <c r="AB26" i="6" s="1"/>
  <c r="R16" i="7"/>
  <c r="S16" i="7" s="1"/>
  <c r="F6" i="8"/>
  <c r="G6" i="8" s="1"/>
  <c r="Z7" i="8"/>
  <c r="V6" i="10" s="1"/>
  <c r="F11" i="8"/>
  <c r="G11" i="8" s="1"/>
  <c r="AC14" i="8"/>
  <c r="AD14" i="8" s="1"/>
  <c r="AE14" i="8" s="1"/>
  <c r="AC11" i="9"/>
  <c r="AD11" i="9" s="1"/>
  <c r="AE11" i="9" s="1"/>
  <c r="R13" i="9"/>
  <c r="S13" i="9" s="1"/>
  <c r="L23" i="9"/>
  <c r="M23" i="9" s="1"/>
  <c r="L27" i="9"/>
  <c r="M27" i="9" s="1"/>
  <c r="N12" i="6"/>
  <c r="H11" i="10" s="1"/>
  <c r="AC32" i="6"/>
  <c r="AD32" i="6" s="1"/>
  <c r="AE32" i="6" s="1"/>
  <c r="AC23" i="7"/>
  <c r="AI23" i="7" s="1"/>
  <c r="AJ23" i="7" s="1"/>
  <c r="AK23" i="7" s="1"/>
  <c r="O29" i="7"/>
  <c r="P29" i="7" s="1"/>
  <c r="AF9" i="8"/>
  <c r="AG9" i="8" s="1"/>
  <c r="AH9" i="8" s="1"/>
  <c r="R35" i="8"/>
  <c r="S35" i="8" s="1"/>
  <c r="Z18" i="6"/>
  <c r="AC26" i="6"/>
  <c r="Z9" i="8"/>
  <c r="AC13" i="1"/>
  <c r="AD13" i="1" s="1"/>
  <c r="AE13" i="1" s="1"/>
  <c r="F34" i="1"/>
  <c r="G34" i="1" s="1"/>
  <c r="F33" i="5"/>
  <c r="G33" i="5" s="1"/>
  <c r="R18" i="6"/>
  <c r="S18" i="6" s="1"/>
  <c r="F14" i="7"/>
  <c r="G14" i="7" s="1"/>
  <c r="N10" i="9"/>
  <c r="K9" i="10" s="1"/>
  <c r="R26" i="4"/>
  <c r="S26" i="4" s="1"/>
  <c r="F27" i="1"/>
  <c r="G27" i="1" s="1"/>
  <c r="Z15" i="1"/>
  <c r="Q14" i="10" s="1"/>
  <c r="N9" i="4"/>
  <c r="F8" i="10" s="1"/>
  <c r="AC11" i="4"/>
  <c r="AD11" i="4" s="1"/>
  <c r="AE11" i="4" s="1"/>
  <c r="N23" i="4"/>
  <c r="O23" i="4" s="1"/>
  <c r="P23" i="4" s="1"/>
  <c r="AA26" i="4"/>
  <c r="AB26" i="4" s="1"/>
  <c r="AC11" i="5"/>
  <c r="F28" i="5"/>
  <c r="G28" i="5" s="1"/>
  <c r="AA34" i="5"/>
  <c r="AB34" i="5" s="1"/>
  <c r="X10" i="6"/>
  <c r="Y10" i="6" s="1"/>
  <c r="AF34" i="7"/>
  <c r="AG34" i="7" s="1"/>
  <c r="AH34" i="7" s="1"/>
  <c r="Z21" i="8"/>
  <c r="F25" i="8"/>
  <c r="G25" i="8" s="1"/>
  <c r="AF16" i="9"/>
  <c r="AG16" i="9" s="1"/>
  <c r="AH16" i="9" s="1"/>
  <c r="R24" i="1"/>
  <c r="S24" i="1" s="1"/>
  <c r="R8" i="1"/>
  <c r="S8" i="1" s="1"/>
  <c r="Z15" i="5"/>
  <c r="S14" i="10" s="1"/>
  <c r="AC14" i="1"/>
  <c r="Z18" i="1"/>
  <c r="Q17" i="10" s="1"/>
  <c r="AF22" i="1"/>
  <c r="AG22" i="1" s="1"/>
  <c r="AH22" i="1" s="1"/>
  <c r="AF7" i="4"/>
  <c r="AG7" i="4" s="1"/>
  <c r="AH7" i="4" s="1"/>
  <c r="F14" i="1"/>
  <c r="G14" i="1" s="1"/>
  <c r="Z20" i="1"/>
  <c r="Q19" i="10" s="1"/>
  <c r="X7" i="4"/>
  <c r="Y7" i="4" s="1"/>
  <c r="F9" i="4"/>
  <c r="G9" i="4" s="1"/>
  <c r="AF14" i="4"/>
  <c r="AG14" i="4" s="1"/>
  <c r="AH14" i="4" s="1"/>
  <c r="F25" i="4"/>
  <c r="G25" i="4" s="1"/>
  <c r="AC26" i="4"/>
  <c r="AD26" i="4" s="1"/>
  <c r="AE26" i="4" s="1"/>
  <c r="Z12" i="5"/>
  <c r="AA12" i="5" s="1"/>
  <c r="AB12" i="5" s="1"/>
  <c r="R29" i="5"/>
  <c r="S29" i="5" s="1"/>
  <c r="AC30" i="5"/>
  <c r="F32" i="5"/>
  <c r="G32" i="5" s="1"/>
  <c r="AD34" i="6"/>
  <c r="AE34" i="6" s="1"/>
  <c r="AD8" i="7"/>
  <c r="AE8" i="7" s="1"/>
  <c r="F11" i="7"/>
  <c r="G11" i="7" s="1"/>
  <c r="Z18" i="8"/>
  <c r="N20" i="8"/>
  <c r="F33" i="8"/>
  <c r="G33" i="8" s="1"/>
  <c r="AI21" i="9"/>
  <c r="AJ21" i="9" s="1"/>
  <c r="AK21" i="9" s="1"/>
  <c r="AI23" i="9"/>
  <c r="AJ23" i="9" s="1"/>
  <c r="AK23" i="9" s="1"/>
  <c r="Z27" i="9"/>
  <c r="F16" i="1"/>
  <c r="G16" i="1" s="1"/>
  <c r="N14" i="1"/>
  <c r="E13" i="10" s="1"/>
  <c r="AC20" i="1"/>
  <c r="AD20" i="1" s="1"/>
  <c r="AE20" i="1" s="1"/>
  <c r="AC6" i="4"/>
  <c r="AD6" i="4" s="1"/>
  <c r="AE6" i="4" s="1"/>
  <c r="AC20" i="4"/>
  <c r="AD20" i="4" s="1"/>
  <c r="AE20" i="4" s="1"/>
  <c r="Z29" i="4"/>
  <c r="R28" i="10" s="1"/>
  <c r="X12" i="5"/>
  <c r="Y12" i="5" s="1"/>
  <c r="F25" i="5"/>
  <c r="G25" i="5" s="1"/>
  <c r="AC26" i="5"/>
  <c r="AI26" i="5" s="1"/>
  <c r="AJ26" i="5" s="1"/>
  <c r="AK26" i="5" s="1"/>
  <c r="AF20" i="6"/>
  <c r="AG20" i="6" s="1"/>
  <c r="AH20" i="6" s="1"/>
  <c r="Z22" i="7"/>
  <c r="F27" i="7"/>
  <c r="G27" i="7" s="1"/>
  <c r="AI29" i="7"/>
  <c r="AJ29" i="7" s="1"/>
  <c r="AK29" i="7" s="1"/>
  <c r="AC28" i="8"/>
  <c r="N15" i="9"/>
  <c r="K14" i="10" s="1"/>
  <c r="AC18" i="1"/>
  <c r="AD18" i="1" s="1"/>
  <c r="AE18" i="1" s="1"/>
  <c r="R30" i="1"/>
  <c r="S30" i="1" s="1"/>
  <c r="AF20" i="1"/>
  <c r="AG20" i="1" s="1"/>
  <c r="AH20" i="1" s="1"/>
  <c r="N27" i="1"/>
  <c r="N34" i="1"/>
  <c r="E33" i="10" s="1"/>
  <c r="AC22" i="4"/>
  <c r="AD22" i="4" s="1"/>
  <c r="AE22" i="4" s="1"/>
  <c r="AF17" i="5"/>
  <c r="AG17" i="5" s="1"/>
  <c r="AH17" i="5" s="1"/>
  <c r="Z22" i="5"/>
  <c r="AA19" i="7"/>
  <c r="AB19" i="7" s="1"/>
  <c r="AC10" i="8"/>
  <c r="AD10" i="8" s="1"/>
  <c r="AE10" i="8" s="1"/>
  <c r="AC10" i="9"/>
  <c r="AD10" i="9" s="1"/>
  <c r="AE10" i="9" s="1"/>
  <c r="AF18" i="9"/>
  <c r="AG18" i="9" s="1"/>
  <c r="AH18" i="9" s="1"/>
  <c r="Q26" i="10"/>
  <c r="AA27" i="1"/>
  <c r="AB27" i="1" s="1"/>
  <c r="AD33" i="1"/>
  <c r="AE33" i="1" s="1"/>
  <c r="AI33" i="1"/>
  <c r="AJ33" i="1" s="1"/>
  <c r="AK33" i="1" s="1"/>
  <c r="R27" i="10"/>
  <c r="AA28" i="4"/>
  <c r="AB28" i="4" s="1"/>
  <c r="Q20" i="10"/>
  <c r="AA21" i="1"/>
  <c r="AB21" i="1" s="1"/>
  <c r="AI6" i="1"/>
  <c r="AJ6" i="1" s="1"/>
  <c r="AK6" i="1" s="1"/>
  <c r="AD6" i="1"/>
  <c r="AE6" i="1" s="1"/>
  <c r="AI32" i="1"/>
  <c r="AJ32" i="1" s="1"/>
  <c r="AK32" i="1" s="1"/>
  <c r="AD32" i="1"/>
  <c r="AE32" i="1" s="1"/>
  <c r="E11" i="10"/>
  <c r="O12" i="1"/>
  <c r="P12" i="1" s="1"/>
  <c r="AD35" i="1"/>
  <c r="AE35" i="1" s="1"/>
  <c r="AI35" i="1"/>
  <c r="AJ35" i="1" s="1"/>
  <c r="AK35" i="1" s="1"/>
  <c r="E15" i="10"/>
  <c r="O16" i="1"/>
  <c r="P16" i="1" s="1"/>
  <c r="AI34" i="1"/>
  <c r="AJ34" i="1" s="1"/>
  <c r="AK34" i="1" s="1"/>
  <c r="AD34" i="1"/>
  <c r="AE34" i="1" s="1"/>
  <c r="E21" i="10"/>
  <c r="AD22" i="1"/>
  <c r="AE22" i="1" s="1"/>
  <c r="E10" i="10"/>
  <c r="O11" i="1"/>
  <c r="P11" i="1" s="1"/>
  <c r="O8" i="1"/>
  <c r="P8" i="1" s="1"/>
  <c r="R22" i="10"/>
  <c r="AA23" i="4"/>
  <c r="AB23" i="4" s="1"/>
  <c r="Q28" i="10"/>
  <c r="AA29" i="1"/>
  <c r="AB29" i="1" s="1"/>
  <c r="F28" i="4"/>
  <c r="G28" i="4" s="1"/>
  <c r="AC28" i="4"/>
  <c r="L6" i="1"/>
  <c r="M6" i="1" s="1"/>
  <c r="AC7" i="1"/>
  <c r="I10" i="1"/>
  <c r="J10" i="1" s="1"/>
  <c r="L13" i="1"/>
  <c r="M13" i="1" s="1"/>
  <c r="R26" i="1"/>
  <c r="S26" i="1" s="1"/>
  <c r="L28" i="1"/>
  <c r="M28" i="1" s="1"/>
  <c r="F32" i="1"/>
  <c r="G32" i="1" s="1"/>
  <c r="R9" i="4"/>
  <c r="S9" i="4" s="1"/>
  <c r="F17" i="4"/>
  <c r="G17" i="4" s="1"/>
  <c r="N17" i="4"/>
  <c r="U21" i="5"/>
  <c r="V21" i="5" s="1"/>
  <c r="AC21" i="5"/>
  <c r="Z21" i="5"/>
  <c r="F21" i="4"/>
  <c r="G21" i="4" s="1"/>
  <c r="AC21" i="4"/>
  <c r="N18" i="4"/>
  <c r="F18" i="4"/>
  <c r="G18" i="4" s="1"/>
  <c r="AC24" i="4"/>
  <c r="F24" i="4"/>
  <c r="G24" i="4" s="1"/>
  <c r="AC19" i="5"/>
  <c r="F19" i="5"/>
  <c r="G19" i="5" s="1"/>
  <c r="I7" i="1"/>
  <c r="J7" i="1" s="1"/>
  <c r="L10" i="1"/>
  <c r="M10" i="1" s="1"/>
  <c r="L15" i="4"/>
  <c r="M15" i="4" s="1"/>
  <c r="I17" i="4"/>
  <c r="J17" i="4" s="1"/>
  <c r="I19" i="4"/>
  <c r="J19" i="4" s="1"/>
  <c r="F20" i="4"/>
  <c r="G20" i="4" s="1"/>
  <c r="AF7" i="5"/>
  <c r="AG7" i="5" s="1"/>
  <c r="AH7" i="5" s="1"/>
  <c r="L7" i="5"/>
  <c r="M7" i="5" s="1"/>
  <c r="S15" i="10"/>
  <c r="AA16" i="5"/>
  <c r="AB16" i="5" s="1"/>
  <c r="R6" i="1"/>
  <c r="S6" i="1" s="1"/>
  <c r="I14" i="1"/>
  <c r="J14" i="1" s="1"/>
  <c r="U16" i="1"/>
  <c r="V16" i="1" s="1"/>
  <c r="I18" i="1"/>
  <c r="J18" i="1" s="1"/>
  <c r="L25" i="4"/>
  <c r="M25" i="4" s="1"/>
  <c r="AF25" i="4"/>
  <c r="AG25" i="4" s="1"/>
  <c r="AH25" i="4" s="1"/>
  <c r="AC33" i="4"/>
  <c r="F15" i="5"/>
  <c r="G15" i="5" s="1"/>
  <c r="AC15" i="5"/>
  <c r="O13" i="1"/>
  <c r="P13" i="1" s="1"/>
  <c r="AA19" i="1"/>
  <c r="AB19" i="1" s="1"/>
  <c r="AF6" i="4"/>
  <c r="AG6" i="4" s="1"/>
  <c r="AH6" i="4" s="1"/>
  <c r="AI34" i="4"/>
  <c r="AJ34" i="4" s="1"/>
  <c r="AK34" i="4" s="1"/>
  <c r="AD34" i="4"/>
  <c r="AE34" i="4" s="1"/>
  <c r="F11" i="1"/>
  <c r="G11" i="1" s="1"/>
  <c r="I22" i="1"/>
  <c r="J22" i="1" s="1"/>
  <c r="AC23" i="1"/>
  <c r="AC8" i="1"/>
  <c r="N10" i="1"/>
  <c r="AF11" i="1"/>
  <c r="AG11" i="1" s="1"/>
  <c r="AH11" i="1" s="1"/>
  <c r="AC15" i="1"/>
  <c r="R17" i="1"/>
  <c r="S17" i="1" s="1"/>
  <c r="AA24" i="1"/>
  <c r="AB24" i="1" s="1"/>
  <c r="AA8" i="4"/>
  <c r="AB8" i="4" s="1"/>
  <c r="L17" i="4"/>
  <c r="M17" i="4" s="1"/>
  <c r="AF17" i="4"/>
  <c r="AG17" i="4" s="1"/>
  <c r="AH17" i="4" s="1"/>
  <c r="L19" i="4"/>
  <c r="M19" i="4" s="1"/>
  <c r="O25" i="4"/>
  <c r="P25" i="4" s="1"/>
  <c r="N26" i="4"/>
  <c r="N28" i="4"/>
  <c r="R29" i="10"/>
  <c r="AA30" i="4"/>
  <c r="AB30" i="4" s="1"/>
  <c r="N7" i="5"/>
  <c r="F24" i="5"/>
  <c r="G24" i="5" s="1"/>
  <c r="AC24" i="5"/>
  <c r="R9" i="1"/>
  <c r="S9" i="1" s="1"/>
  <c r="AC19" i="1"/>
  <c r="N16" i="4"/>
  <c r="N20" i="4"/>
  <c r="F8" i="1"/>
  <c r="G8" i="1" s="1"/>
  <c r="Z12" i="1"/>
  <c r="AF15" i="1"/>
  <c r="AG15" i="1" s="1"/>
  <c r="AH15" i="1" s="1"/>
  <c r="Z16" i="1"/>
  <c r="L18" i="1"/>
  <c r="M18" i="1" s="1"/>
  <c r="R21" i="1"/>
  <c r="S21" i="1" s="1"/>
  <c r="AF23" i="1"/>
  <c r="AG23" i="1" s="1"/>
  <c r="AH23" i="1" s="1"/>
  <c r="AC24" i="1"/>
  <c r="AC25" i="1"/>
  <c r="O31" i="1"/>
  <c r="P31" i="1" s="1"/>
  <c r="N32" i="1"/>
  <c r="L34" i="1"/>
  <c r="M34" i="1" s="1"/>
  <c r="L35" i="1"/>
  <c r="M35" i="1" s="1"/>
  <c r="N19" i="4"/>
  <c r="N21" i="4"/>
  <c r="AI31" i="4"/>
  <c r="AJ31" i="4" s="1"/>
  <c r="AK31" i="4" s="1"/>
  <c r="AD31" i="4"/>
  <c r="AE31" i="4" s="1"/>
  <c r="N19" i="5"/>
  <c r="U12" i="1"/>
  <c r="V12" i="1" s="1"/>
  <c r="AC9" i="4"/>
  <c r="AA14" i="4"/>
  <c r="AB14" i="4" s="1"/>
  <c r="Z18" i="4"/>
  <c r="R18" i="4"/>
  <c r="S18" i="4" s="1"/>
  <c r="N24" i="4"/>
  <c r="S19" i="10"/>
  <c r="AA20" i="5"/>
  <c r="AB20" i="5" s="1"/>
  <c r="U13" i="1"/>
  <c r="V13" i="1" s="1"/>
  <c r="Q31" i="10"/>
  <c r="AA32" i="1"/>
  <c r="AB32" i="1" s="1"/>
  <c r="R10" i="10"/>
  <c r="AA11" i="4"/>
  <c r="AB11" i="4" s="1"/>
  <c r="X13" i="4"/>
  <c r="Y13" i="4" s="1"/>
  <c r="U14" i="4"/>
  <c r="V14" i="4" s="1"/>
  <c r="Z16" i="4"/>
  <c r="R20" i="10"/>
  <c r="AA21" i="4"/>
  <c r="AB21" i="4" s="1"/>
  <c r="U7" i="5"/>
  <c r="V7" i="5" s="1"/>
  <c r="Z7" i="5"/>
  <c r="N14" i="5"/>
  <c r="F14" i="5"/>
  <c r="G14" i="5" s="1"/>
  <c r="AC14" i="5"/>
  <c r="N24" i="5"/>
  <c r="F18" i="5"/>
  <c r="G18" i="5" s="1"/>
  <c r="AC18" i="5"/>
  <c r="F7" i="4"/>
  <c r="G7" i="4" s="1"/>
  <c r="AA13" i="4"/>
  <c r="AB13" i="4" s="1"/>
  <c r="AI30" i="4"/>
  <c r="AJ30" i="4" s="1"/>
  <c r="AK30" i="4" s="1"/>
  <c r="AD30" i="4"/>
  <c r="AE30" i="4" s="1"/>
  <c r="L35" i="4"/>
  <c r="M35" i="4" s="1"/>
  <c r="R6" i="5"/>
  <c r="S6" i="5" s="1"/>
  <c r="Z6" i="5"/>
  <c r="Z10" i="5"/>
  <c r="R10" i="5"/>
  <c r="S10" i="5" s="1"/>
  <c r="L23" i="5"/>
  <c r="M23" i="5" s="1"/>
  <c r="AF23" i="5"/>
  <c r="AG23" i="5" s="1"/>
  <c r="AH23" i="5" s="1"/>
  <c r="Z9" i="1"/>
  <c r="Z6" i="1"/>
  <c r="R7" i="1"/>
  <c r="S7" i="1" s="1"/>
  <c r="F12" i="1"/>
  <c r="G12" i="1" s="1"/>
  <c r="R18" i="1"/>
  <c r="S18" i="1" s="1"/>
  <c r="AA28" i="1"/>
  <c r="AB28" i="1" s="1"/>
  <c r="N6" i="4"/>
  <c r="AF12" i="4"/>
  <c r="AG12" i="4" s="1"/>
  <c r="AH12" i="4" s="1"/>
  <c r="Z15" i="4"/>
  <c r="AF22" i="4"/>
  <c r="AG22" i="4" s="1"/>
  <c r="AH22" i="4" s="1"/>
  <c r="X22" i="4"/>
  <c r="Y22" i="4" s="1"/>
  <c r="R23" i="4"/>
  <c r="S23" i="4" s="1"/>
  <c r="AD29" i="4"/>
  <c r="AE29" i="4" s="1"/>
  <c r="AI29" i="4"/>
  <c r="AJ29" i="4" s="1"/>
  <c r="AK29" i="4" s="1"/>
  <c r="O23" i="5"/>
  <c r="P23" i="5" s="1"/>
  <c r="AA20" i="1"/>
  <c r="AB20" i="1" s="1"/>
  <c r="AD13" i="4"/>
  <c r="AE13" i="4" s="1"/>
  <c r="AC14" i="4"/>
  <c r="X16" i="4"/>
  <c r="Y16" i="4" s="1"/>
  <c r="Z17" i="4"/>
  <c r="Z22" i="4"/>
  <c r="F33" i="4"/>
  <c r="G33" i="4" s="1"/>
  <c r="Z35" i="4"/>
  <c r="R35" i="4"/>
  <c r="S35" i="4" s="1"/>
  <c r="AF6" i="5"/>
  <c r="AG6" i="5" s="1"/>
  <c r="AH6" i="5" s="1"/>
  <c r="X6" i="5"/>
  <c r="Y6" i="5" s="1"/>
  <c r="N18" i="5"/>
  <c r="F9" i="1"/>
  <c r="G9" i="1" s="1"/>
  <c r="N19" i="1"/>
  <c r="O23" i="1"/>
  <c r="P23" i="1" s="1"/>
  <c r="AD28" i="1"/>
  <c r="AE28" i="1" s="1"/>
  <c r="AD29" i="1"/>
  <c r="AE29" i="1" s="1"/>
  <c r="AA30" i="1"/>
  <c r="AB30" i="1" s="1"/>
  <c r="AA31" i="1"/>
  <c r="AB31" i="1" s="1"/>
  <c r="F10" i="4"/>
  <c r="G10" i="4" s="1"/>
  <c r="AC10" i="4"/>
  <c r="N10" i="4"/>
  <c r="Z20" i="4"/>
  <c r="AA24" i="4"/>
  <c r="AB24" i="4" s="1"/>
  <c r="AI25" i="4"/>
  <c r="AJ25" i="4" s="1"/>
  <c r="AK25" i="4" s="1"/>
  <c r="AD25" i="4"/>
  <c r="AE25" i="4" s="1"/>
  <c r="F12" i="10"/>
  <c r="Z19" i="4"/>
  <c r="AC10" i="5"/>
  <c r="Z13" i="1"/>
  <c r="AF12" i="1"/>
  <c r="AG12" i="1" s="1"/>
  <c r="AH12" i="1" s="1"/>
  <c r="AF24" i="1"/>
  <c r="AG24" i="1" s="1"/>
  <c r="AH24" i="1" s="1"/>
  <c r="L24" i="1"/>
  <c r="M24" i="1" s="1"/>
  <c r="AC21" i="1"/>
  <c r="L25" i="1"/>
  <c r="M25" i="1" s="1"/>
  <c r="Q32" i="10"/>
  <c r="AA33" i="1"/>
  <c r="AB33" i="1" s="1"/>
  <c r="N7" i="4"/>
  <c r="F11" i="4"/>
  <c r="G11" i="4" s="1"/>
  <c r="AC16" i="4"/>
  <c r="AC18" i="4"/>
  <c r="AF33" i="4"/>
  <c r="AG33" i="4" s="1"/>
  <c r="AH33" i="4" s="1"/>
  <c r="L33" i="4"/>
  <c r="M33" i="4" s="1"/>
  <c r="F20" i="1"/>
  <c r="G20" i="1" s="1"/>
  <c r="N6" i="1"/>
  <c r="L12" i="1"/>
  <c r="M12" i="1" s="1"/>
  <c r="Z34" i="1"/>
  <c r="F6" i="1"/>
  <c r="G6" i="1" s="1"/>
  <c r="AF16" i="1"/>
  <c r="AG16" i="1" s="1"/>
  <c r="AH16" i="1" s="1"/>
  <c r="N17" i="1"/>
  <c r="N24" i="1"/>
  <c r="F28" i="1"/>
  <c r="G28" i="1" s="1"/>
  <c r="N28" i="1"/>
  <c r="N9" i="5"/>
  <c r="AC9" i="5"/>
  <c r="AA17" i="1"/>
  <c r="AB17" i="1" s="1"/>
  <c r="O33" i="4"/>
  <c r="P33" i="4" s="1"/>
  <c r="N26" i="1"/>
  <c r="AC26" i="1"/>
  <c r="F12" i="4"/>
  <c r="G12" i="4" s="1"/>
  <c r="AC12" i="4"/>
  <c r="AA22" i="1"/>
  <c r="AB22" i="1" s="1"/>
  <c r="X6" i="4"/>
  <c r="Y6" i="4" s="1"/>
  <c r="Z7" i="4"/>
  <c r="N8" i="4"/>
  <c r="N29" i="4"/>
  <c r="F29" i="4"/>
  <c r="G29" i="4" s="1"/>
  <c r="Z14" i="5"/>
  <c r="Z26" i="5"/>
  <c r="R26" i="5"/>
  <c r="S26" i="5" s="1"/>
  <c r="AA25" i="4"/>
  <c r="AB25" i="4" s="1"/>
  <c r="N34" i="4"/>
  <c r="F34" i="4"/>
  <c r="G34" i="4" s="1"/>
  <c r="N25" i="1"/>
  <c r="AF18" i="4"/>
  <c r="AG18" i="4" s="1"/>
  <c r="AH18" i="4" s="1"/>
  <c r="N16" i="5"/>
  <c r="F16" i="5"/>
  <c r="G16" i="5" s="1"/>
  <c r="O21" i="5"/>
  <c r="P21" i="5" s="1"/>
  <c r="L9" i="4"/>
  <c r="M9" i="4" s="1"/>
  <c r="AF9" i="4"/>
  <c r="AG9" i="4" s="1"/>
  <c r="AH9" i="4" s="1"/>
  <c r="N14" i="4"/>
  <c r="F14" i="4"/>
  <c r="G14" i="4" s="1"/>
  <c r="N15" i="4"/>
  <c r="AC15" i="4"/>
  <c r="N27" i="4"/>
  <c r="F27" i="4"/>
  <c r="G27" i="4" s="1"/>
  <c r="L31" i="4"/>
  <c r="M31" i="4" s="1"/>
  <c r="AF31" i="4"/>
  <c r="AG31" i="4" s="1"/>
  <c r="AH31" i="4" s="1"/>
  <c r="O32" i="4"/>
  <c r="P32" i="4" s="1"/>
  <c r="G7" i="10"/>
  <c r="O8" i="5"/>
  <c r="P8" i="5" s="1"/>
  <c r="Z9" i="5"/>
  <c r="Z13" i="5"/>
  <c r="AC13" i="5"/>
  <c r="Z17" i="5"/>
  <c r="R17" i="5"/>
  <c r="S17" i="5" s="1"/>
  <c r="AF18" i="5"/>
  <c r="AG18" i="5" s="1"/>
  <c r="AH18" i="5" s="1"/>
  <c r="R10" i="1"/>
  <c r="S10" i="1" s="1"/>
  <c r="N33" i="1"/>
  <c r="F33" i="1"/>
  <c r="G33" i="1" s="1"/>
  <c r="Z32" i="4"/>
  <c r="R32" i="4"/>
  <c r="S32" i="4" s="1"/>
  <c r="Z14" i="1"/>
  <c r="F11" i="5"/>
  <c r="G11" i="5" s="1"/>
  <c r="AD29" i="5"/>
  <c r="AE29" i="5" s="1"/>
  <c r="AI29" i="5"/>
  <c r="AJ29" i="5" s="1"/>
  <c r="AK29" i="5" s="1"/>
  <c r="AF30" i="5"/>
  <c r="AG30" i="5" s="1"/>
  <c r="AH30" i="5" s="1"/>
  <c r="N19" i="6"/>
  <c r="AC19" i="6"/>
  <c r="F19" i="6"/>
  <c r="G19" i="6" s="1"/>
  <c r="Z8" i="5"/>
  <c r="N34" i="5"/>
  <c r="F34" i="5"/>
  <c r="G34" i="5" s="1"/>
  <c r="Z11" i="6"/>
  <c r="R11" i="6"/>
  <c r="S11" i="6" s="1"/>
  <c r="G31" i="10"/>
  <c r="O32" i="5"/>
  <c r="P32" i="5" s="1"/>
  <c r="F35" i="4"/>
  <c r="G35" i="4" s="1"/>
  <c r="AC35" i="4"/>
  <c r="N12" i="5"/>
  <c r="Z18" i="5"/>
  <c r="L21" i="5"/>
  <c r="M21" i="5" s="1"/>
  <c r="AF21" i="5"/>
  <c r="AG21" i="5" s="1"/>
  <c r="AH21" i="5" s="1"/>
  <c r="AD33" i="5"/>
  <c r="AE33" i="5" s="1"/>
  <c r="AI33" i="5"/>
  <c r="AJ33" i="5" s="1"/>
  <c r="AK33" i="5" s="1"/>
  <c r="I14" i="6"/>
  <c r="J14" i="6" s="1"/>
  <c r="AC14" i="6"/>
  <c r="T32" i="10"/>
  <c r="AA33" i="6"/>
  <c r="AB33" i="6" s="1"/>
  <c r="AC6" i="5"/>
  <c r="G27" i="10"/>
  <c r="O28" i="5"/>
  <c r="P28" i="5" s="1"/>
  <c r="AC31" i="5"/>
  <c r="N31" i="5"/>
  <c r="N18" i="6"/>
  <c r="AC18" i="6"/>
  <c r="F18" i="6"/>
  <c r="G18" i="6" s="1"/>
  <c r="AI21" i="6"/>
  <c r="AJ21" i="6" s="1"/>
  <c r="AK21" i="6" s="1"/>
  <c r="N23" i="6"/>
  <c r="F23" i="6"/>
  <c r="G23" i="6" s="1"/>
  <c r="Z25" i="6"/>
  <c r="R25" i="6"/>
  <c r="S25" i="6" s="1"/>
  <c r="L32" i="6"/>
  <c r="M32" i="6" s="1"/>
  <c r="N11" i="5"/>
  <c r="L12" i="5"/>
  <c r="M12" i="5" s="1"/>
  <c r="AF12" i="5"/>
  <c r="AG12" i="5" s="1"/>
  <c r="AH12" i="5" s="1"/>
  <c r="G21" i="10"/>
  <c r="O22" i="5"/>
  <c r="P22" i="5" s="1"/>
  <c r="G25" i="10"/>
  <c r="O26" i="5"/>
  <c r="P26" i="5" s="1"/>
  <c r="H31" i="10"/>
  <c r="Z10" i="4"/>
  <c r="F31" i="4"/>
  <c r="G31" i="4" s="1"/>
  <c r="F26" i="5"/>
  <c r="G26" i="5" s="1"/>
  <c r="AA33" i="4"/>
  <c r="AB33" i="4" s="1"/>
  <c r="AC17" i="5"/>
  <c r="L29" i="5"/>
  <c r="M29" i="5" s="1"/>
  <c r="AF29" i="5"/>
  <c r="AG29" i="5" s="1"/>
  <c r="AH29" i="5" s="1"/>
  <c r="U12" i="10"/>
  <c r="AF13" i="6"/>
  <c r="L13" i="6"/>
  <c r="M13" i="6" s="1"/>
  <c r="R33" i="5"/>
  <c r="S33" i="5" s="1"/>
  <c r="Z33" i="5"/>
  <c r="S34" i="10"/>
  <c r="AA35" i="5"/>
  <c r="AB35" i="5" s="1"/>
  <c r="AD10" i="6"/>
  <c r="AE10" i="6" s="1"/>
  <c r="AI10" i="6"/>
  <c r="AJ10" i="6" s="1"/>
  <c r="AK10" i="6" s="1"/>
  <c r="H12" i="10"/>
  <c r="O13" i="6"/>
  <c r="P13" i="6" s="1"/>
  <c r="F7" i="5"/>
  <c r="G7" i="5" s="1"/>
  <c r="AC7" i="5"/>
  <c r="O29" i="5"/>
  <c r="P29" i="5" s="1"/>
  <c r="N7" i="6"/>
  <c r="AC7" i="6"/>
  <c r="F7" i="6"/>
  <c r="G7" i="6" s="1"/>
  <c r="T23" i="10"/>
  <c r="R34" i="6"/>
  <c r="S34" i="6" s="1"/>
  <c r="Z34" i="6"/>
  <c r="S30" i="10"/>
  <c r="AA31" i="5"/>
  <c r="AB31" i="5" s="1"/>
  <c r="AC15" i="6"/>
  <c r="AC23" i="6"/>
  <c r="O31" i="4"/>
  <c r="P31" i="4" s="1"/>
  <c r="S28" i="10"/>
  <c r="AA29" i="5"/>
  <c r="AB29" i="5" s="1"/>
  <c r="AD34" i="5"/>
  <c r="AE34" i="5" s="1"/>
  <c r="AC9" i="6"/>
  <c r="L17" i="6"/>
  <c r="M17" i="6" s="1"/>
  <c r="AF17" i="6"/>
  <c r="AG17" i="6" s="1"/>
  <c r="AH17" i="6" s="1"/>
  <c r="AD24" i="6"/>
  <c r="AE24" i="6" s="1"/>
  <c r="S24" i="10"/>
  <c r="AA25" i="5"/>
  <c r="AB25" i="5" s="1"/>
  <c r="S31" i="10"/>
  <c r="AA32" i="5"/>
  <c r="AB32" i="5" s="1"/>
  <c r="Z17" i="6"/>
  <c r="R17" i="6"/>
  <c r="S17" i="6" s="1"/>
  <c r="N20" i="6"/>
  <c r="F20" i="6"/>
  <c r="G20" i="6" s="1"/>
  <c r="AC20" i="6"/>
  <c r="AF12" i="7"/>
  <c r="AG12" i="7" s="1"/>
  <c r="AH12" i="7" s="1"/>
  <c r="L12" i="7"/>
  <c r="M12" i="7" s="1"/>
  <c r="R25" i="5"/>
  <c r="S25" i="5" s="1"/>
  <c r="Z27" i="5"/>
  <c r="F11" i="6"/>
  <c r="G11" i="6" s="1"/>
  <c r="N17" i="5"/>
  <c r="S22" i="10"/>
  <c r="AA23" i="5"/>
  <c r="AB23" i="5" s="1"/>
  <c r="AF26" i="6"/>
  <c r="AG26" i="6" s="1"/>
  <c r="AH26" i="6" s="1"/>
  <c r="L26" i="6"/>
  <c r="M26" i="6" s="1"/>
  <c r="H26" i="10"/>
  <c r="O27" i="6"/>
  <c r="P27" i="6" s="1"/>
  <c r="N16" i="6"/>
  <c r="F16" i="6"/>
  <c r="G16" i="6" s="1"/>
  <c r="AC16" i="6"/>
  <c r="AI28" i="6"/>
  <c r="AJ28" i="6" s="1"/>
  <c r="AK28" i="6" s="1"/>
  <c r="AA30" i="5"/>
  <c r="AB30" i="5" s="1"/>
  <c r="N18" i="1"/>
  <c r="AA24" i="5"/>
  <c r="AB24" i="5" s="1"/>
  <c r="AD28" i="5"/>
  <c r="AE28" i="5" s="1"/>
  <c r="N10" i="6"/>
  <c r="F10" i="6"/>
  <c r="G10" i="6" s="1"/>
  <c r="AI11" i="7"/>
  <c r="AJ11" i="7" s="1"/>
  <c r="AK11" i="7" s="1"/>
  <c r="AD11" i="7"/>
  <c r="AE11" i="7" s="1"/>
  <c r="F20" i="5"/>
  <c r="G20" i="5" s="1"/>
  <c r="N20" i="5"/>
  <c r="AI35" i="5"/>
  <c r="AJ35" i="5" s="1"/>
  <c r="AK35" i="5" s="1"/>
  <c r="AD35" i="5"/>
  <c r="AE35" i="5" s="1"/>
  <c r="R27" i="6"/>
  <c r="S27" i="6" s="1"/>
  <c r="N33" i="6"/>
  <c r="F33" i="6"/>
  <c r="G33" i="6" s="1"/>
  <c r="AC33" i="6"/>
  <c r="AF35" i="6"/>
  <c r="AG35" i="6" s="1"/>
  <c r="AH35" i="6" s="1"/>
  <c r="L35" i="6"/>
  <c r="M35" i="6" s="1"/>
  <c r="O15" i="7"/>
  <c r="P15" i="7" s="1"/>
  <c r="AC18" i="7"/>
  <c r="U28" i="10"/>
  <c r="AA29" i="7"/>
  <c r="AB29" i="7" s="1"/>
  <c r="AF27" i="7"/>
  <c r="AG27" i="7" s="1"/>
  <c r="AH27" i="7" s="1"/>
  <c r="L27" i="7"/>
  <c r="M27" i="7" s="1"/>
  <c r="U7" i="10"/>
  <c r="AC34" i="7"/>
  <c r="N34" i="7"/>
  <c r="F34" i="7"/>
  <c r="G34" i="7" s="1"/>
  <c r="N26" i="7"/>
  <c r="F26" i="7"/>
  <c r="G26" i="7" s="1"/>
  <c r="AC26" i="7"/>
  <c r="J9" i="10"/>
  <c r="O10" i="8"/>
  <c r="P10" i="8" s="1"/>
  <c r="Z6" i="6"/>
  <c r="O34" i="6"/>
  <c r="P34" i="6" s="1"/>
  <c r="R35" i="6"/>
  <c r="S35" i="6" s="1"/>
  <c r="Z35" i="6"/>
  <c r="U5" i="10"/>
  <c r="AA6" i="7"/>
  <c r="AB6" i="7" s="1"/>
  <c r="F12" i="7"/>
  <c r="G12" i="7" s="1"/>
  <c r="AC12" i="7"/>
  <c r="N25" i="7"/>
  <c r="AC25" i="7"/>
  <c r="U26" i="10"/>
  <c r="AA27" i="7"/>
  <c r="AB27" i="7" s="1"/>
  <c r="U15" i="10"/>
  <c r="AA16" i="7"/>
  <c r="AB16" i="7" s="1"/>
  <c r="N19" i="7"/>
  <c r="AC19" i="7"/>
  <c r="I20" i="10"/>
  <c r="O21" i="7"/>
  <c r="P21" i="7" s="1"/>
  <c r="AD6" i="7"/>
  <c r="AE6" i="7" s="1"/>
  <c r="AI6" i="7"/>
  <c r="AJ6" i="7" s="1"/>
  <c r="AK6" i="7" s="1"/>
  <c r="U20" i="10"/>
  <c r="AA21" i="7"/>
  <c r="AB21" i="7" s="1"/>
  <c r="AC24" i="7"/>
  <c r="F24" i="7"/>
  <c r="G24" i="7" s="1"/>
  <c r="L22" i="8"/>
  <c r="M22" i="8" s="1"/>
  <c r="AF22" i="8"/>
  <c r="AG22" i="8" s="1"/>
  <c r="AH22" i="8" s="1"/>
  <c r="J13" i="10"/>
  <c r="O14" i="8"/>
  <c r="P14" i="8" s="1"/>
  <c r="V16" i="10"/>
  <c r="AA17" i="8"/>
  <c r="AB17" i="8" s="1"/>
  <c r="Z31" i="7"/>
  <c r="R31" i="7"/>
  <c r="S31" i="7" s="1"/>
  <c r="AD29" i="6"/>
  <c r="AE29" i="6" s="1"/>
  <c r="Z32" i="6"/>
  <c r="R32" i="6"/>
  <c r="S32" i="6" s="1"/>
  <c r="AA14" i="7"/>
  <c r="AB14" i="7" s="1"/>
  <c r="AF19" i="7"/>
  <c r="AG19" i="7" s="1"/>
  <c r="AH19" i="7" s="1"/>
  <c r="L19" i="7"/>
  <c r="M19" i="7" s="1"/>
  <c r="U19" i="10"/>
  <c r="AA20" i="7"/>
  <c r="AB20" i="7" s="1"/>
  <c r="AA10" i="8"/>
  <c r="AB10" i="8" s="1"/>
  <c r="N17" i="6"/>
  <c r="F17" i="6"/>
  <c r="G17" i="6" s="1"/>
  <c r="AC17" i="6"/>
  <c r="I9" i="10"/>
  <c r="O10" i="7"/>
  <c r="P10" i="7" s="1"/>
  <c r="I11" i="10"/>
  <c r="O12" i="7"/>
  <c r="P12" i="7" s="1"/>
  <c r="N31" i="6"/>
  <c r="AC31" i="6"/>
  <c r="F31" i="6"/>
  <c r="G31" i="6" s="1"/>
  <c r="Z12" i="7"/>
  <c r="R12" i="7"/>
  <c r="S12" i="7" s="1"/>
  <c r="AF12" i="8"/>
  <c r="AG12" i="8" s="1"/>
  <c r="AH12" i="8" s="1"/>
  <c r="X12" i="8"/>
  <c r="Y12" i="8" s="1"/>
  <c r="AC12" i="5"/>
  <c r="N22" i="6"/>
  <c r="F22" i="6"/>
  <c r="G22" i="6" s="1"/>
  <c r="N24" i="7"/>
  <c r="L28" i="5"/>
  <c r="M28" i="5" s="1"/>
  <c r="AF28" i="5"/>
  <c r="AG28" i="5" s="1"/>
  <c r="AH28" i="5" s="1"/>
  <c r="AF7" i="6"/>
  <c r="AG7" i="6" s="1"/>
  <c r="AH7" i="6" s="1"/>
  <c r="F6" i="7"/>
  <c r="G6" i="7" s="1"/>
  <c r="N6" i="7"/>
  <c r="AI17" i="7"/>
  <c r="AJ17" i="7" s="1"/>
  <c r="AK17" i="7" s="1"/>
  <c r="AD17" i="7"/>
  <c r="AE17" i="7" s="1"/>
  <c r="AA26" i="7"/>
  <c r="AB26" i="7" s="1"/>
  <c r="AF21" i="8"/>
  <c r="AG21" i="8" s="1"/>
  <c r="AH21" i="8" s="1"/>
  <c r="N21" i="8"/>
  <c r="L21" i="8"/>
  <c r="M21" i="8" s="1"/>
  <c r="F12" i="5"/>
  <c r="G12" i="5" s="1"/>
  <c r="U12" i="6"/>
  <c r="V12" i="6" s="1"/>
  <c r="Z13" i="6"/>
  <c r="L31" i="6"/>
  <c r="M31" i="6" s="1"/>
  <c r="AF31" i="6"/>
  <c r="AG31" i="6" s="1"/>
  <c r="AH31" i="6" s="1"/>
  <c r="AF9" i="7"/>
  <c r="AG9" i="7" s="1"/>
  <c r="AH9" i="7" s="1"/>
  <c r="L9" i="7"/>
  <c r="M9" i="7" s="1"/>
  <c r="AF30" i="7"/>
  <c r="AG30" i="7" s="1"/>
  <c r="AH30" i="7" s="1"/>
  <c r="L30" i="7"/>
  <c r="M30" i="7" s="1"/>
  <c r="U10" i="10"/>
  <c r="AA11" i="7"/>
  <c r="AB11" i="7" s="1"/>
  <c r="N18" i="7"/>
  <c r="AF33" i="6"/>
  <c r="AG33" i="6" s="1"/>
  <c r="AH33" i="6" s="1"/>
  <c r="R11" i="7"/>
  <c r="S11" i="7" s="1"/>
  <c r="I21" i="10"/>
  <c r="O22" i="7"/>
  <c r="P22" i="7" s="1"/>
  <c r="N28" i="7"/>
  <c r="F28" i="7"/>
  <c r="G28" i="7" s="1"/>
  <c r="AC28" i="7"/>
  <c r="Z16" i="6"/>
  <c r="R16" i="6"/>
  <c r="S16" i="6" s="1"/>
  <c r="H25" i="10"/>
  <c r="O26" i="6"/>
  <c r="P26" i="6" s="1"/>
  <c r="L30" i="6"/>
  <c r="M30" i="6" s="1"/>
  <c r="AF30" i="6"/>
  <c r="AG30" i="6" s="1"/>
  <c r="AH30" i="6" s="1"/>
  <c r="AF8" i="7"/>
  <c r="AG8" i="7" s="1"/>
  <c r="AH8" i="7" s="1"/>
  <c r="L8" i="7"/>
  <c r="M8" i="7" s="1"/>
  <c r="I34" i="10"/>
  <c r="O35" i="7"/>
  <c r="P35" i="7" s="1"/>
  <c r="N6" i="6"/>
  <c r="AC6" i="6"/>
  <c r="Z12" i="6"/>
  <c r="X14" i="6"/>
  <c r="Y14" i="6" s="1"/>
  <c r="O30" i="6"/>
  <c r="P30" i="6" s="1"/>
  <c r="Z23" i="7"/>
  <c r="R23" i="7"/>
  <c r="S23" i="7" s="1"/>
  <c r="L23" i="8"/>
  <c r="M23" i="8" s="1"/>
  <c r="AF23" i="8"/>
  <c r="AG23" i="8" s="1"/>
  <c r="AH23" i="8" s="1"/>
  <c r="AC35" i="6"/>
  <c r="N35" i="6"/>
  <c r="F35" i="6"/>
  <c r="G35" i="6" s="1"/>
  <c r="AC22" i="5"/>
  <c r="G29" i="10"/>
  <c r="O30" i="5"/>
  <c r="P30" i="5" s="1"/>
  <c r="N8" i="6"/>
  <c r="F8" i="6"/>
  <c r="G8" i="6" s="1"/>
  <c r="AC8" i="6"/>
  <c r="N9" i="6"/>
  <c r="Z23" i="6"/>
  <c r="R23" i="6"/>
  <c r="S23" i="6" s="1"/>
  <c r="H24" i="10"/>
  <c r="O25" i="6"/>
  <c r="P25" i="6" s="1"/>
  <c r="R30" i="6"/>
  <c r="S30" i="6" s="1"/>
  <c r="Z31" i="6"/>
  <c r="AF7" i="7"/>
  <c r="AG7" i="7" s="1"/>
  <c r="AH7" i="7" s="1"/>
  <c r="L7" i="7"/>
  <c r="M7" i="7" s="1"/>
  <c r="Z24" i="7"/>
  <c r="AF14" i="7"/>
  <c r="AG14" i="7" s="1"/>
  <c r="AH14" i="7" s="1"/>
  <c r="L14" i="7"/>
  <c r="M14" i="7" s="1"/>
  <c r="AF35" i="7"/>
  <c r="AG35" i="7" s="1"/>
  <c r="AH35" i="7" s="1"/>
  <c r="L35" i="7"/>
  <c r="M35" i="7" s="1"/>
  <c r="Z11" i="8"/>
  <c r="X11" i="8"/>
  <c r="Y11" i="8" s="1"/>
  <c r="Z17" i="7"/>
  <c r="R17" i="7"/>
  <c r="S17" i="7" s="1"/>
  <c r="AA18" i="7"/>
  <c r="AB18" i="7" s="1"/>
  <c r="U34" i="10"/>
  <c r="AA35" i="7"/>
  <c r="AB35" i="7" s="1"/>
  <c r="V17" i="10"/>
  <c r="AA18" i="8"/>
  <c r="AB18" i="8" s="1"/>
  <c r="J19" i="10"/>
  <c r="O20" i="8"/>
  <c r="P20" i="8" s="1"/>
  <c r="AC15" i="7"/>
  <c r="AF8" i="8"/>
  <c r="AG8" i="8" s="1"/>
  <c r="AH8" i="8" s="1"/>
  <c r="N19" i="8"/>
  <c r="AC31" i="7"/>
  <c r="U31" i="10"/>
  <c r="AA32" i="7"/>
  <c r="AB32" i="7" s="1"/>
  <c r="R26" i="7"/>
  <c r="S26" i="7" s="1"/>
  <c r="AF10" i="8"/>
  <c r="X15" i="8"/>
  <c r="Y15" i="8" s="1"/>
  <c r="V21" i="10"/>
  <c r="AA22" i="8"/>
  <c r="AB22" i="8" s="1"/>
  <c r="AC32" i="8"/>
  <c r="F32" i="8"/>
  <c r="G32" i="8" s="1"/>
  <c r="O14" i="7"/>
  <c r="P14" i="7" s="1"/>
  <c r="R20" i="7"/>
  <c r="S20" i="7" s="1"/>
  <c r="R29" i="7"/>
  <c r="S29" i="7" s="1"/>
  <c r="AC32" i="7"/>
  <c r="AC7" i="8"/>
  <c r="Z13" i="8"/>
  <c r="Z15" i="8"/>
  <c r="U17" i="8"/>
  <c r="V17" i="8" s="1"/>
  <c r="AD11" i="8"/>
  <c r="AE11" i="8" s="1"/>
  <c r="L28" i="8"/>
  <c r="M28" i="8" s="1"/>
  <c r="Z15" i="6"/>
  <c r="U24" i="10"/>
  <c r="AA25" i="7"/>
  <c r="AB25" i="7" s="1"/>
  <c r="R35" i="7"/>
  <c r="S35" i="7" s="1"/>
  <c r="AC9" i="8"/>
  <c r="AC15" i="8"/>
  <c r="AA24" i="8"/>
  <c r="AB24" i="8" s="1"/>
  <c r="AF32" i="8"/>
  <c r="AG32" i="8" s="1"/>
  <c r="AH32" i="8" s="1"/>
  <c r="L32" i="8"/>
  <c r="M32" i="8" s="1"/>
  <c r="V27" i="10"/>
  <c r="AA28" i="8"/>
  <c r="AB28" i="8" s="1"/>
  <c r="N32" i="8"/>
  <c r="N14" i="6"/>
  <c r="AF7" i="8"/>
  <c r="AG7" i="8" s="1"/>
  <c r="AH7" i="8" s="1"/>
  <c r="N7" i="8"/>
  <c r="X18" i="8"/>
  <c r="Y18" i="8" s="1"/>
  <c r="V28" i="10"/>
  <c r="AA29" i="8"/>
  <c r="AB29" i="8" s="1"/>
  <c r="AI29" i="8"/>
  <c r="AJ29" i="8" s="1"/>
  <c r="AK29" i="8" s="1"/>
  <c r="AD29" i="8"/>
  <c r="AE29" i="8" s="1"/>
  <c r="W8" i="10"/>
  <c r="AA9" i="9"/>
  <c r="AB9" i="9" s="1"/>
  <c r="V18" i="10"/>
  <c r="AI35" i="8"/>
  <c r="AJ35" i="8" s="1"/>
  <c r="AK35" i="8" s="1"/>
  <c r="AD35" i="8"/>
  <c r="AE35" i="8" s="1"/>
  <c r="L31" i="7"/>
  <c r="M31" i="7" s="1"/>
  <c r="O8" i="8"/>
  <c r="P8" i="8" s="1"/>
  <c r="L9" i="8"/>
  <c r="M9" i="8" s="1"/>
  <c r="V20" i="10"/>
  <c r="AA21" i="8"/>
  <c r="AB21" i="8" s="1"/>
  <c r="AI26" i="8"/>
  <c r="AJ26" i="8" s="1"/>
  <c r="AK26" i="8" s="1"/>
  <c r="AD26" i="8"/>
  <c r="AE26" i="8" s="1"/>
  <c r="J26" i="10"/>
  <c r="O27" i="8"/>
  <c r="P27" i="8" s="1"/>
  <c r="AC30" i="6"/>
  <c r="AC10" i="7"/>
  <c r="I12" i="10"/>
  <c r="O13" i="7"/>
  <c r="P13" i="7" s="1"/>
  <c r="R7" i="8"/>
  <c r="S7" i="8" s="1"/>
  <c r="N9" i="8"/>
  <c r="L10" i="8"/>
  <c r="M10" i="8" s="1"/>
  <c r="AC13" i="8"/>
  <c r="F26" i="8"/>
  <c r="G26" i="8" s="1"/>
  <c r="V26" i="10"/>
  <c r="AA27" i="8"/>
  <c r="AB27" i="8" s="1"/>
  <c r="N31" i="7"/>
  <c r="AI23" i="8"/>
  <c r="AJ23" i="8" s="1"/>
  <c r="AK23" i="8" s="1"/>
  <c r="V8" i="10"/>
  <c r="AA9" i="8"/>
  <c r="AB9" i="8" s="1"/>
  <c r="AC12" i="8"/>
  <c r="N12" i="8"/>
  <c r="F30" i="6"/>
  <c r="G30" i="6" s="1"/>
  <c r="O9" i="7"/>
  <c r="P9" i="7" s="1"/>
  <c r="R18" i="7"/>
  <c r="S18" i="7" s="1"/>
  <c r="AC20" i="7"/>
  <c r="R21" i="7"/>
  <c r="S21" i="7" s="1"/>
  <c r="R9" i="8"/>
  <c r="S9" i="8" s="1"/>
  <c r="AF11" i="8"/>
  <c r="AG11" i="8" s="1"/>
  <c r="AH11" i="8" s="1"/>
  <c r="I12" i="8"/>
  <c r="J12" i="8" s="1"/>
  <c r="F14" i="8"/>
  <c r="G14" i="8" s="1"/>
  <c r="F15" i="8"/>
  <c r="G15" i="8" s="1"/>
  <c r="AC17" i="8"/>
  <c r="J29" i="10"/>
  <c r="O30" i="8"/>
  <c r="P30" i="8" s="1"/>
  <c r="F27" i="6"/>
  <c r="G27" i="6" s="1"/>
  <c r="AC27" i="6"/>
  <c r="N11" i="8"/>
  <c r="F24" i="8"/>
  <c r="G24" i="8" s="1"/>
  <c r="N24" i="8"/>
  <c r="L26" i="8"/>
  <c r="M26" i="8" s="1"/>
  <c r="Z9" i="6"/>
  <c r="Z21" i="6"/>
  <c r="AA28" i="6"/>
  <c r="AB28" i="6" s="1"/>
  <c r="AC6" i="8"/>
  <c r="N13" i="8"/>
  <c r="F18" i="8"/>
  <c r="G18" i="8" s="1"/>
  <c r="AC18" i="8"/>
  <c r="AC19" i="8"/>
  <c r="N26" i="8"/>
  <c r="I19" i="10"/>
  <c r="O20" i="7"/>
  <c r="P20" i="7" s="1"/>
  <c r="Z30" i="7"/>
  <c r="AF14" i="8"/>
  <c r="F19" i="8"/>
  <c r="G19" i="8" s="1"/>
  <c r="N23" i="8"/>
  <c r="F23" i="8"/>
  <c r="G23" i="8" s="1"/>
  <c r="F35" i="7"/>
  <c r="G35" i="7" s="1"/>
  <c r="AC35" i="7"/>
  <c r="N22" i="8"/>
  <c r="J24" i="10"/>
  <c r="O25" i="8"/>
  <c r="P25" i="8" s="1"/>
  <c r="O24" i="6"/>
  <c r="P24" i="6" s="1"/>
  <c r="N33" i="7"/>
  <c r="AA8" i="8"/>
  <c r="AB8" i="8" s="1"/>
  <c r="X10" i="8"/>
  <c r="Y10" i="8" s="1"/>
  <c r="AF18" i="8"/>
  <c r="AG18" i="8" s="1"/>
  <c r="AH18" i="8" s="1"/>
  <c r="F22" i="8"/>
  <c r="G22" i="8" s="1"/>
  <c r="Z7" i="6"/>
  <c r="Z19" i="6"/>
  <c r="Z12" i="8"/>
  <c r="R12" i="8"/>
  <c r="S12" i="8" s="1"/>
  <c r="N17" i="8"/>
  <c r="L18" i="8"/>
  <c r="M18" i="8" s="1"/>
  <c r="V24" i="10"/>
  <c r="AA25" i="8"/>
  <c r="AB25" i="8" s="1"/>
  <c r="K6" i="10"/>
  <c r="O7" i="9"/>
  <c r="P7" i="9" s="1"/>
  <c r="L29" i="7"/>
  <c r="M29" i="7" s="1"/>
  <c r="U32" i="10"/>
  <c r="AA33" i="7"/>
  <c r="AB33" i="7" s="1"/>
  <c r="AC8" i="8"/>
  <c r="R25" i="8"/>
  <c r="S25" i="8" s="1"/>
  <c r="J28" i="10"/>
  <c r="O29" i="8"/>
  <c r="P29" i="8" s="1"/>
  <c r="K7" i="10"/>
  <c r="O8" i="9"/>
  <c r="P8" i="9" s="1"/>
  <c r="R8" i="9"/>
  <c r="S8" i="9" s="1"/>
  <c r="Z8" i="9"/>
  <c r="Z20" i="8"/>
  <c r="F6" i="9"/>
  <c r="G6" i="9" s="1"/>
  <c r="AC6" i="9"/>
  <c r="F35" i="8"/>
  <c r="G35" i="8" s="1"/>
  <c r="AF7" i="9"/>
  <c r="AG7" i="9" s="1"/>
  <c r="AH7" i="9" s="1"/>
  <c r="L7" i="9"/>
  <c r="M7" i="9" s="1"/>
  <c r="Z7" i="9"/>
  <c r="R7" i="9"/>
  <c r="S7" i="9" s="1"/>
  <c r="N35" i="8"/>
  <c r="N6" i="9"/>
  <c r="AF34" i="8"/>
  <c r="AG34" i="8" s="1"/>
  <c r="AH34" i="8" s="1"/>
  <c r="L34" i="8"/>
  <c r="M34" i="8" s="1"/>
  <c r="AF24" i="8"/>
  <c r="AG24" i="8" s="1"/>
  <c r="AH24" i="8" s="1"/>
  <c r="N18" i="9"/>
  <c r="F18" i="9"/>
  <c r="G18" i="9" s="1"/>
  <c r="AC18" i="9"/>
  <c r="L10" i="9"/>
  <c r="M10" i="9" s="1"/>
  <c r="R28" i="8"/>
  <c r="S28" i="8" s="1"/>
  <c r="V31" i="10"/>
  <c r="AA32" i="8"/>
  <c r="AB32" i="8" s="1"/>
  <c r="AA6" i="9"/>
  <c r="AB6" i="9" s="1"/>
  <c r="V34" i="10"/>
  <c r="AA35" i="8"/>
  <c r="AB35" i="8" s="1"/>
  <c r="AF14" i="9"/>
  <c r="AG14" i="9" s="1"/>
  <c r="AH14" i="9" s="1"/>
  <c r="L14" i="9"/>
  <c r="M14" i="9" s="1"/>
  <c r="AC30" i="7"/>
  <c r="AC16" i="8"/>
  <c r="F16" i="8"/>
  <c r="G16" i="8" s="1"/>
  <c r="AA34" i="8"/>
  <c r="AB34" i="8" s="1"/>
  <c r="F8" i="9"/>
  <c r="G8" i="9" s="1"/>
  <c r="R34" i="7"/>
  <c r="S34" i="7" s="1"/>
  <c r="Z34" i="7"/>
  <c r="Z14" i="8"/>
  <c r="AI11" i="9"/>
  <c r="AJ11" i="9" s="1"/>
  <c r="AK11" i="9" s="1"/>
  <c r="L11" i="7"/>
  <c r="M11" i="7" s="1"/>
  <c r="R14" i="8"/>
  <c r="S14" i="8" s="1"/>
  <c r="AF20" i="8"/>
  <c r="AG20" i="8" s="1"/>
  <c r="AH20" i="8" s="1"/>
  <c r="L20" i="8"/>
  <c r="M20" i="8" s="1"/>
  <c r="K19" i="10"/>
  <c r="O20" i="9"/>
  <c r="P20" i="9" s="1"/>
  <c r="Z26" i="8"/>
  <c r="AD16" i="9"/>
  <c r="AE16" i="9" s="1"/>
  <c r="F7" i="9"/>
  <c r="G7" i="9" s="1"/>
  <c r="AC7" i="9"/>
  <c r="AA11" i="9"/>
  <c r="AB11" i="9" s="1"/>
  <c r="AC12" i="9"/>
  <c r="AC15" i="9"/>
  <c r="AA23" i="9"/>
  <c r="AB23" i="9" s="1"/>
  <c r="W22" i="10"/>
  <c r="AA19" i="9"/>
  <c r="AB19" i="9" s="1"/>
  <c r="W18" i="10"/>
  <c r="O28" i="8"/>
  <c r="P28" i="8" s="1"/>
  <c r="N22" i="9"/>
  <c r="AC22" i="9"/>
  <c r="F22" i="9"/>
  <c r="G22" i="9" s="1"/>
  <c r="Z25" i="9"/>
  <c r="AD19" i="9"/>
  <c r="AE19" i="9" s="1"/>
  <c r="AI19" i="9"/>
  <c r="AJ19" i="9" s="1"/>
  <c r="AK19" i="9" s="1"/>
  <c r="K11" i="10"/>
  <c r="O12" i="9"/>
  <c r="P12" i="9" s="1"/>
  <c r="F14" i="9"/>
  <c r="G14" i="9" s="1"/>
  <c r="AC14" i="9"/>
  <c r="Z22" i="9"/>
  <c r="R22" i="9"/>
  <c r="S22" i="9" s="1"/>
  <c r="AC24" i="9"/>
  <c r="N24" i="9"/>
  <c r="F24" i="9"/>
  <c r="G24" i="9" s="1"/>
  <c r="F12" i="9"/>
  <c r="G12" i="9" s="1"/>
  <c r="AF17" i="9"/>
  <c r="AG17" i="9" s="1"/>
  <c r="AH17" i="9" s="1"/>
  <c r="L17" i="9"/>
  <c r="M17" i="9" s="1"/>
  <c r="AF24" i="9"/>
  <c r="AG24" i="9" s="1"/>
  <c r="AH24" i="9" s="1"/>
  <c r="L24" i="9"/>
  <c r="M24" i="9" s="1"/>
  <c r="W26" i="10"/>
  <c r="AA27" i="9"/>
  <c r="AB27" i="9" s="1"/>
  <c r="AD27" i="9"/>
  <c r="AE27" i="9" s="1"/>
  <c r="AI27" i="9"/>
  <c r="AJ27" i="9" s="1"/>
  <c r="AK27" i="9" s="1"/>
  <c r="O16" i="9"/>
  <c r="P16" i="9" s="1"/>
  <c r="Z16" i="8"/>
  <c r="N31" i="8"/>
  <c r="F31" i="8"/>
  <c r="G31" i="8" s="1"/>
  <c r="O11" i="9"/>
  <c r="P11" i="9" s="1"/>
  <c r="O13" i="9"/>
  <c r="P13" i="9" s="1"/>
  <c r="N14" i="9"/>
  <c r="W14" i="10"/>
  <c r="AA15" i="9"/>
  <c r="AB15" i="9" s="1"/>
  <c r="R10" i="9"/>
  <c r="S10" i="9" s="1"/>
  <c r="Z10" i="9"/>
  <c r="K27" i="10"/>
  <c r="O28" i="9"/>
  <c r="P28" i="9" s="1"/>
  <c r="V22" i="10"/>
  <c r="AA23" i="8"/>
  <c r="AB23" i="8" s="1"/>
  <c r="R14" i="9"/>
  <c r="S14" i="9" s="1"/>
  <c r="Z14" i="9"/>
  <c r="AF20" i="9"/>
  <c r="AG20" i="9" s="1"/>
  <c r="AH20" i="9" s="1"/>
  <c r="L20" i="9"/>
  <c r="M20" i="9" s="1"/>
  <c r="N27" i="9"/>
  <c r="F27" i="9"/>
  <c r="G27" i="9" s="1"/>
  <c r="W34" i="10"/>
  <c r="AA35" i="9"/>
  <c r="AB35" i="9" s="1"/>
  <c r="L21" i="9"/>
  <c r="M21" i="9" s="1"/>
  <c r="L29" i="9"/>
  <c r="M29" i="9" s="1"/>
  <c r="Z28" i="9"/>
  <c r="R28" i="9"/>
  <c r="S28" i="9" s="1"/>
  <c r="AA29" i="9"/>
  <c r="AB29" i="9" s="1"/>
  <c r="W28" i="10"/>
  <c r="O34" i="9"/>
  <c r="P34" i="9" s="1"/>
  <c r="Z34" i="9"/>
  <c r="R34" i="9"/>
  <c r="S34" i="9" s="1"/>
  <c r="R23" i="9"/>
  <c r="S23" i="9" s="1"/>
  <c r="O26" i="9"/>
  <c r="P26" i="9" s="1"/>
  <c r="AD30" i="9"/>
  <c r="AE30" i="9" s="1"/>
  <c r="F9" i="9"/>
  <c r="G9" i="9" s="1"/>
  <c r="AC9" i="9"/>
  <c r="AC13" i="9"/>
  <c r="L32" i="9"/>
  <c r="M32" i="9" s="1"/>
  <c r="Z16" i="9"/>
  <c r="R16" i="9"/>
  <c r="S16" i="9" s="1"/>
  <c r="N19" i="9"/>
  <c r="F19" i="9"/>
  <c r="G19" i="9" s="1"/>
  <c r="AF22" i="9"/>
  <c r="AG22" i="9" s="1"/>
  <c r="AH22" i="9" s="1"/>
  <c r="AD25" i="9"/>
  <c r="AE25" i="9" s="1"/>
  <c r="AI25" i="9"/>
  <c r="AJ25" i="9" s="1"/>
  <c r="AK25" i="9" s="1"/>
  <c r="AD31" i="9"/>
  <c r="AE31" i="9" s="1"/>
  <c r="AI31" i="9"/>
  <c r="AJ31" i="9" s="1"/>
  <c r="AK31" i="9" s="1"/>
  <c r="AA33" i="9"/>
  <c r="AB33" i="9" s="1"/>
  <c r="O30" i="9"/>
  <c r="P30" i="9" s="1"/>
  <c r="K29" i="10"/>
  <c r="AF25" i="9"/>
  <c r="AG25" i="9" s="1"/>
  <c r="AH25" i="9" s="1"/>
  <c r="F30" i="9"/>
  <c r="G30" i="9" s="1"/>
  <c r="L31" i="9"/>
  <c r="M31" i="9" s="1"/>
  <c r="AF31" i="9"/>
  <c r="AG31" i="9" s="1"/>
  <c r="AH31" i="9" s="1"/>
  <c r="AD33" i="9"/>
  <c r="AE33" i="9" s="1"/>
  <c r="AI33" i="9"/>
  <c r="AJ33" i="9" s="1"/>
  <c r="AK33" i="9" s="1"/>
  <c r="L6" i="9"/>
  <c r="M6" i="9" s="1"/>
  <c r="N9" i="9"/>
  <c r="W16" i="10"/>
  <c r="AA17" i="9"/>
  <c r="AB17" i="9" s="1"/>
  <c r="W30" i="10"/>
  <c r="AA31" i="9"/>
  <c r="AB31" i="9" s="1"/>
  <c r="R12" i="9"/>
  <c r="S12" i="9" s="1"/>
  <c r="Z12" i="9"/>
  <c r="R17" i="9"/>
  <c r="S17" i="9" s="1"/>
  <c r="N21" i="9"/>
  <c r="F21" i="9"/>
  <c r="G21" i="9" s="1"/>
  <c r="R31" i="9"/>
  <c r="S31" i="9" s="1"/>
  <c r="AF33" i="9"/>
  <c r="AG33" i="9" s="1"/>
  <c r="AH33" i="9" s="1"/>
  <c r="N33" i="9"/>
  <c r="F33" i="9"/>
  <c r="G33" i="9" s="1"/>
  <c r="O32" i="9"/>
  <c r="P32" i="9" s="1"/>
  <c r="R29" i="9"/>
  <c r="S29" i="9" s="1"/>
  <c r="R35" i="9"/>
  <c r="S35" i="9" s="1"/>
  <c r="Z20" i="9"/>
  <c r="R20" i="9"/>
  <c r="S20" i="9" s="1"/>
  <c r="Z26" i="9"/>
  <c r="R26" i="9"/>
  <c r="S26" i="9" s="1"/>
  <c r="Z32" i="9"/>
  <c r="R32" i="9"/>
  <c r="S32" i="9" s="1"/>
  <c r="AD34" i="9"/>
  <c r="AE34" i="9" s="1"/>
  <c r="N25" i="9"/>
  <c r="F25" i="9"/>
  <c r="G25" i="9" s="1"/>
  <c r="F28" i="9"/>
  <c r="G28" i="9" s="1"/>
  <c r="N31" i="9"/>
  <c r="F31" i="9"/>
  <c r="G31" i="9" s="1"/>
  <c r="F34" i="9"/>
  <c r="G34" i="9" s="1"/>
  <c r="Z18" i="9"/>
  <c r="R18" i="9"/>
  <c r="S18" i="9" s="1"/>
  <c r="Z24" i="9"/>
  <c r="R24" i="9"/>
  <c r="S24" i="9" s="1"/>
  <c r="Z30" i="9"/>
  <c r="R30" i="9"/>
  <c r="S30" i="9" s="1"/>
  <c r="AI35" i="9"/>
  <c r="AJ35" i="9" s="1"/>
  <c r="AK35" i="9" s="1"/>
  <c r="AD35" i="9"/>
  <c r="AE35" i="9" s="1"/>
  <c r="N17" i="9"/>
  <c r="F17" i="9"/>
  <c r="G17" i="9" s="1"/>
  <c r="N23" i="9"/>
  <c r="F23" i="9"/>
  <c r="G23" i="9" s="1"/>
  <c r="N29" i="9"/>
  <c r="F29" i="9"/>
  <c r="G29" i="9" s="1"/>
  <c r="N35" i="9"/>
  <c r="F35" i="9"/>
  <c r="G35" i="9" s="1"/>
  <c r="E8" i="10" l="1"/>
  <c r="AA9" i="7"/>
  <c r="AB9" i="7" s="1"/>
  <c r="O29" i="1"/>
  <c r="P29" i="1" s="1"/>
  <c r="O32" i="7"/>
  <c r="P32" i="7" s="1"/>
  <c r="O15" i="1"/>
  <c r="P15" i="1" s="1"/>
  <c r="AA34" i="4"/>
  <c r="AB34" i="4" s="1"/>
  <c r="M19" i="11"/>
  <c r="O19" i="11" s="1"/>
  <c r="N19" i="11" s="1"/>
  <c r="G20" i="11"/>
  <c r="M17" i="11"/>
  <c r="O17" i="11" s="1"/>
  <c r="N17" i="11" s="1"/>
  <c r="L20" i="11"/>
  <c r="M18" i="11"/>
  <c r="O18" i="8"/>
  <c r="P18" i="8" s="1"/>
  <c r="O30" i="1"/>
  <c r="P30" i="1" s="1"/>
  <c r="AI8" i="5"/>
  <c r="AJ8" i="5" s="1"/>
  <c r="AK8" i="5" s="1"/>
  <c r="O33" i="5"/>
  <c r="P33" i="5" s="1"/>
  <c r="O9" i="4"/>
  <c r="P9" i="4" s="1"/>
  <c r="AA11" i="1"/>
  <c r="AB11" i="1" s="1"/>
  <c r="O25" i="5"/>
  <c r="P25" i="5" s="1"/>
  <c r="S11" i="10"/>
  <c r="O28" i="6"/>
  <c r="P28" i="6" s="1"/>
  <c r="AA14" i="6"/>
  <c r="AB14" i="6" s="1"/>
  <c r="O10" i="5"/>
  <c r="P10" i="5" s="1"/>
  <c r="AA11" i="5"/>
  <c r="AB11" i="5" s="1"/>
  <c r="R5" i="10"/>
  <c r="AD32" i="5"/>
  <c r="AE32" i="5" s="1"/>
  <c r="AA19" i="5"/>
  <c r="AB19" i="5" s="1"/>
  <c r="Q24" i="10"/>
  <c r="AA7" i="8"/>
  <c r="AB7" i="8" s="1"/>
  <c r="O15" i="5"/>
  <c r="P15" i="5" s="1"/>
  <c r="AD26" i="5"/>
  <c r="AE26" i="5" s="1"/>
  <c r="AA29" i="4"/>
  <c r="AB29" i="4" s="1"/>
  <c r="AD8" i="5"/>
  <c r="AE8" i="5" s="1"/>
  <c r="O29" i="6"/>
  <c r="P29" i="6" s="1"/>
  <c r="AI26" i="9"/>
  <c r="AJ26" i="9" s="1"/>
  <c r="AK26" i="9" s="1"/>
  <c r="O15" i="8"/>
  <c r="P15" i="8" s="1"/>
  <c r="AA15" i="5"/>
  <c r="AB15" i="5" s="1"/>
  <c r="AD34" i="8"/>
  <c r="AE34" i="8" s="1"/>
  <c r="AI11" i="4"/>
  <c r="AJ11" i="4" s="1"/>
  <c r="AK11" i="4" s="1"/>
  <c r="O21" i="1"/>
  <c r="P21" i="1" s="1"/>
  <c r="O7" i="7"/>
  <c r="P7" i="7" s="1"/>
  <c r="O27" i="5"/>
  <c r="P27" i="5" s="1"/>
  <c r="O11" i="4"/>
  <c r="P11" i="4" s="1"/>
  <c r="AA8" i="1"/>
  <c r="AB8" i="1" s="1"/>
  <c r="AA22" i="6"/>
  <c r="AB22" i="6" s="1"/>
  <c r="O12" i="6"/>
  <c r="P12" i="6" s="1"/>
  <c r="O23" i="7"/>
  <c r="P23" i="7" s="1"/>
  <c r="F22" i="10"/>
  <c r="O6" i="8"/>
  <c r="P6" i="8" s="1"/>
  <c r="O11" i="6"/>
  <c r="P11" i="6" s="1"/>
  <c r="AA31" i="8"/>
  <c r="AB31" i="8" s="1"/>
  <c r="AA7" i="1"/>
  <c r="AB7" i="1" s="1"/>
  <c r="O16" i="8"/>
  <c r="P16" i="8" s="1"/>
  <c r="AA10" i="1"/>
  <c r="AB10" i="1" s="1"/>
  <c r="AA9" i="4"/>
  <c r="AB9" i="4" s="1"/>
  <c r="AD22" i="7"/>
  <c r="AE22" i="7" s="1"/>
  <c r="AA15" i="1"/>
  <c r="AB15" i="1" s="1"/>
  <c r="O30" i="7"/>
  <c r="P30" i="7" s="1"/>
  <c r="F11" i="10"/>
  <c r="O15" i="9"/>
  <c r="P15" i="9" s="1"/>
  <c r="O22" i="4"/>
  <c r="P22" i="4" s="1"/>
  <c r="AD23" i="7"/>
  <c r="AE23" i="7" s="1"/>
  <c r="AA21" i="9"/>
  <c r="AB21" i="9" s="1"/>
  <c r="AI14" i="1"/>
  <c r="AJ14" i="1" s="1"/>
  <c r="AK14" i="1" s="1"/>
  <c r="I10" i="10"/>
  <c r="O11" i="7"/>
  <c r="P11" i="7" s="1"/>
  <c r="AI20" i="5"/>
  <c r="AJ20" i="5" s="1"/>
  <c r="AK20" i="5" s="1"/>
  <c r="AI13" i="4"/>
  <c r="AJ13" i="4" s="1"/>
  <c r="AK13" i="4" s="1"/>
  <c r="AA12" i="4"/>
  <c r="AB12" i="4" s="1"/>
  <c r="O13" i="5"/>
  <c r="P13" i="5" s="1"/>
  <c r="AI32" i="6"/>
  <c r="AJ32" i="6" s="1"/>
  <c r="AK32" i="6" s="1"/>
  <c r="O7" i="1"/>
  <c r="P7" i="1" s="1"/>
  <c r="AA8" i="6"/>
  <c r="AB8" i="6" s="1"/>
  <c r="AI26" i="4"/>
  <c r="AJ26" i="4" s="1"/>
  <c r="AK26" i="4" s="1"/>
  <c r="O30" i="4"/>
  <c r="P30" i="4" s="1"/>
  <c r="AD9" i="7"/>
  <c r="AE9" i="7" s="1"/>
  <c r="AI17" i="1"/>
  <c r="AJ17" i="1" s="1"/>
  <c r="AK17" i="1" s="1"/>
  <c r="AI11" i="6"/>
  <c r="AJ11" i="6" s="1"/>
  <c r="AK11" i="6" s="1"/>
  <c r="AI9" i="1"/>
  <c r="AJ9" i="1" s="1"/>
  <c r="AK9" i="1" s="1"/>
  <c r="AI30" i="8"/>
  <c r="AJ30" i="8" s="1"/>
  <c r="AK30" i="8" s="1"/>
  <c r="AI19" i="4"/>
  <c r="AJ19" i="4" s="1"/>
  <c r="AK19" i="4" s="1"/>
  <c r="AI20" i="9"/>
  <c r="AJ20" i="9" s="1"/>
  <c r="AK20" i="9" s="1"/>
  <c r="AI22" i="6"/>
  <c r="AJ22" i="6" s="1"/>
  <c r="AK22" i="6" s="1"/>
  <c r="AD7" i="7"/>
  <c r="AE7" i="7" s="1"/>
  <c r="AI7" i="7"/>
  <c r="AJ7" i="7" s="1"/>
  <c r="AK7" i="7" s="1"/>
  <c r="AI22" i="1"/>
  <c r="AJ22" i="1" s="1"/>
  <c r="AK22" i="1" s="1"/>
  <c r="AI13" i="1"/>
  <c r="AJ13" i="1" s="1"/>
  <c r="AK13" i="1" s="1"/>
  <c r="AA20" i="6"/>
  <c r="AB20" i="6" s="1"/>
  <c r="AI12" i="6"/>
  <c r="AJ12" i="6" s="1"/>
  <c r="AK12" i="6" s="1"/>
  <c r="AA35" i="1"/>
  <c r="AB35" i="1" s="1"/>
  <c r="AD33" i="8"/>
  <c r="AE33" i="8" s="1"/>
  <c r="AI33" i="8"/>
  <c r="AJ33" i="8" s="1"/>
  <c r="AK33" i="8" s="1"/>
  <c r="U9" i="10"/>
  <c r="AA10" i="7"/>
  <c r="AB10" i="7" s="1"/>
  <c r="O15" i="6"/>
  <c r="P15" i="6" s="1"/>
  <c r="O10" i="9"/>
  <c r="P10" i="9" s="1"/>
  <c r="O20" i="1"/>
  <c r="P20" i="1" s="1"/>
  <c r="AA10" i="6"/>
  <c r="AB10" i="6" s="1"/>
  <c r="AI10" i="1"/>
  <c r="AJ10" i="1" s="1"/>
  <c r="AK10" i="1" s="1"/>
  <c r="AA15" i="7"/>
  <c r="AB15" i="7" s="1"/>
  <c r="AI20" i="4"/>
  <c r="AJ20" i="4" s="1"/>
  <c r="AK20" i="4" s="1"/>
  <c r="AD31" i="1"/>
  <c r="AE31" i="1" s="1"/>
  <c r="S21" i="10"/>
  <c r="AA22" i="5"/>
  <c r="AB22" i="5" s="1"/>
  <c r="AD14" i="7"/>
  <c r="AE14" i="7" s="1"/>
  <c r="AI14" i="7"/>
  <c r="AJ14" i="7" s="1"/>
  <c r="AK14" i="7" s="1"/>
  <c r="AI27" i="8"/>
  <c r="AJ27" i="8" s="1"/>
  <c r="AK27" i="8" s="1"/>
  <c r="G34" i="10"/>
  <c r="O35" i="5"/>
  <c r="P35" i="5" s="1"/>
  <c r="AD26" i="6"/>
  <c r="AE26" i="6" s="1"/>
  <c r="AI26" i="6"/>
  <c r="AJ26" i="6" s="1"/>
  <c r="AK26" i="6" s="1"/>
  <c r="I16" i="10"/>
  <c r="O17" i="7"/>
  <c r="P17" i="7" s="1"/>
  <c r="E34" i="10"/>
  <c r="O35" i="1"/>
  <c r="P35" i="1" s="1"/>
  <c r="AI27" i="7"/>
  <c r="AJ27" i="7" s="1"/>
  <c r="AK27" i="7" s="1"/>
  <c r="AD27" i="7"/>
  <c r="AE27" i="7" s="1"/>
  <c r="AD28" i="9"/>
  <c r="AE28" i="9" s="1"/>
  <c r="O14" i="1"/>
  <c r="P14" i="1" s="1"/>
  <c r="E26" i="10"/>
  <c r="O27" i="1"/>
  <c r="P27" i="1" s="1"/>
  <c r="T17" i="10"/>
  <c r="AA18" i="6"/>
  <c r="AB18" i="6" s="1"/>
  <c r="I15" i="10"/>
  <c r="O16" i="7"/>
  <c r="P16" i="7" s="1"/>
  <c r="AI7" i="4"/>
  <c r="AJ7" i="4" s="1"/>
  <c r="AK7" i="4" s="1"/>
  <c r="AA18" i="1"/>
  <c r="AB18" i="1" s="1"/>
  <c r="AD8" i="4"/>
  <c r="AE8" i="4" s="1"/>
  <c r="AI8" i="4"/>
  <c r="AJ8" i="4" s="1"/>
  <c r="AK8" i="4" s="1"/>
  <c r="H20" i="10"/>
  <c r="O21" i="6"/>
  <c r="P21" i="6" s="1"/>
  <c r="L29" i="10"/>
  <c r="M29" i="10" s="1"/>
  <c r="N29" i="10" s="1"/>
  <c r="O29" i="10" s="1"/>
  <c r="AD14" i="1"/>
  <c r="AE14" i="1" s="1"/>
  <c r="AD28" i="8"/>
  <c r="AE28" i="8" s="1"/>
  <c r="AI28" i="8"/>
  <c r="AJ28" i="8" s="1"/>
  <c r="AK28" i="8" s="1"/>
  <c r="AI30" i="5"/>
  <c r="AJ30" i="5" s="1"/>
  <c r="AK30" i="5" s="1"/>
  <c r="AD30" i="5"/>
  <c r="AE30" i="5" s="1"/>
  <c r="AI11" i="5"/>
  <c r="AJ11" i="5" s="1"/>
  <c r="AK11" i="5" s="1"/>
  <c r="AD11" i="5"/>
  <c r="AE11" i="5" s="1"/>
  <c r="G5" i="10"/>
  <c r="O6" i="5"/>
  <c r="P6" i="5" s="1"/>
  <c r="U21" i="10"/>
  <c r="AA22" i="7"/>
  <c r="AB22" i="7" s="1"/>
  <c r="AI13" i="7"/>
  <c r="AJ13" i="7" s="1"/>
  <c r="AK13" i="7" s="1"/>
  <c r="AD13" i="7"/>
  <c r="AE13" i="7" s="1"/>
  <c r="AI16" i="5"/>
  <c r="AJ16" i="5" s="1"/>
  <c r="AK16" i="5" s="1"/>
  <c r="AD16" i="5"/>
  <c r="AE16" i="5" s="1"/>
  <c r="AI10" i="9"/>
  <c r="AJ10" i="9" s="1"/>
  <c r="AK10" i="9" s="1"/>
  <c r="O34" i="1"/>
  <c r="P34" i="1" s="1"/>
  <c r="AI18" i="1"/>
  <c r="AJ18" i="1" s="1"/>
  <c r="AK18" i="1" s="1"/>
  <c r="AI33" i="7"/>
  <c r="AJ33" i="7" s="1"/>
  <c r="AK33" i="7" s="1"/>
  <c r="V32" i="10"/>
  <c r="AA33" i="8"/>
  <c r="AB33" i="8" s="1"/>
  <c r="U6" i="10"/>
  <c r="AA7" i="7"/>
  <c r="AB7" i="7" s="1"/>
  <c r="AI20" i="1"/>
  <c r="AJ20" i="1" s="1"/>
  <c r="AK20" i="1" s="1"/>
  <c r="T28" i="10"/>
  <c r="X28" i="10" s="1"/>
  <c r="Y28" i="10" s="1"/>
  <c r="Z28" i="10" s="1"/>
  <c r="AA28" i="10" s="1"/>
  <c r="AA29" i="6"/>
  <c r="AB29" i="6" s="1"/>
  <c r="K26" i="10"/>
  <c r="O27" i="9"/>
  <c r="P27" i="9" s="1"/>
  <c r="AI16" i="8"/>
  <c r="AJ16" i="8" s="1"/>
  <c r="AK16" i="8" s="1"/>
  <c r="AD16" i="8"/>
  <c r="AE16" i="8" s="1"/>
  <c r="AI14" i="8"/>
  <c r="AJ14" i="8" s="1"/>
  <c r="AK14" i="8" s="1"/>
  <c r="AG14" i="8"/>
  <c r="AH14" i="8" s="1"/>
  <c r="T22" i="10"/>
  <c r="AA23" i="6"/>
  <c r="AB23" i="6" s="1"/>
  <c r="T10" i="10"/>
  <c r="AA11" i="6"/>
  <c r="AB11" i="6" s="1"/>
  <c r="AI9" i="5"/>
  <c r="AJ9" i="5" s="1"/>
  <c r="AK9" i="5" s="1"/>
  <c r="AD9" i="5"/>
  <c r="AE9" i="5" s="1"/>
  <c r="E18" i="10"/>
  <c r="O19" i="1"/>
  <c r="P19" i="1" s="1"/>
  <c r="AI24" i="5"/>
  <c r="AJ24" i="5" s="1"/>
  <c r="AK24" i="5" s="1"/>
  <c r="AD24" i="5"/>
  <c r="AE24" i="5" s="1"/>
  <c r="AD30" i="7"/>
  <c r="AE30" i="7" s="1"/>
  <c r="AI30" i="7"/>
  <c r="AJ30" i="7" s="1"/>
  <c r="AK30" i="7" s="1"/>
  <c r="J16" i="10"/>
  <c r="O17" i="8"/>
  <c r="P17" i="8" s="1"/>
  <c r="U29" i="10"/>
  <c r="AA30" i="7"/>
  <c r="AB30" i="7" s="1"/>
  <c r="V14" i="10"/>
  <c r="AA15" i="8"/>
  <c r="AB15" i="8" s="1"/>
  <c r="H8" i="10"/>
  <c r="O9" i="6"/>
  <c r="P9" i="6" s="1"/>
  <c r="U11" i="10"/>
  <c r="AA12" i="7"/>
  <c r="AB12" i="7" s="1"/>
  <c r="H9" i="10"/>
  <c r="O10" i="6"/>
  <c r="P10" i="6" s="1"/>
  <c r="H19" i="10"/>
  <c r="O20" i="6"/>
  <c r="P20" i="6" s="1"/>
  <c r="AD18" i="6"/>
  <c r="AE18" i="6" s="1"/>
  <c r="AI18" i="6"/>
  <c r="AJ18" i="6" s="1"/>
  <c r="AK18" i="6" s="1"/>
  <c r="S16" i="10"/>
  <c r="AA17" i="5"/>
  <c r="AB17" i="5" s="1"/>
  <c r="E24" i="10"/>
  <c r="O25" i="1"/>
  <c r="P25" i="1" s="1"/>
  <c r="G8" i="10"/>
  <c r="O9" i="5"/>
  <c r="P9" i="5" s="1"/>
  <c r="F16" i="10"/>
  <c r="O17" i="4"/>
  <c r="P17" i="4" s="1"/>
  <c r="K20" i="10"/>
  <c r="O21" i="9"/>
  <c r="P21" i="9" s="1"/>
  <c r="V12" i="10"/>
  <c r="AA13" i="8"/>
  <c r="AB13" i="8" s="1"/>
  <c r="AD8" i="6"/>
  <c r="AE8" i="6" s="1"/>
  <c r="AI8" i="6"/>
  <c r="AJ8" i="6" s="1"/>
  <c r="AK8" i="6" s="1"/>
  <c r="AI25" i="7"/>
  <c r="AJ25" i="7" s="1"/>
  <c r="AK25" i="7" s="1"/>
  <c r="AD25" i="7"/>
  <c r="AE25" i="7" s="1"/>
  <c r="AD7" i="6"/>
  <c r="AE7" i="6" s="1"/>
  <c r="AI7" i="6"/>
  <c r="AJ7" i="6" s="1"/>
  <c r="AK7" i="6" s="1"/>
  <c r="H17" i="10"/>
  <c r="O18" i="6"/>
  <c r="P18" i="6" s="1"/>
  <c r="G33" i="10"/>
  <c r="O34" i="5"/>
  <c r="P34" i="5" s="1"/>
  <c r="AD13" i="5"/>
  <c r="AE13" i="5" s="1"/>
  <c r="AI13" i="5"/>
  <c r="AJ13" i="5" s="1"/>
  <c r="AK13" i="5" s="1"/>
  <c r="G17" i="10"/>
  <c r="O18" i="5"/>
  <c r="P18" i="5" s="1"/>
  <c r="R14" i="10"/>
  <c r="AA15" i="4"/>
  <c r="AB15" i="4" s="1"/>
  <c r="G6" i="10"/>
  <c r="O7" i="5"/>
  <c r="P7" i="5" s="1"/>
  <c r="V11" i="10"/>
  <c r="AA12" i="8"/>
  <c r="AB12" i="8" s="1"/>
  <c r="AI10" i="7"/>
  <c r="AJ10" i="7" s="1"/>
  <c r="AK10" i="7" s="1"/>
  <c r="AD10" i="7"/>
  <c r="AE10" i="7" s="1"/>
  <c r="AI7" i="8"/>
  <c r="AJ7" i="8" s="1"/>
  <c r="AK7" i="8" s="1"/>
  <c r="AD7" i="8"/>
  <c r="AE7" i="8" s="1"/>
  <c r="AI31" i="6"/>
  <c r="AJ31" i="6" s="1"/>
  <c r="AK31" i="6" s="1"/>
  <c r="AD31" i="6"/>
  <c r="AE31" i="6" s="1"/>
  <c r="U30" i="10"/>
  <c r="AA31" i="7"/>
  <c r="AB31" i="7" s="1"/>
  <c r="I24" i="10"/>
  <c r="O25" i="7"/>
  <c r="P25" i="7" s="1"/>
  <c r="T16" i="10"/>
  <c r="AA17" i="6"/>
  <c r="AB17" i="6" s="1"/>
  <c r="H6" i="10"/>
  <c r="O7" i="6"/>
  <c r="P7" i="6" s="1"/>
  <c r="AI17" i="5"/>
  <c r="AJ17" i="5" s="1"/>
  <c r="AK17" i="5" s="1"/>
  <c r="AD17" i="5"/>
  <c r="AE17" i="5" s="1"/>
  <c r="G30" i="10"/>
  <c r="O31" i="5"/>
  <c r="P31" i="5" s="1"/>
  <c r="S7" i="10"/>
  <c r="AA8" i="5"/>
  <c r="AB8" i="5" s="1"/>
  <c r="S12" i="10"/>
  <c r="AA13" i="5"/>
  <c r="AB13" i="5" s="1"/>
  <c r="F33" i="10"/>
  <c r="O34" i="4"/>
  <c r="P34" i="4" s="1"/>
  <c r="E27" i="10"/>
  <c r="O28" i="1"/>
  <c r="P28" i="1" s="1"/>
  <c r="Q12" i="10"/>
  <c r="AA13" i="1"/>
  <c r="AB13" i="1" s="1"/>
  <c r="AD18" i="5"/>
  <c r="AE18" i="5" s="1"/>
  <c r="AI18" i="5"/>
  <c r="AJ18" i="5" s="1"/>
  <c r="AK18" i="5" s="1"/>
  <c r="W15" i="10"/>
  <c r="AA16" i="9"/>
  <c r="AB16" i="9" s="1"/>
  <c r="AD15" i="9"/>
  <c r="AE15" i="9" s="1"/>
  <c r="AI15" i="9"/>
  <c r="AJ15" i="9" s="1"/>
  <c r="AK15" i="9" s="1"/>
  <c r="T18" i="10"/>
  <c r="AA19" i="6"/>
  <c r="AB19" i="6" s="1"/>
  <c r="J25" i="10"/>
  <c r="O26" i="8"/>
  <c r="P26" i="8" s="1"/>
  <c r="AI30" i="6"/>
  <c r="AJ30" i="6" s="1"/>
  <c r="AK30" i="6" s="1"/>
  <c r="AD30" i="6"/>
  <c r="AE30" i="6" s="1"/>
  <c r="AI32" i="7"/>
  <c r="AJ32" i="7" s="1"/>
  <c r="AK32" i="7" s="1"/>
  <c r="AD32" i="7"/>
  <c r="AE32" i="7" s="1"/>
  <c r="H7" i="10"/>
  <c r="O8" i="6"/>
  <c r="P8" i="6" s="1"/>
  <c r="T12" i="10"/>
  <c r="AA13" i="6"/>
  <c r="AB13" i="6" s="1"/>
  <c r="H30" i="10"/>
  <c r="O31" i="6"/>
  <c r="P31" i="6" s="1"/>
  <c r="AI12" i="7"/>
  <c r="AJ12" i="7" s="1"/>
  <c r="AK12" i="7" s="1"/>
  <c r="AD12" i="7"/>
  <c r="AE12" i="7" s="1"/>
  <c r="AI18" i="7"/>
  <c r="AJ18" i="7" s="1"/>
  <c r="AK18" i="7" s="1"/>
  <c r="AD18" i="7"/>
  <c r="AE18" i="7" s="1"/>
  <c r="E17" i="10"/>
  <c r="O18" i="1"/>
  <c r="P18" i="1" s="1"/>
  <c r="AD31" i="5"/>
  <c r="AE31" i="5" s="1"/>
  <c r="AI31" i="5"/>
  <c r="AJ31" i="5" s="1"/>
  <c r="AK31" i="5" s="1"/>
  <c r="S8" i="10"/>
  <c r="AA9" i="5"/>
  <c r="AB9" i="5" s="1"/>
  <c r="AD10" i="5"/>
  <c r="AE10" i="5" s="1"/>
  <c r="AI10" i="5"/>
  <c r="AJ10" i="5" s="1"/>
  <c r="AK10" i="5" s="1"/>
  <c r="F5" i="10"/>
  <c r="O6" i="4"/>
  <c r="P6" i="4" s="1"/>
  <c r="F20" i="10"/>
  <c r="O21" i="4"/>
  <c r="P21" i="4" s="1"/>
  <c r="J6" i="10"/>
  <c r="O7" i="8"/>
  <c r="P7" i="8" s="1"/>
  <c r="U16" i="10"/>
  <c r="AA17" i="7"/>
  <c r="AB17" i="7" s="1"/>
  <c r="E23" i="10"/>
  <c r="O24" i="1"/>
  <c r="P24" i="1" s="1"/>
  <c r="F18" i="10"/>
  <c r="O19" i="4"/>
  <c r="P19" i="4" s="1"/>
  <c r="F27" i="10"/>
  <c r="O28" i="4"/>
  <c r="P28" i="4" s="1"/>
  <c r="AD18" i="8"/>
  <c r="AE18" i="8" s="1"/>
  <c r="AI18" i="8"/>
  <c r="AJ18" i="8" s="1"/>
  <c r="AK18" i="8" s="1"/>
  <c r="E16" i="10"/>
  <c r="O17" i="1"/>
  <c r="P17" i="1" s="1"/>
  <c r="R18" i="10"/>
  <c r="AA19" i="4"/>
  <c r="AB19" i="4" s="1"/>
  <c r="R34" i="10"/>
  <c r="AA35" i="4"/>
  <c r="AB35" i="4" s="1"/>
  <c r="F25" i="10"/>
  <c r="O26" i="4"/>
  <c r="P26" i="4" s="1"/>
  <c r="K23" i="10"/>
  <c r="O24" i="9"/>
  <c r="P24" i="9" s="1"/>
  <c r="AD7" i="9"/>
  <c r="AE7" i="9" s="1"/>
  <c r="AI7" i="9"/>
  <c r="AJ7" i="9" s="1"/>
  <c r="AK7" i="9" s="1"/>
  <c r="V19" i="10"/>
  <c r="AA20" i="8"/>
  <c r="AB20" i="8" s="1"/>
  <c r="H13" i="10"/>
  <c r="O14" i="6"/>
  <c r="P14" i="6" s="1"/>
  <c r="V10" i="10"/>
  <c r="AA11" i="8"/>
  <c r="AB11" i="8" s="1"/>
  <c r="AI22" i="5"/>
  <c r="AJ22" i="5" s="1"/>
  <c r="AK22" i="5" s="1"/>
  <c r="AD22" i="5"/>
  <c r="AE22" i="5" s="1"/>
  <c r="AD7" i="5"/>
  <c r="AE7" i="5" s="1"/>
  <c r="AI7" i="5"/>
  <c r="AJ7" i="5" s="1"/>
  <c r="AK7" i="5" s="1"/>
  <c r="AI6" i="5"/>
  <c r="AJ6" i="5" s="1"/>
  <c r="AK6" i="5" s="1"/>
  <c r="AD6" i="5"/>
  <c r="AE6" i="5" s="1"/>
  <c r="AI19" i="6"/>
  <c r="AJ19" i="6" s="1"/>
  <c r="AK19" i="6" s="1"/>
  <c r="AD19" i="6"/>
  <c r="AE19" i="6" s="1"/>
  <c r="W17" i="10"/>
  <c r="AA18" i="9"/>
  <c r="AB18" i="9" s="1"/>
  <c r="AD24" i="9"/>
  <c r="AE24" i="9" s="1"/>
  <c r="AI24" i="9"/>
  <c r="AJ24" i="9" s="1"/>
  <c r="AK24" i="9" s="1"/>
  <c r="W7" i="10"/>
  <c r="AA8" i="9"/>
  <c r="AB8" i="9" s="1"/>
  <c r="J12" i="10"/>
  <c r="L12" i="10" s="1"/>
  <c r="M12" i="10" s="1"/>
  <c r="O13" i="8"/>
  <c r="P13" i="8" s="1"/>
  <c r="J31" i="10"/>
  <c r="O32" i="8"/>
  <c r="P32" i="8" s="1"/>
  <c r="J20" i="10"/>
  <c r="O21" i="8"/>
  <c r="P21" i="8" s="1"/>
  <c r="T34" i="10"/>
  <c r="AA35" i="6"/>
  <c r="AB35" i="6" s="1"/>
  <c r="AI33" i="6"/>
  <c r="AJ33" i="6" s="1"/>
  <c r="AK33" i="6" s="1"/>
  <c r="AD33" i="6"/>
  <c r="AE33" i="6" s="1"/>
  <c r="AI16" i="6"/>
  <c r="AJ16" i="6" s="1"/>
  <c r="AK16" i="6" s="1"/>
  <c r="AD16" i="6"/>
  <c r="AE16" i="6" s="1"/>
  <c r="R9" i="10"/>
  <c r="AA10" i="4"/>
  <c r="AB10" i="4" s="1"/>
  <c r="H18" i="10"/>
  <c r="O19" i="6"/>
  <c r="P19" i="6" s="1"/>
  <c r="S25" i="10"/>
  <c r="AA26" i="5"/>
  <c r="AB26" i="5" s="1"/>
  <c r="R21" i="10"/>
  <c r="AA22" i="4"/>
  <c r="AB22" i="4" s="1"/>
  <c r="E31" i="10"/>
  <c r="O32" i="1"/>
  <c r="P32" i="1" s="1"/>
  <c r="AD15" i="5"/>
  <c r="AE15" i="5" s="1"/>
  <c r="AI15" i="5"/>
  <c r="AJ15" i="5" s="1"/>
  <c r="AK15" i="5" s="1"/>
  <c r="K18" i="10"/>
  <c r="O19" i="9"/>
  <c r="P19" i="9" s="1"/>
  <c r="AI6" i="9"/>
  <c r="AJ6" i="9" s="1"/>
  <c r="AK6" i="9" s="1"/>
  <c r="AD6" i="9"/>
  <c r="AE6" i="9" s="1"/>
  <c r="W9" i="10"/>
  <c r="AA10" i="9"/>
  <c r="AB10" i="9" s="1"/>
  <c r="AD6" i="8"/>
  <c r="AE6" i="8" s="1"/>
  <c r="AI6" i="8"/>
  <c r="AJ6" i="8" s="1"/>
  <c r="AK6" i="8" s="1"/>
  <c r="AI32" i="8"/>
  <c r="AJ32" i="8" s="1"/>
  <c r="AK32" i="8" s="1"/>
  <c r="AD32" i="8"/>
  <c r="AE32" i="8" s="1"/>
  <c r="H34" i="10"/>
  <c r="O35" i="6"/>
  <c r="P35" i="6" s="1"/>
  <c r="S13" i="10"/>
  <c r="AA14" i="5"/>
  <c r="AB14" i="5" s="1"/>
  <c r="Q33" i="10"/>
  <c r="AA34" i="1"/>
  <c r="AB34" i="1" s="1"/>
  <c r="R16" i="10"/>
  <c r="AA17" i="4"/>
  <c r="AB17" i="4" s="1"/>
  <c r="G23" i="10"/>
  <c r="O24" i="5"/>
  <c r="P24" i="5" s="1"/>
  <c r="K30" i="10"/>
  <c r="O31" i="9"/>
  <c r="P31" i="9" s="1"/>
  <c r="K24" i="10"/>
  <c r="O25" i="9"/>
  <c r="P25" i="9" s="1"/>
  <c r="O9" i="9"/>
  <c r="P9" i="9" s="1"/>
  <c r="K8" i="10"/>
  <c r="AI35" i="6"/>
  <c r="AJ35" i="6" s="1"/>
  <c r="AK35" i="6" s="1"/>
  <c r="AD35" i="6"/>
  <c r="AE35" i="6" s="1"/>
  <c r="H32" i="10"/>
  <c r="O33" i="6"/>
  <c r="P33" i="6" s="1"/>
  <c r="H15" i="10"/>
  <c r="O16" i="6"/>
  <c r="P16" i="6" s="1"/>
  <c r="AI14" i="6"/>
  <c r="AJ14" i="6" s="1"/>
  <c r="AK14" i="6" s="1"/>
  <c r="AD14" i="6"/>
  <c r="AE14" i="6" s="1"/>
  <c r="AI14" i="5"/>
  <c r="AJ14" i="5" s="1"/>
  <c r="AK14" i="5" s="1"/>
  <c r="AD14" i="5"/>
  <c r="AE14" i="5" s="1"/>
  <c r="F23" i="10"/>
  <c r="O24" i="4"/>
  <c r="P24" i="4" s="1"/>
  <c r="AI25" i="1"/>
  <c r="AJ25" i="1" s="1"/>
  <c r="AK25" i="1" s="1"/>
  <c r="AD25" i="1"/>
  <c r="AE25" i="1" s="1"/>
  <c r="AI33" i="4"/>
  <c r="AJ33" i="4" s="1"/>
  <c r="AK33" i="4" s="1"/>
  <c r="AD33" i="4"/>
  <c r="AE33" i="4" s="1"/>
  <c r="AI7" i="1"/>
  <c r="AJ7" i="1" s="1"/>
  <c r="AK7" i="1" s="1"/>
  <c r="AD7" i="1"/>
  <c r="AE7" i="1" s="1"/>
  <c r="W21" i="10"/>
  <c r="AA22" i="9"/>
  <c r="AB22" i="9" s="1"/>
  <c r="V25" i="10"/>
  <c r="AA26" i="8"/>
  <c r="AB26" i="8" s="1"/>
  <c r="AA32" i="9"/>
  <c r="AB32" i="9" s="1"/>
  <c r="W31" i="10"/>
  <c r="AI14" i="9"/>
  <c r="AJ14" i="9" s="1"/>
  <c r="AK14" i="9" s="1"/>
  <c r="AD14" i="9"/>
  <c r="AE14" i="9" s="1"/>
  <c r="T20" i="10"/>
  <c r="AA21" i="6"/>
  <c r="AB21" i="6" s="1"/>
  <c r="J11" i="10"/>
  <c r="O12" i="8"/>
  <c r="P12" i="8" s="1"/>
  <c r="T15" i="10"/>
  <c r="AA16" i="6"/>
  <c r="AB16" i="6" s="1"/>
  <c r="AD24" i="7"/>
  <c r="AE24" i="7" s="1"/>
  <c r="AI24" i="7"/>
  <c r="AJ24" i="7" s="1"/>
  <c r="AK24" i="7" s="1"/>
  <c r="T5" i="10"/>
  <c r="AA6" i="6"/>
  <c r="AB6" i="6" s="1"/>
  <c r="F26" i="10"/>
  <c r="O27" i="4"/>
  <c r="P27" i="4" s="1"/>
  <c r="F28" i="10"/>
  <c r="O29" i="4"/>
  <c r="P29" i="4" s="1"/>
  <c r="E5" i="10"/>
  <c r="O6" i="1"/>
  <c r="P6" i="1" s="1"/>
  <c r="AI14" i="4"/>
  <c r="AJ14" i="4" s="1"/>
  <c r="AK14" i="4" s="1"/>
  <c r="AD14" i="4"/>
  <c r="AE14" i="4" s="1"/>
  <c r="Q5" i="10"/>
  <c r="AA6" i="1"/>
  <c r="AB6" i="1" s="1"/>
  <c r="AD24" i="1"/>
  <c r="AE24" i="1" s="1"/>
  <c r="AI24" i="1"/>
  <c r="AJ24" i="1" s="1"/>
  <c r="AK24" i="1" s="1"/>
  <c r="AI12" i="9"/>
  <c r="AJ12" i="9" s="1"/>
  <c r="AK12" i="9" s="1"/>
  <c r="AD12" i="9"/>
  <c r="AE12" i="9" s="1"/>
  <c r="AD9" i="9"/>
  <c r="AE9" i="9" s="1"/>
  <c r="AI9" i="9"/>
  <c r="AJ9" i="9" s="1"/>
  <c r="AK9" i="9" s="1"/>
  <c r="I32" i="10"/>
  <c r="O33" i="7"/>
  <c r="P33" i="7" s="1"/>
  <c r="K34" i="10"/>
  <c r="O35" i="9"/>
  <c r="P35" i="9" s="1"/>
  <c r="T8" i="10"/>
  <c r="AA9" i="6"/>
  <c r="AB9" i="6" s="1"/>
  <c r="AI12" i="8"/>
  <c r="AJ12" i="8" s="1"/>
  <c r="AK12" i="8" s="1"/>
  <c r="AD12" i="8"/>
  <c r="AE12" i="8" s="1"/>
  <c r="AI20" i="8"/>
  <c r="AJ20" i="8" s="1"/>
  <c r="AK20" i="8" s="1"/>
  <c r="AI28" i="7"/>
  <c r="AJ28" i="7" s="1"/>
  <c r="AK28" i="7" s="1"/>
  <c r="AD28" i="7"/>
  <c r="AE28" i="7" s="1"/>
  <c r="AI9" i="6"/>
  <c r="AJ9" i="6" s="1"/>
  <c r="AK9" i="6" s="1"/>
  <c r="AD9" i="6"/>
  <c r="AE9" i="6" s="1"/>
  <c r="AI15" i="4"/>
  <c r="AJ15" i="4" s="1"/>
  <c r="AK15" i="4" s="1"/>
  <c r="AD15" i="4"/>
  <c r="AE15" i="4" s="1"/>
  <c r="F7" i="10"/>
  <c r="O8" i="4"/>
  <c r="P8" i="4" s="1"/>
  <c r="Q8" i="10"/>
  <c r="AA9" i="1"/>
  <c r="AB9" i="1" s="1"/>
  <c r="G13" i="10"/>
  <c r="O14" i="5"/>
  <c r="P14" i="5" s="1"/>
  <c r="R17" i="10"/>
  <c r="AA18" i="4"/>
  <c r="AB18" i="4" s="1"/>
  <c r="AD19" i="5"/>
  <c r="AE19" i="5" s="1"/>
  <c r="AI19" i="5"/>
  <c r="AJ19" i="5" s="1"/>
  <c r="AK19" i="5" s="1"/>
  <c r="AD28" i="4"/>
  <c r="AE28" i="4" s="1"/>
  <c r="AI28" i="4"/>
  <c r="AJ28" i="4" s="1"/>
  <c r="AK28" i="4" s="1"/>
  <c r="AI17" i="6"/>
  <c r="AJ17" i="6" s="1"/>
  <c r="AK17" i="6" s="1"/>
  <c r="AD17" i="6"/>
  <c r="AE17" i="6" s="1"/>
  <c r="F14" i="10"/>
  <c r="L14" i="10" s="1"/>
  <c r="M14" i="10" s="1"/>
  <c r="O15" i="4"/>
  <c r="P15" i="4" s="1"/>
  <c r="R6" i="10"/>
  <c r="AA7" i="4"/>
  <c r="AB7" i="4" s="1"/>
  <c r="AI16" i="1"/>
  <c r="AJ16" i="1" s="1"/>
  <c r="AK16" i="1" s="1"/>
  <c r="W23" i="10"/>
  <c r="AA24" i="9"/>
  <c r="AB24" i="9" s="1"/>
  <c r="AI10" i="8"/>
  <c r="AJ10" i="8" s="1"/>
  <c r="AK10" i="8" s="1"/>
  <c r="AG10" i="8"/>
  <c r="AH10" i="8" s="1"/>
  <c r="I5" i="10"/>
  <c r="O6" i="7"/>
  <c r="P6" i="7" s="1"/>
  <c r="K28" i="10"/>
  <c r="O29" i="9"/>
  <c r="P29" i="9" s="1"/>
  <c r="J23" i="10"/>
  <c r="O24" i="8"/>
  <c r="P24" i="8" s="1"/>
  <c r="AD15" i="8"/>
  <c r="AE15" i="8" s="1"/>
  <c r="AI15" i="8"/>
  <c r="AJ15" i="8" s="1"/>
  <c r="AK15" i="8" s="1"/>
  <c r="U22" i="10"/>
  <c r="AA23" i="7"/>
  <c r="AB23" i="7" s="1"/>
  <c r="I27" i="10"/>
  <c r="O28" i="7"/>
  <c r="P28" i="7" s="1"/>
  <c r="AI26" i="7"/>
  <c r="AJ26" i="7" s="1"/>
  <c r="AK26" i="7" s="1"/>
  <c r="AD26" i="7"/>
  <c r="AE26" i="7" s="1"/>
  <c r="Q13" i="10"/>
  <c r="AA14" i="1"/>
  <c r="AB14" i="1" s="1"/>
  <c r="AI24" i="4"/>
  <c r="AJ24" i="4" s="1"/>
  <c r="AK24" i="4" s="1"/>
  <c r="AD24" i="4"/>
  <c r="AE24" i="4" s="1"/>
  <c r="W11" i="10"/>
  <c r="AA12" i="9"/>
  <c r="AB12" i="9" s="1"/>
  <c r="W13" i="10"/>
  <c r="AA14" i="9"/>
  <c r="AB14" i="9" s="1"/>
  <c r="AD9" i="8"/>
  <c r="AE9" i="8" s="1"/>
  <c r="AI9" i="8"/>
  <c r="AJ9" i="8" s="1"/>
  <c r="AK9" i="8" s="1"/>
  <c r="H16" i="10"/>
  <c r="O17" i="6"/>
  <c r="P17" i="6" s="1"/>
  <c r="F13" i="10"/>
  <c r="O14" i="4"/>
  <c r="P14" i="4" s="1"/>
  <c r="AI18" i="4"/>
  <c r="AJ18" i="4" s="1"/>
  <c r="AK18" i="4" s="1"/>
  <c r="AD18" i="4"/>
  <c r="AE18" i="4" s="1"/>
  <c r="R19" i="10"/>
  <c r="AA20" i="4"/>
  <c r="AB20" i="4" s="1"/>
  <c r="S6" i="10"/>
  <c r="AA7" i="5"/>
  <c r="AB7" i="5" s="1"/>
  <c r="AD9" i="4"/>
  <c r="AE9" i="4" s="1"/>
  <c r="AI9" i="4"/>
  <c r="AJ9" i="4" s="1"/>
  <c r="AK9" i="4" s="1"/>
  <c r="AI11" i="1"/>
  <c r="AJ11" i="1" s="1"/>
  <c r="AK11" i="1" s="1"/>
  <c r="AA26" i="9"/>
  <c r="AB26" i="9" s="1"/>
  <c r="W25" i="10"/>
  <c r="K13" i="10"/>
  <c r="O14" i="9"/>
  <c r="P14" i="9" s="1"/>
  <c r="K22" i="10"/>
  <c r="O23" i="9"/>
  <c r="P23" i="9" s="1"/>
  <c r="U23" i="10"/>
  <c r="AA24" i="7"/>
  <c r="AB24" i="7" s="1"/>
  <c r="I25" i="10"/>
  <c r="O26" i="7"/>
  <c r="P26" i="7" s="1"/>
  <c r="R31" i="10"/>
  <c r="AA32" i="4"/>
  <c r="AB32" i="4" s="1"/>
  <c r="AD16" i="4"/>
  <c r="AE16" i="4" s="1"/>
  <c r="AI16" i="4"/>
  <c r="AJ16" i="4" s="1"/>
  <c r="AK16" i="4" s="1"/>
  <c r="F9" i="10"/>
  <c r="O10" i="4"/>
  <c r="P10" i="4" s="1"/>
  <c r="Q15" i="10"/>
  <c r="AA16" i="1"/>
  <c r="AB16" i="1" s="1"/>
  <c r="F17" i="10"/>
  <c r="O18" i="4"/>
  <c r="P18" i="4" s="1"/>
  <c r="AI17" i="4"/>
  <c r="AJ17" i="4" s="1"/>
  <c r="AK17" i="4" s="1"/>
  <c r="AD18" i="9"/>
  <c r="AE18" i="9" s="1"/>
  <c r="AI18" i="9"/>
  <c r="AJ18" i="9" s="1"/>
  <c r="AK18" i="9" s="1"/>
  <c r="W24" i="10"/>
  <c r="AA25" i="9"/>
  <c r="AB25" i="9" s="1"/>
  <c r="AD31" i="7"/>
  <c r="AE31" i="7" s="1"/>
  <c r="AI31" i="7"/>
  <c r="AJ31" i="7" s="1"/>
  <c r="AK31" i="7" s="1"/>
  <c r="G16" i="10"/>
  <c r="O17" i="5"/>
  <c r="P17" i="5" s="1"/>
  <c r="AI23" i="6"/>
  <c r="AJ23" i="6" s="1"/>
  <c r="AK23" i="6" s="1"/>
  <c r="AD23" i="6"/>
  <c r="AE23" i="6" s="1"/>
  <c r="S32" i="10"/>
  <c r="AA33" i="5"/>
  <c r="AB33" i="5" s="1"/>
  <c r="G10" i="10"/>
  <c r="O11" i="5"/>
  <c r="P11" i="5" s="1"/>
  <c r="S17" i="10"/>
  <c r="AA18" i="5"/>
  <c r="AB18" i="5" s="1"/>
  <c r="AD12" i="4"/>
  <c r="AE12" i="4" s="1"/>
  <c r="AI12" i="4"/>
  <c r="AJ12" i="4" s="1"/>
  <c r="AK12" i="4" s="1"/>
  <c r="AI10" i="4"/>
  <c r="AJ10" i="4" s="1"/>
  <c r="AK10" i="4" s="1"/>
  <c r="AD10" i="4"/>
  <c r="AE10" i="4" s="1"/>
  <c r="AI15" i="1"/>
  <c r="AJ15" i="1" s="1"/>
  <c r="AK15" i="1" s="1"/>
  <c r="AD15" i="1"/>
  <c r="AE15" i="1" s="1"/>
  <c r="T6" i="10"/>
  <c r="AA7" i="6"/>
  <c r="AB7" i="6" s="1"/>
  <c r="W33" i="10"/>
  <c r="AA34" i="9"/>
  <c r="AB34" i="9" s="1"/>
  <c r="W19" i="10"/>
  <c r="AA20" i="9"/>
  <c r="AB20" i="9" s="1"/>
  <c r="K17" i="10"/>
  <c r="O18" i="9"/>
  <c r="P18" i="9" s="1"/>
  <c r="AD35" i="7"/>
  <c r="AE35" i="7" s="1"/>
  <c r="AI35" i="7"/>
  <c r="AJ35" i="7" s="1"/>
  <c r="AK35" i="7" s="1"/>
  <c r="J18" i="10"/>
  <c r="O19" i="8"/>
  <c r="P19" i="8" s="1"/>
  <c r="I23" i="10"/>
  <c r="O24" i="7"/>
  <c r="P24" i="7" s="1"/>
  <c r="I33" i="10"/>
  <c r="O34" i="7"/>
  <c r="P34" i="7" s="1"/>
  <c r="G19" i="10"/>
  <c r="O20" i="5"/>
  <c r="P20" i="5" s="1"/>
  <c r="AI15" i="6"/>
  <c r="AJ15" i="6" s="1"/>
  <c r="AK15" i="6" s="1"/>
  <c r="AD15" i="6"/>
  <c r="AE15" i="6" s="1"/>
  <c r="G11" i="10"/>
  <c r="O12" i="5"/>
  <c r="P12" i="5" s="1"/>
  <c r="F6" i="10"/>
  <c r="O7" i="4"/>
  <c r="P7" i="4" s="1"/>
  <c r="S9" i="10"/>
  <c r="AA10" i="5"/>
  <c r="AB10" i="5" s="1"/>
  <c r="Q11" i="10"/>
  <c r="AA12" i="1"/>
  <c r="AB12" i="1" s="1"/>
  <c r="AI22" i="4"/>
  <c r="AJ22" i="4" s="1"/>
  <c r="AK22" i="4" s="1"/>
  <c r="AI19" i="8"/>
  <c r="AJ19" i="8" s="1"/>
  <c r="AK19" i="8" s="1"/>
  <c r="AD19" i="8"/>
  <c r="AE19" i="8" s="1"/>
  <c r="AD13" i="9"/>
  <c r="AE13" i="9" s="1"/>
  <c r="AI13" i="9"/>
  <c r="AJ13" i="9" s="1"/>
  <c r="AK13" i="9" s="1"/>
  <c r="J21" i="10"/>
  <c r="O22" i="8"/>
  <c r="P22" i="8" s="1"/>
  <c r="AI22" i="9"/>
  <c r="AJ22" i="9" s="1"/>
  <c r="AK22" i="9" s="1"/>
  <c r="AD22" i="9"/>
  <c r="AE22" i="9" s="1"/>
  <c r="K5" i="10"/>
  <c r="O6" i="9"/>
  <c r="P6" i="9" s="1"/>
  <c r="T11" i="10"/>
  <c r="AA12" i="6"/>
  <c r="AB12" i="6" s="1"/>
  <c r="I17" i="10"/>
  <c r="O18" i="7"/>
  <c r="P18" i="7" s="1"/>
  <c r="S26" i="10"/>
  <c r="X26" i="10" s="1"/>
  <c r="Y26" i="10" s="1"/>
  <c r="Z26" i="10" s="1"/>
  <c r="AA26" i="10" s="1"/>
  <c r="AA27" i="5"/>
  <c r="AB27" i="5" s="1"/>
  <c r="AI35" i="4"/>
  <c r="AJ35" i="4" s="1"/>
  <c r="AK35" i="4" s="1"/>
  <c r="AD35" i="4"/>
  <c r="AE35" i="4" s="1"/>
  <c r="AI26" i="1"/>
  <c r="AJ26" i="1" s="1"/>
  <c r="AK26" i="1" s="1"/>
  <c r="AD26" i="1"/>
  <c r="AE26" i="1" s="1"/>
  <c r="S5" i="10"/>
  <c r="AA6" i="5"/>
  <c r="AB6" i="5" s="1"/>
  <c r="E9" i="10"/>
  <c r="O10" i="1"/>
  <c r="P10" i="1" s="1"/>
  <c r="AI21" i="4"/>
  <c r="AJ21" i="4" s="1"/>
  <c r="AK21" i="4" s="1"/>
  <c r="AD21" i="4"/>
  <c r="AE21" i="4" s="1"/>
  <c r="K16" i="10"/>
  <c r="O17" i="9"/>
  <c r="P17" i="9" s="1"/>
  <c r="V15" i="10"/>
  <c r="AA16" i="8"/>
  <c r="AB16" i="8" s="1"/>
  <c r="U33" i="10"/>
  <c r="AA34" i="7"/>
  <c r="AB34" i="7" s="1"/>
  <c r="AI22" i="8"/>
  <c r="AJ22" i="8" s="1"/>
  <c r="AK22" i="8" s="1"/>
  <c r="T30" i="10"/>
  <c r="X30" i="10" s="1"/>
  <c r="Y30" i="10" s="1"/>
  <c r="Z30" i="10" s="1"/>
  <c r="AA30" i="10" s="1"/>
  <c r="AA31" i="6"/>
  <c r="AB31" i="6" s="1"/>
  <c r="AI34" i="7"/>
  <c r="AJ34" i="7" s="1"/>
  <c r="AK34" i="7" s="1"/>
  <c r="AD34" i="7"/>
  <c r="AE34" i="7" s="1"/>
  <c r="K32" i="10"/>
  <c r="O33" i="9"/>
  <c r="P33" i="9" s="1"/>
  <c r="K21" i="10"/>
  <c r="O22" i="9"/>
  <c r="P22" i="9" s="1"/>
  <c r="J34" i="10"/>
  <c r="O35" i="8"/>
  <c r="P35" i="8" s="1"/>
  <c r="T14" i="10"/>
  <c r="AA15" i="6"/>
  <c r="AB15" i="6" s="1"/>
  <c r="AI15" i="7"/>
  <c r="AJ15" i="7" s="1"/>
  <c r="AK15" i="7" s="1"/>
  <c r="AD15" i="7"/>
  <c r="AE15" i="7" s="1"/>
  <c r="AD6" i="6"/>
  <c r="AE6" i="6" s="1"/>
  <c r="AI6" i="6"/>
  <c r="AJ6" i="6" s="1"/>
  <c r="AK6" i="6" s="1"/>
  <c r="H21" i="10"/>
  <c r="O22" i="6"/>
  <c r="P22" i="6" s="1"/>
  <c r="AI19" i="7"/>
  <c r="AJ19" i="7" s="1"/>
  <c r="AK19" i="7" s="1"/>
  <c r="AD19" i="7"/>
  <c r="AE19" i="7" s="1"/>
  <c r="AG13" i="6"/>
  <c r="AH13" i="6" s="1"/>
  <c r="AI13" i="6"/>
  <c r="AJ13" i="6" s="1"/>
  <c r="AK13" i="6" s="1"/>
  <c r="T24" i="10"/>
  <c r="AA25" i="6"/>
  <c r="AB25" i="6" s="1"/>
  <c r="E32" i="10"/>
  <c r="O33" i="1"/>
  <c r="P33" i="1" s="1"/>
  <c r="E25" i="10"/>
  <c r="O26" i="1"/>
  <c r="P26" i="1" s="1"/>
  <c r="F19" i="10"/>
  <c r="O20" i="4"/>
  <c r="P20" i="4" s="1"/>
  <c r="AI8" i="1"/>
  <c r="AJ8" i="1" s="1"/>
  <c r="AK8" i="1" s="1"/>
  <c r="AD8" i="1"/>
  <c r="AE8" i="1" s="1"/>
  <c r="J10" i="10"/>
  <c r="O11" i="8"/>
  <c r="P11" i="8" s="1"/>
  <c r="AI27" i="6"/>
  <c r="AJ27" i="6" s="1"/>
  <c r="AK27" i="6" s="1"/>
  <c r="AD27" i="6"/>
  <c r="AE27" i="6" s="1"/>
  <c r="J30" i="10"/>
  <c r="O31" i="8"/>
  <c r="P31" i="8" s="1"/>
  <c r="AI21" i="8"/>
  <c r="AJ21" i="8" s="1"/>
  <c r="AK21" i="8" s="1"/>
  <c r="H5" i="10"/>
  <c r="O6" i="6"/>
  <c r="P6" i="6" s="1"/>
  <c r="I18" i="10"/>
  <c r="O19" i="7"/>
  <c r="P19" i="7" s="1"/>
  <c r="T33" i="10"/>
  <c r="AA34" i="6"/>
  <c r="AB34" i="6" s="1"/>
  <c r="R15" i="10"/>
  <c r="AA16" i="4"/>
  <c r="AB16" i="4" s="1"/>
  <c r="G18" i="10"/>
  <c r="O19" i="5"/>
  <c r="P19" i="5" s="1"/>
  <c r="F15" i="10"/>
  <c r="O16" i="4"/>
  <c r="P16" i="4" s="1"/>
  <c r="AI23" i="1"/>
  <c r="AJ23" i="1" s="1"/>
  <c r="AK23" i="1" s="1"/>
  <c r="AD23" i="1"/>
  <c r="AE23" i="1" s="1"/>
  <c r="I30" i="10"/>
  <c r="O31" i="7"/>
  <c r="P31" i="7" s="1"/>
  <c r="W27" i="10"/>
  <c r="X27" i="10" s="1"/>
  <c r="Y27" i="10" s="1"/>
  <c r="Z27" i="10" s="1"/>
  <c r="AA27" i="10" s="1"/>
  <c r="AA28" i="9"/>
  <c r="AB28" i="9" s="1"/>
  <c r="V13" i="10"/>
  <c r="AA14" i="8"/>
  <c r="AB14" i="8" s="1"/>
  <c r="AD12" i="5"/>
  <c r="AE12" i="5" s="1"/>
  <c r="AI12" i="5"/>
  <c r="AJ12" i="5" s="1"/>
  <c r="AK12" i="5" s="1"/>
  <c r="W29" i="10"/>
  <c r="AA30" i="9"/>
  <c r="AB30" i="9" s="1"/>
  <c r="W6" i="10"/>
  <c r="AA7" i="9"/>
  <c r="AB7" i="9" s="1"/>
  <c r="J22" i="10"/>
  <c r="O23" i="8"/>
  <c r="P23" i="8" s="1"/>
  <c r="AI17" i="8"/>
  <c r="AJ17" i="8" s="1"/>
  <c r="AK17" i="8" s="1"/>
  <c r="AD17" i="8"/>
  <c r="AE17" i="8" s="1"/>
  <c r="AI11" i="8"/>
  <c r="AJ11" i="8" s="1"/>
  <c r="AK11" i="8" s="1"/>
  <c r="H22" i="10"/>
  <c r="O23" i="6"/>
  <c r="P23" i="6" s="1"/>
  <c r="G15" i="10"/>
  <c r="O16" i="5"/>
  <c r="P16" i="5" s="1"/>
  <c r="AI21" i="1"/>
  <c r="AJ21" i="1" s="1"/>
  <c r="AK21" i="1" s="1"/>
  <c r="AD21" i="1"/>
  <c r="AE21" i="1" s="1"/>
  <c r="AI19" i="1"/>
  <c r="AJ19" i="1" s="1"/>
  <c r="AK19" i="1" s="1"/>
  <c r="AD19" i="1"/>
  <c r="AE19" i="1" s="1"/>
  <c r="S20" i="10"/>
  <c r="AA21" i="5"/>
  <c r="AB21" i="5" s="1"/>
  <c r="AI12" i="1"/>
  <c r="AJ12" i="1" s="1"/>
  <c r="AK12" i="1" s="1"/>
  <c r="AI20" i="7"/>
  <c r="AJ20" i="7" s="1"/>
  <c r="AK20" i="7" s="1"/>
  <c r="AD20" i="7"/>
  <c r="AE20" i="7" s="1"/>
  <c r="AI8" i="8"/>
  <c r="AJ8" i="8" s="1"/>
  <c r="AK8" i="8" s="1"/>
  <c r="AD8" i="8"/>
  <c r="AE8" i="8" s="1"/>
  <c r="AI13" i="8"/>
  <c r="AJ13" i="8" s="1"/>
  <c r="AK13" i="8" s="1"/>
  <c r="AD13" i="8"/>
  <c r="AE13" i="8" s="1"/>
  <c r="J8" i="10"/>
  <c r="O9" i="8"/>
  <c r="P9" i="8" s="1"/>
  <c r="T31" i="10"/>
  <c r="AA32" i="6"/>
  <c r="AB32" i="6" s="1"/>
  <c r="AD20" i="6"/>
  <c r="AE20" i="6" s="1"/>
  <c r="AI20" i="6"/>
  <c r="AJ20" i="6" s="1"/>
  <c r="AK20" i="6" s="1"/>
  <c r="AI21" i="5"/>
  <c r="AJ21" i="5" s="1"/>
  <c r="AK21" i="5" s="1"/>
  <c r="AD21" i="5"/>
  <c r="AE21" i="5" s="1"/>
  <c r="AI6" i="4"/>
  <c r="AJ6" i="4" s="1"/>
  <c r="AK6" i="4" s="1"/>
  <c r="M20" i="11" l="1"/>
  <c r="O18" i="11"/>
  <c r="N18" i="11" s="1"/>
  <c r="L19" i="10"/>
  <c r="M19" i="10" s="1"/>
  <c r="L24" i="10"/>
  <c r="M24" i="10" s="1"/>
  <c r="L6" i="10"/>
  <c r="M6" i="10" s="1"/>
  <c r="L7" i="10"/>
  <c r="M7" i="10" s="1"/>
  <c r="X6" i="10"/>
  <c r="Y6" i="10" s="1"/>
  <c r="Z6" i="10" s="1"/>
  <c r="AA6" i="10" s="1"/>
  <c r="X10" i="10"/>
  <c r="Y10" i="10" s="1"/>
  <c r="Z10" i="10" s="1"/>
  <c r="AA10" i="10" s="1"/>
  <c r="X5" i="10"/>
  <c r="Y5" i="10" s="1"/>
  <c r="Z5" i="10" s="1"/>
  <c r="AA5" i="10" s="1"/>
  <c r="L22" i="10"/>
  <c r="M22" i="10" s="1"/>
  <c r="X24" i="10"/>
  <c r="Y24" i="10" s="1"/>
  <c r="Z24" i="10" s="1"/>
  <c r="AA24" i="10" s="1"/>
  <c r="X32" i="10"/>
  <c r="Y32" i="10" s="1"/>
  <c r="Z32" i="10" s="1"/>
  <c r="AA32" i="10" s="1"/>
  <c r="X12" i="10"/>
  <c r="Y12" i="10" s="1"/>
  <c r="Z12" i="10" s="1"/>
  <c r="AA12" i="10" s="1"/>
  <c r="X8" i="10"/>
  <c r="Y8" i="10" s="1"/>
  <c r="Z8" i="10" s="1"/>
  <c r="AA8" i="10" s="1"/>
  <c r="X20" i="10"/>
  <c r="Y20" i="10" s="1"/>
  <c r="Z20" i="10" s="1"/>
  <c r="AA20" i="10" s="1"/>
  <c r="L15" i="10"/>
  <c r="M15" i="10" s="1"/>
  <c r="X18" i="10"/>
  <c r="Y18" i="10" s="1"/>
  <c r="Z18" i="10" s="1"/>
  <c r="AA18" i="10" s="1"/>
  <c r="X23" i="10"/>
  <c r="Y23" i="10" s="1"/>
  <c r="Z23" i="10" s="1"/>
  <c r="AA23" i="10" s="1"/>
  <c r="L26" i="10"/>
  <c r="M26" i="10" s="1"/>
  <c r="AB26" i="10" s="1"/>
  <c r="AC26" i="10" s="1"/>
  <c r="AD26" i="10" s="1"/>
  <c r="X14" i="10"/>
  <c r="Y14" i="10" s="1"/>
  <c r="Z14" i="10" s="1"/>
  <c r="AA14" i="10" s="1"/>
  <c r="L30" i="10"/>
  <c r="M30" i="10" s="1"/>
  <c r="AB30" i="10" s="1"/>
  <c r="AC30" i="10" s="1"/>
  <c r="AD30" i="10" s="1"/>
  <c r="L11" i="10"/>
  <c r="M11" i="10" s="1"/>
  <c r="N11" i="10" s="1"/>
  <c r="O11" i="10" s="1"/>
  <c r="L20" i="10"/>
  <c r="M20" i="10" s="1"/>
  <c r="N20" i="10" s="1"/>
  <c r="O20" i="10" s="1"/>
  <c r="L13" i="10"/>
  <c r="M13" i="10" s="1"/>
  <c r="N13" i="10" s="1"/>
  <c r="O13" i="10" s="1"/>
  <c r="X17" i="10"/>
  <c r="Y17" i="10" s="1"/>
  <c r="Z17" i="10" s="1"/>
  <c r="AA17" i="10" s="1"/>
  <c r="X22" i="10"/>
  <c r="Y22" i="10" s="1"/>
  <c r="Z22" i="10" s="1"/>
  <c r="AA22" i="10" s="1"/>
  <c r="X31" i="10"/>
  <c r="Y31" i="10" s="1"/>
  <c r="Z31" i="10" s="1"/>
  <c r="AA31" i="10" s="1"/>
  <c r="L31" i="10"/>
  <c r="M31" i="10" s="1"/>
  <c r="N31" i="10" s="1"/>
  <c r="O31" i="10" s="1"/>
  <c r="X34" i="10"/>
  <c r="Y34" i="10" s="1"/>
  <c r="Z34" i="10" s="1"/>
  <c r="AA34" i="10" s="1"/>
  <c r="L32" i="10"/>
  <c r="M32" i="10" s="1"/>
  <c r="N32" i="10" s="1"/>
  <c r="O32" i="10" s="1"/>
  <c r="L9" i="10"/>
  <c r="M9" i="10" s="1"/>
  <c r="N9" i="10" s="1"/>
  <c r="O9" i="10" s="1"/>
  <c r="L21" i="10"/>
  <c r="M21" i="10" s="1"/>
  <c r="L8" i="10"/>
  <c r="M8" i="10" s="1"/>
  <c r="L10" i="10"/>
  <c r="M10" i="10" s="1"/>
  <c r="N10" i="10" s="1"/>
  <c r="O10" i="10" s="1"/>
  <c r="N21" i="10"/>
  <c r="O21" i="10" s="1"/>
  <c r="N19" i="10"/>
  <c r="O19" i="10" s="1"/>
  <c r="N12" i="10"/>
  <c r="O12" i="10" s="1"/>
  <c r="N7" i="10"/>
  <c r="O7" i="10" s="1"/>
  <c r="AB6" i="10"/>
  <c r="AC6" i="10" s="1"/>
  <c r="AD6" i="10" s="1"/>
  <c r="N6" i="10"/>
  <c r="O6" i="10" s="1"/>
  <c r="N14" i="10"/>
  <c r="O14" i="10" s="1"/>
  <c r="X7" i="10"/>
  <c r="Y7" i="10" s="1"/>
  <c r="Z7" i="10" s="1"/>
  <c r="AA7" i="10" s="1"/>
  <c r="L5" i="10"/>
  <c r="M5" i="10" s="1"/>
  <c r="X21" i="10"/>
  <c r="Y21" i="10" s="1"/>
  <c r="Z21" i="10" s="1"/>
  <c r="AA21" i="10" s="1"/>
  <c r="N15" i="10"/>
  <c r="O15" i="10" s="1"/>
  <c r="N22" i="10"/>
  <c r="O22" i="10" s="1"/>
  <c r="L18" i="10"/>
  <c r="M18" i="10" s="1"/>
  <c r="L28" i="10"/>
  <c r="M28" i="10" s="1"/>
  <c r="X16" i="10"/>
  <c r="Y16" i="10" s="1"/>
  <c r="Z16" i="10" s="1"/>
  <c r="AA16" i="10" s="1"/>
  <c r="X25" i="10"/>
  <c r="Y25" i="10" s="1"/>
  <c r="Z25" i="10" s="1"/>
  <c r="AA25" i="10" s="1"/>
  <c r="L16" i="10"/>
  <c r="M16" i="10" s="1"/>
  <c r="X33" i="10"/>
  <c r="Y33" i="10" s="1"/>
  <c r="Z33" i="10" s="1"/>
  <c r="AA33" i="10" s="1"/>
  <c r="X11" i="10"/>
  <c r="Y11" i="10" s="1"/>
  <c r="Z11" i="10" s="1"/>
  <c r="AA11" i="10" s="1"/>
  <c r="X13" i="10"/>
  <c r="Y13" i="10" s="1"/>
  <c r="Z13" i="10" s="1"/>
  <c r="AA13" i="10" s="1"/>
  <c r="L17" i="10"/>
  <c r="M17" i="10" s="1"/>
  <c r="X9" i="10"/>
  <c r="Y9" i="10" s="1"/>
  <c r="Z9" i="10" s="1"/>
  <c r="AA9" i="10" s="1"/>
  <c r="L34" i="10"/>
  <c r="M34" i="10" s="1"/>
  <c r="L27" i="10"/>
  <c r="M27" i="10" s="1"/>
  <c r="X29" i="10"/>
  <c r="Y29" i="10" s="1"/>
  <c r="X19" i="10"/>
  <c r="Y19" i="10" s="1"/>
  <c r="Z19" i="10" s="1"/>
  <c r="AA19" i="10" s="1"/>
  <c r="X15" i="10"/>
  <c r="Y15" i="10" s="1"/>
  <c r="Z15" i="10" s="1"/>
  <c r="AA15" i="10" s="1"/>
  <c r="L33" i="10"/>
  <c r="M33" i="10" s="1"/>
  <c r="AB24" i="10"/>
  <c r="AC24" i="10" s="1"/>
  <c r="AD24" i="10" s="1"/>
  <c r="N24" i="10"/>
  <c r="O24" i="10" s="1"/>
  <c r="L23" i="10"/>
  <c r="M23" i="10" s="1"/>
  <c r="L25" i="10"/>
  <c r="M25" i="10" s="1"/>
  <c r="S8" i="11" l="1"/>
  <c r="O21" i="11"/>
  <c r="AB22" i="10"/>
  <c r="AC22" i="10" s="1"/>
  <c r="AD22" i="10" s="1"/>
  <c r="N30" i="10"/>
  <c r="O30" i="10" s="1"/>
  <c r="AB12" i="10"/>
  <c r="AC12" i="10" s="1"/>
  <c r="AD12" i="10" s="1"/>
  <c r="AB20" i="10"/>
  <c r="AC20" i="10" s="1"/>
  <c r="AD20" i="10" s="1"/>
  <c r="AB8" i="10"/>
  <c r="AC8" i="10" s="1"/>
  <c r="AD8" i="10" s="1"/>
  <c r="AB14" i="10"/>
  <c r="AC14" i="10" s="1"/>
  <c r="AD14" i="10" s="1"/>
  <c r="AB31" i="10"/>
  <c r="AC31" i="10" s="1"/>
  <c r="AD31" i="10" s="1"/>
  <c r="N26" i="10"/>
  <c r="O26" i="10" s="1"/>
  <c r="N8" i="10"/>
  <c r="O8" i="10" s="1"/>
  <c r="AB19" i="10"/>
  <c r="AC19" i="10" s="1"/>
  <c r="AD19" i="10" s="1"/>
  <c r="AB32" i="10"/>
  <c r="AC32" i="10" s="1"/>
  <c r="AD32" i="10" s="1"/>
  <c r="AB10" i="10"/>
  <c r="AC10" i="10" s="1"/>
  <c r="AD10" i="10" s="1"/>
  <c r="AB9" i="10"/>
  <c r="AC9" i="10" s="1"/>
  <c r="AD9" i="10" s="1"/>
  <c r="N25" i="10"/>
  <c r="O25" i="10" s="1"/>
  <c r="AB25" i="10"/>
  <c r="AC25" i="10" s="1"/>
  <c r="AD25" i="10" s="1"/>
  <c r="AB16" i="10"/>
  <c r="AC16" i="10" s="1"/>
  <c r="AD16" i="10" s="1"/>
  <c r="N16" i="10"/>
  <c r="O16" i="10" s="1"/>
  <c r="AB34" i="10"/>
  <c r="AC34" i="10" s="1"/>
  <c r="AD34" i="10" s="1"/>
  <c r="N34" i="10"/>
  <c r="O34" i="10" s="1"/>
  <c r="AB7" i="10"/>
  <c r="AC7" i="10" s="1"/>
  <c r="AD7" i="10" s="1"/>
  <c r="AB11" i="10"/>
  <c r="AC11" i="10" s="1"/>
  <c r="AD11" i="10" s="1"/>
  <c r="AB13" i="10"/>
  <c r="AC13" i="10" s="1"/>
  <c r="AD13" i="10" s="1"/>
  <c r="AB28" i="10"/>
  <c r="AC28" i="10" s="1"/>
  <c r="AD28" i="10" s="1"/>
  <c r="N28" i="10"/>
  <c r="O28" i="10" s="1"/>
  <c r="AB17" i="10"/>
  <c r="AC17" i="10" s="1"/>
  <c r="AD17" i="10" s="1"/>
  <c r="N17" i="10"/>
  <c r="O17" i="10" s="1"/>
  <c r="AB23" i="10"/>
  <c r="AC23" i="10" s="1"/>
  <c r="AD23" i="10" s="1"/>
  <c r="N23" i="10"/>
  <c r="O23" i="10" s="1"/>
  <c r="AB5" i="10"/>
  <c r="AC5" i="10" s="1"/>
  <c r="AD5" i="10" s="1"/>
  <c r="N5" i="10"/>
  <c r="O5" i="10" s="1"/>
  <c r="Z29" i="10"/>
  <c r="AA29" i="10" s="1"/>
  <c r="AB29" i="10"/>
  <c r="AC29" i="10" s="1"/>
  <c r="AD29" i="10" s="1"/>
  <c r="AB18" i="10"/>
  <c r="AC18" i="10" s="1"/>
  <c r="AD18" i="10" s="1"/>
  <c r="N18" i="10"/>
  <c r="O18" i="10" s="1"/>
  <c r="AB15" i="10"/>
  <c r="AC15" i="10" s="1"/>
  <c r="AD15" i="10" s="1"/>
  <c r="AB33" i="10"/>
  <c r="AC33" i="10" s="1"/>
  <c r="AD33" i="10" s="1"/>
  <c r="N33" i="10"/>
  <c r="O33" i="10" s="1"/>
  <c r="AB27" i="10"/>
  <c r="AC27" i="10" s="1"/>
  <c r="AD27" i="10" s="1"/>
  <c r="N27" i="10"/>
  <c r="O27" i="10" s="1"/>
  <c r="AB21" i="10"/>
  <c r="AC21" i="10" s="1"/>
  <c r="AD21" i="10" s="1"/>
  <c r="D30" i="11" l="1"/>
  <c r="N20" i="11"/>
</calcChain>
</file>

<file path=xl/sharedStrings.xml><?xml version="1.0" encoding="utf-8"?>
<sst xmlns="http://schemas.openxmlformats.org/spreadsheetml/2006/main" count="935" uniqueCount="153">
  <si>
    <t>RAJ PUBLIC SCHOOL, MADAR COLONY, GHANTI, DUNGARPUR (RAJ)</t>
  </si>
  <si>
    <t>Academic Performance : Scholastic Areas</t>
  </si>
  <si>
    <t>Subject : Hindi</t>
  </si>
  <si>
    <t>Subject : English</t>
  </si>
  <si>
    <t>Subject : Maths</t>
  </si>
  <si>
    <t>Subject : E.V.S.</t>
  </si>
  <si>
    <t>Subject : G.K</t>
  </si>
  <si>
    <t>Subject : Urdu</t>
  </si>
  <si>
    <t>Subject : Computer</t>
  </si>
  <si>
    <t>S.No.</t>
  </si>
  <si>
    <t>F.A. 1</t>
  </si>
  <si>
    <t>F.A. 2</t>
  </si>
  <si>
    <t>S.A. 1</t>
  </si>
  <si>
    <t>F.A. 3</t>
  </si>
  <si>
    <t>F.A. 4</t>
  </si>
  <si>
    <t>S.A. 2</t>
  </si>
  <si>
    <t>CLASS - 1 st</t>
  </si>
  <si>
    <t>Subject - Hindi</t>
  </si>
  <si>
    <t>Sr. No.</t>
  </si>
  <si>
    <t>Roll No.</t>
  </si>
  <si>
    <t>Scholar No.</t>
  </si>
  <si>
    <t>Name of student</t>
  </si>
  <si>
    <t>Term -I</t>
  </si>
  <si>
    <t>Term -II</t>
  </si>
  <si>
    <t>Term-I+Term-II</t>
  </si>
  <si>
    <t>Grand Total</t>
  </si>
  <si>
    <t>Remark</t>
  </si>
  <si>
    <t>F.A.-1</t>
  </si>
  <si>
    <t>F.A.-2</t>
  </si>
  <si>
    <t>S.A.-1</t>
  </si>
  <si>
    <t xml:space="preserve">Total </t>
  </si>
  <si>
    <t>F.A.-3</t>
  </si>
  <si>
    <t>F.A.-4</t>
  </si>
  <si>
    <t>S.A.-2</t>
  </si>
  <si>
    <t>F.A.</t>
  </si>
  <si>
    <t>S.A.</t>
  </si>
  <si>
    <t>Over All Grade</t>
  </si>
  <si>
    <t>M</t>
  </si>
  <si>
    <t>G</t>
  </si>
  <si>
    <t>AAYSHA</t>
  </si>
  <si>
    <t>AAYASHA BANU</t>
  </si>
  <si>
    <t>AAYESHA KHATOON</t>
  </si>
  <si>
    <t>ALI HASAN</t>
  </si>
  <si>
    <t>ALMAHIR</t>
  </si>
  <si>
    <t>BUSHARA SHEIKH</t>
  </si>
  <si>
    <t>FARA KHAN</t>
  </si>
  <si>
    <t>GULAM MOHIYUDDIN</t>
  </si>
  <si>
    <t>MAJIDA MAKRANI</t>
  </si>
  <si>
    <t>MANTASHA QURESHI</t>
  </si>
  <si>
    <t>MOHAMMED SHADAB</t>
  </si>
  <si>
    <t>MOHAMMED SHAFAT</t>
  </si>
  <si>
    <t>MOHAMMED YUSUF</t>
  </si>
  <si>
    <t>RIDA FATEMA</t>
  </si>
  <si>
    <t>SARA MALIK</t>
  </si>
  <si>
    <t>SARA PARVIN</t>
  </si>
  <si>
    <t>MOHAMMED YAMAN</t>
  </si>
  <si>
    <t>Subject - English</t>
  </si>
  <si>
    <t>Subject - Maths</t>
  </si>
  <si>
    <t>Subject - E.V.S.</t>
  </si>
  <si>
    <t>Subject - G.K.</t>
  </si>
  <si>
    <t>Subject - Urdu</t>
  </si>
  <si>
    <t>Subject - Computer</t>
  </si>
  <si>
    <t xml:space="preserve">Raj public school , Madar Colony, Ghanti, Dungarpur (Raj.)                  </t>
  </si>
  <si>
    <t>Session 2022-23</t>
  </si>
  <si>
    <t>Academic Performance Scholastic Areas</t>
  </si>
  <si>
    <t>Sr.No.</t>
  </si>
  <si>
    <t>Name of Student</t>
  </si>
  <si>
    <t>Term-1</t>
  </si>
  <si>
    <t>Term-2</t>
  </si>
  <si>
    <t>Term-1 + Term-2</t>
  </si>
  <si>
    <t>Hindi</t>
  </si>
  <si>
    <t>English</t>
  </si>
  <si>
    <t>Maths</t>
  </si>
  <si>
    <t>E.V.S.</t>
  </si>
  <si>
    <t>G.K</t>
  </si>
  <si>
    <t>Urdu</t>
  </si>
  <si>
    <t>Comp.</t>
  </si>
  <si>
    <t>Total Marks</t>
  </si>
  <si>
    <t>Grade</t>
  </si>
  <si>
    <t>Over all
Grade</t>
  </si>
  <si>
    <t>DOB</t>
  </si>
  <si>
    <t>Father's Name</t>
  </si>
  <si>
    <t>Mother's Name</t>
  </si>
  <si>
    <t>Term - I</t>
  </si>
  <si>
    <t>Scholastic Subject 
Areas :</t>
  </si>
  <si>
    <t>Term - II</t>
  </si>
  <si>
    <t>TOTAL</t>
  </si>
  <si>
    <t>Marks</t>
  </si>
  <si>
    <t>ADDITIONAL SUBJECTS : TERM - 1</t>
  </si>
  <si>
    <t>ADDITIONAL SUBJECTS : TERM - 2</t>
  </si>
  <si>
    <t>GEN. AWARENESS</t>
  </si>
  <si>
    <t>COMPUTER</t>
  </si>
  <si>
    <t>ENGLISH</t>
  </si>
  <si>
    <t>HINDI</t>
  </si>
  <si>
    <t>MATHS</t>
  </si>
  <si>
    <t>Attendance</t>
  </si>
  <si>
    <t>Sign Of Class Teacher</t>
  </si>
  <si>
    <t>RESULT :</t>
  </si>
  <si>
    <t>PROMOTED TO CLASS :</t>
  </si>
  <si>
    <t>DATE OF RESULT DECLARATION:</t>
  </si>
  <si>
    <t>ANY OTHER REMARK:</t>
  </si>
  <si>
    <t xml:space="preserve">IMPROVEMENT IN: </t>
  </si>
  <si>
    <t>PRINCIPAL SIGN (with Seal)</t>
  </si>
  <si>
    <t>PERFORMANCE PROFILE</t>
  </si>
  <si>
    <t>Scholar No. :</t>
  </si>
  <si>
    <t>DOB :</t>
  </si>
  <si>
    <t>Student's Name :</t>
  </si>
  <si>
    <t>Roll NO. :</t>
  </si>
  <si>
    <t>Father's Name :</t>
  </si>
  <si>
    <t>Mother's Name :</t>
  </si>
  <si>
    <t>FA 1</t>
  </si>
  <si>
    <t>FA 2</t>
  </si>
  <si>
    <t>FA 3</t>
  </si>
  <si>
    <t>FA 4</t>
  </si>
  <si>
    <t>GRAND TOTAL</t>
  </si>
  <si>
    <t>Subject : G.K.</t>
  </si>
  <si>
    <t>SR. No</t>
  </si>
  <si>
    <t>Name</t>
  </si>
  <si>
    <t>S.A. 1 WR</t>
  </si>
  <si>
    <t>S.A. 1 OR</t>
  </si>
  <si>
    <t>S.A. 2 WR</t>
  </si>
  <si>
    <t>S.A. 2 OR</t>
  </si>
  <si>
    <t xml:space="preserve">Attendance </t>
  </si>
  <si>
    <t>Term 1</t>
  </si>
  <si>
    <t>Term 2</t>
  </si>
  <si>
    <t>Subject : E.V.S</t>
  </si>
  <si>
    <t>per</t>
  </si>
  <si>
    <t>Madar Colony, Near Meethi Bav, Dungarpur (Raj.) 314001</t>
  </si>
  <si>
    <t>URDU</t>
  </si>
  <si>
    <t>CLASS</t>
  </si>
  <si>
    <t>Baba Bhai</t>
  </si>
  <si>
    <t>Hashmi Bhai</t>
  </si>
  <si>
    <t>Khairunnisa</t>
  </si>
  <si>
    <t>Mehnaz Banu</t>
  </si>
  <si>
    <t>Saima Malik</t>
  </si>
  <si>
    <t>L.K.G.</t>
  </si>
  <si>
    <t>H.K.G.</t>
  </si>
  <si>
    <t>Sign Of Parents</t>
  </si>
  <si>
    <t>SA 1</t>
  </si>
  <si>
    <t>SA 2</t>
  </si>
  <si>
    <t>Or-20</t>
  </si>
  <si>
    <t>Wr-60</t>
  </si>
  <si>
    <t>MOHMMED SALAHUDDIN AYYUBI QURESHI</t>
  </si>
  <si>
    <t>ABDUL HAKIM QURESHI</t>
  </si>
  <si>
    <t>SALMA BANU QURESHI</t>
  </si>
  <si>
    <t>CLASS : NURSERY</t>
  </si>
  <si>
    <t>RAJ PUBLIC SCHOOL DUNGARPUR</t>
  </si>
  <si>
    <t>Session: 2023-2024</t>
  </si>
  <si>
    <t>Subject : GEN. AWARENESS</t>
  </si>
  <si>
    <t>Subject : DRAWING</t>
  </si>
  <si>
    <t>DRAWINGS</t>
  </si>
  <si>
    <t>Reg. No : 19/DPR/1998-99</t>
  </si>
  <si>
    <t>UDISE Code. : 08270217906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</si>
</sst>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0">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6"/>
      <color theme="1"/>
      <name val="Calibri"/>
      <charset val="134"/>
      <scheme val="minor"/>
    </font>
    <font>
      <sz val="14"/>
      <color theme="1"/>
      <name val="Calibri"/>
      <charset val="134"/>
      <scheme val="minor"/>
    </font>
    <font>
      <sz val="12"/>
      <color theme="1"/>
      <name val="Calibri"/>
      <charset val="134"/>
      <scheme val="minor"/>
    </font>
    <font>
      <b/>
      <sz val="14"/>
      <color theme="1"/>
      <name val="Calibri"/>
      <charset val="134"/>
      <scheme val="minor"/>
    </font>
    <font>
      <b/>
      <sz val="12"/>
      <color theme="1"/>
      <name val="Calibri"/>
      <charset val="134"/>
      <scheme val="minor"/>
    </font>
    <font>
      <b/>
      <sz val="11"/>
      <color theme="1"/>
      <name val="Calibri"/>
      <charset val="134"/>
      <scheme val="minor"/>
    </font>
    <font>
      <b/>
      <sz val="11"/>
      <color theme="1"/>
      <name val="Calibri"/>
      <family val="2"/>
      <scheme val="minor"/>
    </font>
    <font>
      <sz val="8"/>
      <name val="Calibri"/>
      <family val="2"/>
      <scheme val="minor"/>
    </font>
    <font>
      <b/>
      <sz val="12"/>
      <color theme="1"/>
      <name val="Calibri"/>
      <family val="2"/>
      <scheme val="minor"/>
    </font>
    <font>
      <b/>
      <sz val="16"/>
      <color theme="1"/>
      <name val="Calibri"/>
      <family val="2"/>
      <scheme val="minor"/>
    </font>
    <font>
      <sz val="12"/>
      <color theme="1"/>
      <name val="Calibri"/>
      <family val="2"/>
      <scheme val="minor"/>
    </font>
    <font>
      <b/>
      <sz val="40"/>
      <color theme="1"/>
      <name val="Calibri"/>
      <family val="2"/>
      <scheme val="minor"/>
    </font>
    <font>
      <b/>
      <sz val="14"/>
      <color theme="1"/>
      <name val="Calibri"/>
      <family val="2"/>
      <scheme val="minor"/>
    </font>
  </fonts>
  <fills count="2">
    <fill>
      <patternFill patternType="none"/>
    </fill>
    <fill>
      <patternFill patternType="gray125"/>
    </fill>
  </fills>
  <borders count="25">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style="medium">
        <color auto="1"/>
      </left>
      <right/>
      <top/>
      <bottom/>
      <diagonal/>
    </border>
    <border>
      <left/>
      <right style="medium">
        <color auto="1"/>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auto="1"/>
      </left>
      <right/>
      <top/>
      <bottom style="thin">
        <color auto="1"/>
      </bottom>
      <diagonal/>
    </border>
    <border>
      <left/>
      <right style="thin">
        <color auto="1"/>
      </right>
      <top/>
      <bottom style="thin">
        <color auto="1"/>
      </bottom>
      <diagonal/>
    </border>
    <border>
      <left style="medium">
        <color indexed="64"/>
      </left>
      <right/>
      <top/>
      <bottom style="medium">
        <color indexed="64"/>
      </bottom>
      <diagonal/>
    </border>
  </borders>
  <cellStyleXfs count="1">
    <xf numFmtId="0" fontId="0" fillId="0" borderId="0"/>
  </cellStyleXfs>
  <cellXfs count="152">
    <xf numFmtId="0" fontId="0" fillId="0" borderId="0" xfId="0"/>
    <xf numFmtId="0" fontId="0" fillId="0" borderId="0" xfId="0" applyProtection="1">
      <protection hidden="1"/>
    </xf>
    <xf numFmtId="0" fontId="9" fillId="0" borderId="4" xfId="0" applyFont="1" applyBorder="1" applyAlignment="1" applyProtection="1">
      <alignment horizontal="center"/>
      <protection hidden="1"/>
    </xf>
    <xf numFmtId="0" fontId="0" fillId="0" borderId="4" xfId="0" applyBorder="1" applyAlignment="1" applyProtection="1">
      <alignment horizontal="center" vertical="center" textRotation="90" wrapText="1"/>
      <protection hidden="1"/>
    </xf>
    <xf numFmtId="0" fontId="0" fillId="0" borderId="3" xfId="0" applyBorder="1" applyAlignment="1" applyProtection="1">
      <alignment horizontal="center" vertical="center"/>
      <protection hidden="1"/>
    </xf>
    <xf numFmtId="0" fontId="0" fillId="0" borderId="4" xfId="0" applyBorder="1" applyAlignment="1" applyProtection="1">
      <alignment horizontal="center" vertical="center"/>
      <protection hidden="1"/>
    </xf>
    <xf numFmtId="0" fontId="0" fillId="0" borderId="5" xfId="0" applyBorder="1" applyAlignment="1" applyProtection="1">
      <alignment horizontal="center" vertical="center"/>
      <protection hidden="1"/>
    </xf>
    <xf numFmtId="0" fontId="0" fillId="0" borderId="6" xfId="0" applyBorder="1" applyAlignment="1" applyProtection="1">
      <alignment horizontal="center" vertical="center"/>
      <protection hidden="1"/>
    </xf>
    <xf numFmtId="0" fontId="0" fillId="0" borderId="4" xfId="0" applyBorder="1" applyAlignment="1" applyProtection="1">
      <alignment horizontal="center" vertical="center" wrapText="1"/>
      <protection hidden="1"/>
    </xf>
    <xf numFmtId="0" fontId="0" fillId="0" borderId="4" xfId="0" applyBorder="1" applyAlignment="1" applyProtection="1">
      <alignment horizontal="center" vertical="center"/>
      <protection locked="0" hidden="1"/>
    </xf>
    <xf numFmtId="0" fontId="8" fillId="0" borderId="4" xfId="0" applyFont="1" applyBorder="1" applyAlignment="1" applyProtection="1">
      <alignment vertical="center"/>
      <protection hidden="1"/>
    </xf>
    <xf numFmtId="0" fontId="0" fillId="0" borderId="4" xfId="0" applyBorder="1" applyAlignment="1" applyProtection="1">
      <alignment horizontal="center"/>
      <protection hidden="1"/>
    </xf>
    <xf numFmtId="0" fontId="0" fillId="0" borderId="8" xfId="0" applyBorder="1" applyAlignment="1" applyProtection="1">
      <alignment horizontal="center" vertical="center" wrapText="1"/>
      <protection hidden="1"/>
    </xf>
    <xf numFmtId="0" fontId="0" fillId="0" borderId="4" xfId="0" applyBorder="1" applyProtection="1">
      <protection hidden="1"/>
    </xf>
    <xf numFmtId="0" fontId="0" fillId="0" borderId="8" xfId="0" applyBorder="1" applyAlignment="1" applyProtection="1">
      <alignment horizontal="center" vertical="center"/>
      <protection hidden="1"/>
    </xf>
    <xf numFmtId="0" fontId="0" fillId="0" borderId="6" xfId="0" applyBorder="1" applyProtection="1">
      <protection hidden="1"/>
    </xf>
    <xf numFmtId="0" fontId="0" fillId="0" borderId="9" xfId="0" applyBorder="1" applyAlignment="1" applyProtection="1">
      <alignment horizontal="center" vertical="center"/>
      <protection hidden="1"/>
    </xf>
    <xf numFmtId="0" fontId="0" fillId="0" borderId="3" xfId="0" applyBorder="1" applyAlignment="1" applyProtection="1">
      <alignment horizontal="center"/>
      <protection hidden="1"/>
    </xf>
    <xf numFmtId="0" fontId="0" fillId="0" borderId="5" xfId="0" applyBorder="1" applyAlignment="1" applyProtection="1">
      <alignment horizontal="center"/>
      <protection hidden="1"/>
    </xf>
    <xf numFmtId="0" fontId="0" fillId="0" borderId="8" xfId="0" applyBorder="1" applyProtection="1">
      <protection locked="0"/>
    </xf>
    <xf numFmtId="0" fontId="0" fillId="0" borderId="9" xfId="0" applyBorder="1" applyProtection="1">
      <protection locked="0"/>
    </xf>
    <xf numFmtId="0" fontId="0" fillId="0" borderId="0" xfId="0" applyAlignment="1" applyProtection="1">
      <alignment horizontal="center" vertical="center"/>
      <protection hidden="1"/>
    </xf>
    <xf numFmtId="0" fontId="12" fillId="0" borderId="4" xfId="0" applyFont="1" applyBorder="1" applyProtection="1">
      <protection hidden="1"/>
    </xf>
    <xf numFmtId="0" fontId="0" fillId="0" borderId="0" xfId="0" applyProtection="1">
      <protection locked="0"/>
    </xf>
    <xf numFmtId="0" fontId="0" fillId="0" borderId="4" xfId="0" applyBorder="1" applyAlignment="1" applyProtection="1">
      <alignment horizontal="center" vertical="center"/>
      <protection locked="0"/>
    </xf>
    <xf numFmtId="0" fontId="0" fillId="0" borderId="4" xfId="0" applyBorder="1" applyAlignment="1" applyProtection="1">
      <alignment horizontal="left" vertical="center"/>
      <protection locked="0"/>
    </xf>
    <xf numFmtId="0" fontId="0" fillId="0" borderId="4" xfId="0" applyBorder="1" applyAlignment="1" applyProtection="1">
      <alignment vertical="center"/>
      <protection locked="0"/>
    </xf>
    <xf numFmtId="0" fontId="0" fillId="0" borderId="6" xfId="0" applyBorder="1" applyAlignment="1" applyProtection="1">
      <alignment horizontal="center" vertical="center"/>
      <protection locked="0"/>
    </xf>
    <xf numFmtId="0" fontId="0" fillId="0" borderId="6" xfId="0" applyBorder="1" applyAlignment="1" applyProtection="1">
      <alignment vertical="center"/>
      <protection locked="0"/>
    </xf>
    <xf numFmtId="0" fontId="0" fillId="0" borderId="0" xfId="0" applyAlignment="1" applyProtection="1">
      <alignment horizontal="center" vertical="center"/>
      <protection locked="0"/>
    </xf>
    <xf numFmtId="0" fontId="11" fillId="0" borderId="0" xfId="0" applyFont="1" applyAlignment="1" applyProtection="1">
      <alignment horizontal="center"/>
      <protection hidden="1"/>
    </xf>
    <xf numFmtId="0" fontId="12" fillId="0" borderId="14" xfId="0" applyFont="1" applyBorder="1" applyAlignment="1" applyProtection="1">
      <alignment horizontal="center" vertical="center"/>
      <protection hidden="1"/>
    </xf>
    <xf numFmtId="0" fontId="6" fillId="0" borderId="0" xfId="0" applyFont="1"/>
    <xf numFmtId="0" fontId="6" fillId="0" borderId="0" xfId="0" applyFont="1" applyProtection="1">
      <protection hidden="1"/>
    </xf>
    <xf numFmtId="0" fontId="13" fillId="0" borderId="14" xfId="0" applyFont="1" applyBorder="1" applyAlignment="1" applyProtection="1">
      <alignment horizontal="center" vertical="center"/>
      <protection hidden="1"/>
    </xf>
    <xf numFmtId="0" fontId="0" fillId="0" borderId="0" xfId="0" applyAlignment="1" applyProtection="1">
      <alignment horizontal="center"/>
      <protection hidden="1"/>
    </xf>
    <xf numFmtId="164" fontId="0" fillId="0" borderId="0" xfId="0" applyNumberFormat="1" applyProtection="1">
      <protection hidden="1"/>
    </xf>
    <xf numFmtId="0" fontId="0" fillId="0" borderId="4" xfId="0" applyBorder="1" applyAlignment="1">
      <alignment horizontal="center" vertical="center"/>
    </xf>
    <xf numFmtId="0" fontId="5" fillId="0" borderId="0" xfId="0" applyFont="1" applyAlignment="1" applyProtection="1">
      <alignment horizontal="center" vertical="center"/>
      <protection hidden="1"/>
    </xf>
    <xf numFmtId="0" fontId="0" fillId="0" borderId="4" xfId="0" applyBorder="1"/>
    <xf numFmtId="0" fontId="12" fillId="0" borderId="22" xfId="0" applyFont="1" applyBorder="1" applyAlignment="1" applyProtection="1">
      <alignment horizontal="center" vertical="center"/>
      <protection hidden="1"/>
    </xf>
    <xf numFmtId="0" fontId="13" fillId="0" borderId="23" xfId="0" applyFont="1" applyBorder="1" applyAlignment="1" applyProtection="1">
      <alignment horizontal="center" vertical="center"/>
      <protection hidden="1"/>
    </xf>
    <xf numFmtId="0" fontId="13" fillId="0" borderId="21" xfId="0" applyFont="1" applyBorder="1" applyAlignment="1" applyProtection="1">
      <alignment horizontal="center" vertical="center"/>
      <protection hidden="1"/>
    </xf>
    <xf numFmtId="0" fontId="0" fillId="0" borderId="14" xfId="0" applyBorder="1" applyAlignment="1">
      <alignment horizontal="center" vertical="center"/>
    </xf>
    <xf numFmtId="0" fontId="4" fillId="0" borderId="0" xfId="0" applyFont="1" applyProtection="1">
      <protection hidden="1"/>
    </xf>
    <xf numFmtId="0" fontId="2" fillId="0" borderId="0" xfId="0" applyFont="1" applyProtection="1">
      <protection hidden="1"/>
    </xf>
    <xf numFmtId="0" fontId="2" fillId="0" borderId="0" xfId="0" applyFont="1" applyAlignment="1" applyProtection="1">
      <alignment horizontal="center" vertical="center"/>
      <protection hidden="1"/>
    </xf>
    <xf numFmtId="0" fontId="10" fillId="0" borderId="10" xfId="0" applyFont="1" applyBorder="1" applyAlignment="1" applyProtection="1">
      <alignment horizontal="center"/>
      <protection hidden="1"/>
    </xf>
    <xf numFmtId="0" fontId="10" fillId="0" borderId="0" xfId="0" applyFont="1" applyAlignment="1" applyProtection="1">
      <alignment horizontal="center"/>
      <protection hidden="1"/>
    </xf>
    <xf numFmtId="0" fontId="11" fillId="0" borderId="10" xfId="0" applyFont="1" applyBorder="1" applyAlignment="1" applyProtection="1">
      <alignment horizontal="center"/>
      <protection hidden="1"/>
    </xf>
    <xf numFmtId="0" fontId="11" fillId="0" borderId="0" xfId="0" applyFont="1" applyAlignment="1" applyProtection="1">
      <alignment horizontal="center"/>
      <protection hidden="1"/>
    </xf>
    <xf numFmtId="0" fontId="11" fillId="0" borderId="11" xfId="0" applyFont="1" applyBorder="1" applyAlignment="1" applyProtection="1">
      <alignment horizontal="center"/>
      <protection hidden="1"/>
    </xf>
    <xf numFmtId="0" fontId="11" fillId="0" borderId="12" xfId="0" applyFont="1" applyBorder="1" applyAlignment="1" applyProtection="1">
      <alignment horizontal="center"/>
      <protection hidden="1"/>
    </xf>
    <xf numFmtId="0" fontId="11" fillId="0" borderId="13" xfId="0" applyFont="1" applyBorder="1" applyAlignment="1" applyProtection="1">
      <alignment horizontal="center"/>
      <protection hidden="1"/>
    </xf>
    <xf numFmtId="0" fontId="10" fillId="0" borderId="1" xfId="0" applyFont="1" applyBorder="1" applyAlignment="1" applyProtection="1">
      <alignment horizontal="center"/>
      <protection hidden="1"/>
    </xf>
    <xf numFmtId="0" fontId="10" fillId="0" borderId="2" xfId="0" applyFont="1" applyBorder="1" applyAlignment="1" applyProtection="1">
      <alignment horizontal="center"/>
      <protection hidden="1"/>
    </xf>
    <xf numFmtId="0" fontId="10" fillId="0" borderId="7" xfId="0" applyFont="1" applyBorder="1" applyAlignment="1" applyProtection="1">
      <alignment horizontal="center"/>
      <protection hidden="1"/>
    </xf>
    <xf numFmtId="0" fontId="11" fillId="0" borderId="3" xfId="0" applyFont="1" applyBorder="1" applyAlignment="1" applyProtection="1">
      <alignment horizontal="center"/>
      <protection locked="0"/>
    </xf>
    <xf numFmtId="0" fontId="11" fillId="0" borderId="4" xfId="0" applyFont="1" applyBorder="1" applyAlignment="1" applyProtection="1">
      <alignment horizontal="center"/>
      <protection locked="0"/>
    </xf>
    <xf numFmtId="0" fontId="11" fillId="0" borderId="4" xfId="0" applyFont="1" applyBorder="1" applyAlignment="1" applyProtection="1">
      <alignment horizontal="center"/>
      <protection hidden="1"/>
    </xf>
    <xf numFmtId="0" fontId="11" fillId="0" borderId="8" xfId="0" applyFont="1" applyBorder="1" applyAlignment="1" applyProtection="1">
      <alignment horizontal="center"/>
      <protection hidden="1"/>
    </xf>
    <xf numFmtId="0" fontId="12" fillId="0" borderId="4" xfId="0" applyFont="1" applyBorder="1" applyAlignment="1" applyProtection="1">
      <alignment horizontal="center"/>
      <protection hidden="1"/>
    </xf>
    <xf numFmtId="0" fontId="12" fillId="0" borderId="8" xfId="0" applyFont="1" applyBorder="1" applyAlignment="1" applyProtection="1">
      <alignment horizontal="center" vertical="center" wrapText="1"/>
      <protection hidden="1"/>
    </xf>
    <xf numFmtId="0" fontId="12" fillId="0" borderId="3" xfId="0" applyFont="1" applyBorder="1" applyAlignment="1" applyProtection="1">
      <alignment horizontal="center" vertical="center" wrapText="1"/>
      <protection hidden="1"/>
    </xf>
    <xf numFmtId="0" fontId="12" fillId="0" borderId="4" xfId="0" applyFont="1" applyBorder="1" applyAlignment="1" applyProtection="1">
      <alignment horizontal="center" vertical="center" wrapText="1"/>
      <protection hidden="1"/>
    </xf>
    <xf numFmtId="0" fontId="11" fillId="0" borderId="3" xfId="0" applyFont="1" applyBorder="1" applyAlignment="1" applyProtection="1">
      <alignment horizontal="center"/>
      <protection hidden="1"/>
    </xf>
    <xf numFmtId="0" fontId="7" fillId="0" borderId="1" xfId="0" applyFont="1" applyBorder="1" applyAlignment="1" applyProtection="1">
      <alignment horizontal="center" vertical="center"/>
      <protection hidden="1"/>
    </xf>
    <xf numFmtId="0" fontId="7" fillId="0" borderId="2" xfId="0" applyFont="1" applyBorder="1" applyAlignment="1" applyProtection="1">
      <alignment horizontal="center" vertical="center"/>
      <protection hidden="1"/>
    </xf>
    <xf numFmtId="0" fontId="7" fillId="0" borderId="7" xfId="0" applyFont="1" applyBorder="1" applyAlignment="1" applyProtection="1">
      <alignment horizontal="center" vertical="center"/>
      <protection hidden="1"/>
    </xf>
    <xf numFmtId="0" fontId="8" fillId="0" borderId="3" xfId="0" applyFont="1" applyBorder="1" applyAlignment="1" applyProtection="1">
      <alignment horizontal="center" vertical="center"/>
      <protection hidden="1"/>
    </xf>
    <xf numFmtId="0" fontId="8" fillId="0" borderId="4" xfId="0" applyFont="1" applyBorder="1" applyAlignment="1" applyProtection="1">
      <alignment horizontal="center" vertical="center"/>
      <protection hidden="1"/>
    </xf>
    <xf numFmtId="0" fontId="8" fillId="0" borderId="8" xfId="0" applyFont="1" applyBorder="1" applyAlignment="1" applyProtection="1">
      <alignment horizontal="center" vertical="center"/>
      <protection hidden="1"/>
    </xf>
    <xf numFmtId="0" fontId="9" fillId="0" borderId="4" xfId="0" applyFont="1" applyBorder="1" applyAlignment="1" applyProtection="1">
      <alignment horizontal="center"/>
      <protection hidden="1"/>
    </xf>
    <xf numFmtId="0" fontId="0" fillId="0" borderId="4" xfId="0" applyBorder="1" applyAlignment="1" applyProtection="1">
      <alignment horizontal="center"/>
      <protection hidden="1"/>
    </xf>
    <xf numFmtId="0" fontId="0" fillId="0" borderId="8" xfId="0" applyBorder="1" applyAlignment="1" applyProtection="1">
      <alignment horizontal="center"/>
      <protection hidden="1"/>
    </xf>
    <xf numFmtId="0" fontId="9" fillId="0" borderId="3" xfId="0" applyFont="1" applyBorder="1" applyAlignment="1" applyProtection="1">
      <alignment horizontal="center" vertical="center" wrapText="1"/>
      <protection hidden="1"/>
    </xf>
    <xf numFmtId="0" fontId="9" fillId="0" borderId="4" xfId="0" applyFont="1" applyBorder="1" applyAlignment="1" applyProtection="1">
      <alignment horizontal="center" vertical="center" wrapText="1"/>
      <protection hidden="1"/>
    </xf>
    <xf numFmtId="0" fontId="9" fillId="0" borderId="4" xfId="0" applyFont="1" applyBorder="1" applyAlignment="1" applyProtection="1">
      <alignment horizontal="center" vertical="center"/>
      <protection hidden="1"/>
    </xf>
    <xf numFmtId="0" fontId="11" fillId="0" borderId="18" xfId="0" applyFont="1" applyBorder="1" applyAlignment="1" applyProtection="1">
      <alignment horizontal="center"/>
      <protection hidden="1"/>
    </xf>
    <xf numFmtId="0" fontId="15" fillId="0" borderId="11" xfId="0" applyFont="1" applyBorder="1" applyAlignment="1" applyProtection="1">
      <alignment horizontal="center"/>
      <protection hidden="1"/>
    </xf>
    <xf numFmtId="0" fontId="15" fillId="0" borderId="12" xfId="0" applyFont="1" applyBorder="1" applyAlignment="1" applyProtection="1">
      <alignment horizontal="center"/>
      <protection hidden="1"/>
    </xf>
    <xf numFmtId="0" fontId="15" fillId="0" borderId="13" xfId="0" applyFont="1" applyBorder="1" applyAlignment="1" applyProtection="1">
      <alignment horizontal="center"/>
      <protection hidden="1"/>
    </xf>
    <xf numFmtId="0" fontId="6" fillId="0" borderId="0" xfId="0" applyFont="1" applyAlignment="1" applyProtection="1">
      <alignment horizontal="center"/>
      <protection hidden="1"/>
    </xf>
    <xf numFmtId="0" fontId="0" fillId="0" borderId="16" xfId="0" applyBorder="1" applyAlignment="1" applyProtection="1">
      <alignment horizontal="center"/>
      <protection hidden="1"/>
    </xf>
    <xf numFmtId="0" fontId="6" fillId="0" borderId="0" xfId="0" applyFont="1" applyAlignment="1">
      <alignment horizontal="center" vertical="center"/>
    </xf>
    <xf numFmtId="0" fontId="2" fillId="0" borderId="17" xfId="0" applyFont="1" applyBorder="1" applyAlignment="1" applyProtection="1">
      <alignment horizontal="left"/>
      <protection hidden="1"/>
    </xf>
    <xf numFmtId="0" fontId="2" fillId="0" borderId="18" xfId="0" applyFont="1" applyBorder="1" applyAlignment="1" applyProtection="1">
      <alignment horizontal="left"/>
      <protection hidden="1"/>
    </xf>
    <xf numFmtId="0" fontId="2" fillId="0" borderId="18" xfId="0" applyFont="1" applyBorder="1" applyAlignment="1" applyProtection="1">
      <alignment horizontal="right"/>
      <protection hidden="1"/>
    </xf>
    <xf numFmtId="0" fontId="0" fillId="0" borderId="18" xfId="0" applyBorder="1" applyAlignment="1" applyProtection="1">
      <alignment horizontal="right"/>
      <protection hidden="1"/>
    </xf>
    <xf numFmtId="0" fontId="0" fillId="0" borderId="19" xfId="0" applyBorder="1" applyAlignment="1" applyProtection="1">
      <alignment horizontal="right"/>
      <protection hidden="1"/>
    </xf>
    <xf numFmtId="0" fontId="18" fillId="0" borderId="15" xfId="0" applyFont="1" applyBorder="1" applyAlignment="1" applyProtection="1">
      <alignment horizontal="center" vertical="center"/>
      <protection hidden="1"/>
    </xf>
    <xf numFmtId="0" fontId="18" fillId="0" borderId="0" xfId="0" applyFont="1" applyAlignment="1" applyProtection="1">
      <alignment horizontal="center" vertical="center"/>
      <protection hidden="1"/>
    </xf>
    <xf numFmtId="0" fontId="18" fillId="0" borderId="16" xfId="0" applyFont="1" applyBorder="1" applyAlignment="1" applyProtection="1">
      <alignment horizontal="center" vertical="center"/>
      <protection hidden="1"/>
    </xf>
    <xf numFmtId="0" fontId="17" fillId="0" borderId="15" xfId="0" applyFont="1" applyBorder="1" applyAlignment="1" applyProtection="1">
      <alignment horizontal="center" wrapText="1"/>
      <protection hidden="1"/>
    </xf>
    <xf numFmtId="0" fontId="17" fillId="0" borderId="0" xfId="0" applyFont="1" applyAlignment="1" applyProtection="1">
      <alignment horizontal="center" wrapText="1"/>
      <protection hidden="1"/>
    </xf>
    <xf numFmtId="0" fontId="16" fillId="0" borderId="0" xfId="0" applyFont="1" applyAlignment="1" applyProtection="1">
      <alignment horizontal="center" vertical="center"/>
      <protection hidden="1"/>
    </xf>
    <xf numFmtId="0" fontId="17" fillId="0" borderId="0" xfId="0" applyFont="1" applyAlignment="1" applyProtection="1">
      <alignment horizontal="center" vertical="center"/>
      <protection hidden="1"/>
    </xf>
    <xf numFmtId="0" fontId="17" fillId="0" borderId="0" xfId="0" applyFont="1" applyAlignment="1" applyProtection="1">
      <alignment horizontal="center"/>
      <protection hidden="1"/>
    </xf>
    <xf numFmtId="0" fontId="17" fillId="0" borderId="16" xfId="0" applyFont="1" applyBorder="1" applyProtection="1">
      <protection hidden="1"/>
    </xf>
    <xf numFmtId="0" fontId="13"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7" fillId="0" borderId="15" xfId="0" applyFont="1" applyBorder="1" applyAlignment="1" applyProtection="1">
      <alignment wrapText="1"/>
      <protection hidden="1"/>
    </xf>
    <xf numFmtId="0" fontId="6" fillId="0" borderId="15" xfId="0" applyFont="1" applyBorder="1" applyProtection="1">
      <protection hidden="1"/>
    </xf>
    <xf numFmtId="0" fontId="13" fillId="0" borderId="0" xfId="0" applyFont="1" applyAlignment="1" applyProtection="1">
      <alignment horizontal="left" vertical="top"/>
      <protection hidden="1"/>
    </xf>
    <xf numFmtId="0" fontId="13" fillId="0" borderId="0" xfId="0" applyFont="1" applyProtection="1">
      <protection hidden="1"/>
    </xf>
    <xf numFmtId="0" fontId="3" fillId="0" borderId="0" xfId="0" applyFont="1" applyAlignment="1" applyProtection="1">
      <alignment horizontal="left"/>
      <protection hidden="1"/>
    </xf>
    <xf numFmtId="0" fontId="0" fillId="0" borderId="16" xfId="0" applyBorder="1" applyProtection="1">
      <protection hidden="1"/>
    </xf>
    <xf numFmtId="0" fontId="13" fillId="0" borderId="0" xfId="0" applyFont="1" applyAlignment="1" applyProtection="1">
      <alignment horizontal="left" vertical="top"/>
      <protection hidden="1"/>
    </xf>
    <xf numFmtId="0" fontId="6" fillId="0" borderId="0" xfId="0" applyFont="1" applyAlignment="1" applyProtection="1">
      <alignment horizontal="left"/>
      <protection hidden="1"/>
    </xf>
    <xf numFmtId="0" fontId="13" fillId="0" borderId="16" xfId="0" applyFont="1" applyBorder="1" applyAlignment="1" applyProtection="1">
      <alignment horizontal="left" vertical="top"/>
      <protection hidden="1"/>
    </xf>
    <xf numFmtId="164" fontId="13" fillId="0" borderId="0" xfId="0" applyNumberFormat="1" applyFont="1" applyAlignment="1" applyProtection="1">
      <alignment horizontal="left" vertical="top"/>
      <protection hidden="1"/>
    </xf>
    <xf numFmtId="0" fontId="0" fillId="0" borderId="15" xfId="0" applyBorder="1" applyProtection="1">
      <protection hidden="1"/>
    </xf>
    <xf numFmtId="0" fontId="6" fillId="0" borderId="3" xfId="0" applyFont="1" applyBorder="1" applyAlignment="1" applyProtection="1">
      <alignment horizontal="center" vertical="center" wrapText="1"/>
      <protection hidden="1"/>
    </xf>
    <xf numFmtId="0" fontId="6" fillId="0" borderId="4" xfId="0" applyFont="1" applyBorder="1" applyAlignment="1" applyProtection="1">
      <alignment horizontal="center" vertical="center" wrapText="1"/>
      <protection hidden="1"/>
    </xf>
    <xf numFmtId="0" fontId="6" fillId="0" borderId="4" xfId="0" applyFont="1" applyBorder="1" applyAlignment="1" applyProtection="1">
      <alignment horizontal="center"/>
      <protection hidden="1"/>
    </xf>
    <xf numFmtId="0" fontId="6" fillId="0" borderId="8" xfId="0" applyFont="1" applyBorder="1" applyAlignment="1" applyProtection="1">
      <alignment horizontal="center"/>
      <protection hidden="1"/>
    </xf>
    <xf numFmtId="0" fontId="6" fillId="0" borderId="4" xfId="0" applyFont="1" applyBorder="1" applyAlignment="1" applyProtection="1">
      <alignment horizontal="center" vertical="top" wrapText="1"/>
      <protection hidden="1"/>
    </xf>
    <xf numFmtId="0" fontId="2" fillId="0" borderId="4" xfId="0" applyFont="1" applyBorder="1" applyAlignment="1" applyProtection="1">
      <alignment horizontal="center" vertical="top" wrapText="1"/>
      <protection hidden="1"/>
    </xf>
    <xf numFmtId="0" fontId="6" fillId="0" borderId="4" xfId="0" applyFont="1" applyBorder="1" applyAlignment="1" applyProtection="1">
      <alignment horizontal="center" vertical="top" wrapText="1"/>
      <protection hidden="1"/>
    </xf>
    <xf numFmtId="0" fontId="6" fillId="0" borderId="4" xfId="0" applyFont="1" applyBorder="1" applyAlignment="1" applyProtection="1">
      <alignment horizontal="center" vertical="top"/>
      <protection hidden="1"/>
    </xf>
    <xf numFmtId="0" fontId="6" fillId="0" borderId="8" xfId="0" applyFont="1" applyBorder="1" applyAlignment="1" applyProtection="1">
      <alignment horizontal="center" vertical="center"/>
      <protection hidden="1"/>
    </xf>
    <xf numFmtId="0" fontId="6" fillId="0" borderId="4" xfId="0" applyFont="1" applyBorder="1" applyAlignment="1" applyProtection="1">
      <alignment horizontal="center" vertical="center"/>
      <protection hidden="1"/>
    </xf>
    <xf numFmtId="0" fontId="2" fillId="0" borderId="4" xfId="0" applyFont="1" applyBorder="1" applyAlignment="1" applyProtection="1">
      <alignment horizontal="center" vertical="center"/>
      <protection hidden="1"/>
    </xf>
    <xf numFmtId="0" fontId="6" fillId="0" borderId="3" xfId="0" applyFont="1" applyBorder="1" applyAlignment="1" applyProtection="1">
      <alignment horizontal="left"/>
      <protection hidden="1"/>
    </xf>
    <xf numFmtId="0" fontId="6" fillId="0" borderId="4" xfId="0" applyFont="1" applyBorder="1" applyAlignment="1" applyProtection="1">
      <alignment horizontal="left"/>
      <protection hidden="1"/>
    </xf>
    <xf numFmtId="0" fontId="5" fillId="0" borderId="3" xfId="0" applyFont="1" applyBorder="1" applyAlignment="1" applyProtection="1">
      <alignment horizontal="left"/>
      <protection hidden="1"/>
    </xf>
    <xf numFmtId="0" fontId="3" fillId="0" borderId="3" xfId="0" applyFont="1" applyBorder="1" applyAlignment="1" applyProtection="1">
      <alignment horizontal="center" vertical="center"/>
      <protection hidden="1"/>
    </xf>
    <xf numFmtId="0" fontId="6" fillId="0" borderId="4" xfId="0" applyFont="1" applyBorder="1" applyAlignment="1" applyProtection="1">
      <alignment horizontal="center" vertical="center"/>
      <protection hidden="1"/>
    </xf>
    <xf numFmtId="0" fontId="0" fillId="0" borderId="4" xfId="0" applyBorder="1" applyAlignment="1" applyProtection="1">
      <alignment horizontal="center" vertical="center"/>
      <protection hidden="1"/>
    </xf>
    <xf numFmtId="0" fontId="13" fillId="0" borderId="4" xfId="0" applyFont="1" applyBorder="1" applyAlignment="1" applyProtection="1">
      <alignment horizontal="center" vertical="center"/>
      <protection hidden="1"/>
    </xf>
    <xf numFmtId="0" fontId="13" fillId="0" borderId="8" xfId="0" applyFont="1" applyBorder="1" applyAlignment="1" applyProtection="1">
      <alignment horizontal="center" vertical="center"/>
      <protection hidden="1"/>
    </xf>
    <xf numFmtId="0" fontId="6" fillId="0" borderId="3" xfId="0" applyFont="1" applyBorder="1" applyAlignment="1" applyProtection="1">
      <alignment horizontal="center" vertical="center"/>
      <protection hidden="1"/>
    </xf>
    <xf numFmtId="0" fontId="13" fillId="0" borderId="3" xfId="0" applyFont="1" applyBorder="1" applyAlignment="1" applyProtection="1">
      <alignment horizontal="center"/>
      <protection hidden="1"/>
    </xf>
    <xf numFmtId="0" fontId="13" fillId="0" borderId="4" xfId="0" applyFont="1" applyBorder="1" applyAlignment="1" applyProtection="1">
      <alignment horizontal="center"/>
      <protection hidden="1"/>
    </xf>
    <xf numFmtId="0" fontId="2" fillId="0" borderId="3" xfId="0" applyFont="1" applyBorder="1" applyAlignment="1" applyProtection="1">
      <alignment horizontal="left"/>
      <protection hidden="1"/>
    </xf>
    <xf numFmtId="0" fontId="0" fillId="0" borderId="3" xfId="0" applyBorder="1" applyAlignment="1" applyProtection="1">
      <alignment horizontal="center"/>
      <protection hidden="1"/>
    </xf>
    <xf numFmtId="0" fontId="0" fillId="0" borderId="4" xfId="0" applyBorder="1" applyAlignment="1" applyProtection="1">
      <alignment horizontal="left"/>
      <protection hidden="1"/>
    </xf>
    <xf numFmtId="0" fontId="0" fillId="0" borderId="8" xfId="0" applyBorder="1" applyAlignment="1" applyProtection="1">
      <alignment horizontal="left"/>
      <protection hidden="1"/>
    </xf>
    <xf numFmtId="0" fontId="3" fillId="0" borderId="3" xfId="0" applyFont="1" applyBorder="1" applyAlignment="1" applyProtection="1">
      <alignment horizontal="left"/>
      <protection hidden="1"/>
    </xf>
    <xf numFmtId="0" fontId="6" fillId="0" borderId="15" xfId="0" applyFont="1" applyBorder="1" applyAlignment="1" applyProtection="1">
      <alignment horizontal="left"/>
      <protection hidden="1"/>
    </xf>
    <xf numFmtId="0" fontId="13" fillId="0" borderId="0" xfId="0" applyFont="1" applyAlignment="1" applyProtection="1">
      <alignment vertical="center"/>
      <protection hidden="1"/>
    </xf>
    <xf numFmtId="0" fontId="13" fillId="0" borderId="0" xfId="0" applyFont="1" applyAlignment="1" applyProtection="1">
      <alignment horizontal="left" vertical="center"/>
      <protection hidden="1"/>
    </xf>
    <xf numFmtId="0" fontId="13" fillId="0" borderId="8" xfId="0" applyFont="1" applyBorder="1" applyAlignment="1" applyProtection="1">
      <alignment horizontal="center"/>
      <protection hidden="1"/>
    </xf>
    <xf numFmtId="164" fontId="6" fillId="0" borderId="0" xfId="0" applyNumberFormat="1" applyFont="1" applyAlignment="1" applyProtection="1">
      <alignment horizontal="left" vertical="center"/>
      <protection hidden="1"/>
    </xf>
    <xf numFmtId="0" fontId="6" fillId="0" borderId="24" xfId="0" applyFont="1" applyBorder="1" applyAlignment="1" applyProtection="1">
      <alignment horizontal="left"/>
      <protection hidden="1"/>
    </xf>
    <xf numFmtId="0" fontId="6" fillId="0" borderId="20" xfId="0" applyFont="1" applyBorder="1" applyAlignment="1" applyProtection="1">
      <alignment horizontal="left"/>
      <protection hidden="1"/>
    </xf>
    <xf numFmtId="0" fontId="6" fillId="0" borderId="6" xfId="0" applyFont="1" applyBorder="1" applyAlignment="1" applyProtection="1">
      <alignment horizontal="center"/>
      <protection hidden="1"/>
    </xf>
    <xf numFmtId="0" fontId="6" fillId="0" borderId="9" xfId="0" applyFont="1" applyBorder="1" applyAlignment="1" applyProtection="1">
      <alignment horizontal="center"/>
      <protection hidden="1"/>
    </xf>
    <xf numFmtId="0" fontId="6" fillId="0" borderId="0" xfId="0" applyFont="1" applyAlignment="1" applyProtection="1">
      <alignment horizontal="left" vertical="center"/>
      <protection locked="0"/>
    </xf>
    <xf numFmtId="0" fontId="6" fillId="0" borderId="0" xfId="0" applyFont="1" applyAlignment="1" applyProtection="1">
      <alignment vertical="center"/>
      <protection locked="0"/>
    </xf>
    <xf numFmtId="0" fontId="6" fillId="0" borderId="20" xfId="0" applyFont="1" applyBorder="1" applyAlignment="1" applyProtection="1">
      <alignment horizontal="left"/>
      <protection locked="0"/>
    </xf>
    <xf numFmtId="0" fontId="1" fillId="0" borderId="0" xfId="0" applyFont="1" applyAlignment="1" applyProtection="1">
      <alignment vertical="center"/>
      <protection locked="0"/>
    </xf>
  </cellXfs>
  <cellStyles count="1">
    <cellStyle name="Normal" xfId="0" builtinId="0"/>
  </cellStyles>
  <dxfs count="1814">
    <dxf>
      <font>
        <color rgb="FFFF0000"/>
      </font>
    </dxf>
    <dxf>
      <fill>
        <patternFill patternType="solid">
          <bgColor theme="7" tint="0.39991454817346722"/>
        </patternFill>
      </fill>
    </dxf>
    <dxf>
      <fill>
        <patternFill patternType="solid">
          <bgColor rgb="FF7030A0"/>
        </patternFill>
      </fill>
    </dxf>
    <dxf>
      <fill>
        <patternFill patternType="solid">
          <bgColor rgb="FF00B0F0"/>
        </patternFill>
      </fill>
    </dxf>
    <dxf>
      <fill>
        <patternFill patternType="solid">
          <bgColor rgb="FF0070C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theme="5" tint="-0.24994659260841701"/>
        </patternFill>
      </fill>
    </dxf>
    <dxf>
      <fill>
        <patternFill patternType="solid">
          <bgColor theme="7" tint="0.39991454817346722"/>
        </patternFill>
      </fill>
    </dxf>
    <dxf>
      <fill>
        <patternFill patternType="solid">
          <bgColor theme="7" tint="-0.24994659260841701"/>
        </patternFill>
      </fill>
    </dxf>
    <dxf>
      <fill>
        <patternFill patternType="solid">
          <bgColor rgb="FF00B0F0"/>
        </patternFill>
      </fill>
    </dxf>
    <dxf>
      <fill>
        <patternFill patternType="solid">
          <bgColor rgb="FF0070C0"/>
        </patternFill>
      </fill>
    </dxf>
    <dxf>
      <fill>
        <patternFill patternType="solid">
          <bgColor rgb="FF92D050"/>
        </patternFill>
      </fill>
    </dxf>
    <dxf>
      <fill>
        <patternFill patternType="solid">
          <bgColor rgb="FF00B050"/>
        </patternFill>
      </fill>
    </dxf>
    <dxf>
      <fill>
        <patternFill patternType="solid">
          <bgColor rgb="FF00B0F0"/>
        </patternFill>
      </fill>
    </dxf>
    <dxf>
      <fill>
        <patternFill patternType="solid">
          <bgColor rgb="FF92D050"/>
        </patternFill>
      </fill>
    </dxf>
    <dxf>
      <fill>
        <patternFill patternType="solid">
          <bgColor rgb="FF00B050"/>
        </patternFill>
      </fill>
    </dxf>
    <dxf>
      <fill>
        <patternFill patternType="solid">
          <bgColor rgb="FF0070C0"/>
        </patternFill>
      </fill>
    </dxf>
    <dxf>
      <fill>
        <patternFill patternType="solid">
          <bgColor rgb="FF92D050"/>
        </patternFill>
      </fill>
    </dxf>
    <dxf>
      <fill>
        <patternFill patternType="solid">
          <bgColor rgb="FFFF0000"/>
        </patternFill>
      </fill>
    </dxf>
    <dxf>
      <fill>
        <patternFill patternType="solid">
          <bgColor theme="5" tint="-0.24994659260841701"/>
        </patternFill>
      </fill>
    </dxf>
    <dxf>
      <fill>
        <patternFill patternType="solid">
          <bgColor theme="7" tint="0.39991454817346722"/>
        </patternFill>
      </fill>
    </dxf>
    <dxf>
      <fill>
        <patternFill patternType="solid">
          <bgColor rgb="FF7030A0"/>
        </patternFill>
      </fill>
    </dxf>
    <dxf>
      <fill>
        <patternFill patternType="solid">
          <bgColor rgb="FF00B0F0"/>
        </patternFill>
      </fill>
    </dxf>
    <dxf>
      <fill>
        <patternFill patternType="solid">
          <bgColor rgb="FF0070C0"/>
        </patternFill>
      </fill>
    </dxf>
    <dxf>
      <fill>
        <patternFill patternType="solid">
          <bgColor rgb="FF7030A0"/>
        </patternFill>
      </fill>
    </dxf>
    <dxf>
      <fill>
        <patternFill patternType="solid">
          <bgColor rgb="FF00B0F0"/>
        </patternFill>
      </fill>
    </dxf>
    <dxf>
      <fill>
        <patternFill patternType="solid">
          <bgColor rgb="FF0070C0"/>
        </patternFill>
      </fill>
    </dxf>
    <dxf>
      <fill>
        <patternFill patternType="solid">
          <bgColor rgb="FF92D050"/>
        </patternFill>
      </fill>
    </dxf>
    <dxf>
      <fill>
        <patternFill patternType="solid">
          <bgColor rgb="FF00B050"/>
        </patternFill>
      </fill>
    </dxf>
    <dxf>
      <fill>
        <patternFill patternType="solid">
          <bgColor rgb="FF7030A0"/>
        </patternFill>
      </fill>
    </dxf>
    <dxf>
      <fill>
        <patternFill patternType="solid">
          <bgColor rgb="FF00B0F0"/>
        </patternFill>
      </fill>
    </dxf>
    <dxf>
      <fill>
        <patternFill patternType="solid">
          <bgColor rgb="FF0070C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theme="5" tint="-0.24994659260841701"/>
        </patternFill>
      </fill>
    </dxf>
    <dxf>
      <fill>
        <patternFill patternType="solid">
          <bgColor theme="7" tint="0.39991454817346722"/>
        </patternFill>
      </fill>
    </dxf>
    <dxf>
      <fill>
        <patternFill patternType="solid">
          <bgColor theme="7" tint="-0.24994659260841701"/>
        </patternFill>
      </fill>
    </dxf>
    <dxf>
      <fill>
        <patternFill patternType="solid">
          <bgColor rgb="FF00B0F0"/>
        </patternFill>
      </fill>
    </dxf>
    <dxf>
      <fill>
        <patternFill patternType="solid">
          <bgColor rgb="FF0070C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theme="5" tint="-0.24994659260841701"/>
        </patternFill>
      </fill>
    </dxf>
    <dxf>
      <fill>
        <patternFill patternType="solid">
          <bgColor theme="7" tint="0.39991454817346722"/>
        </patternFill>
      </fill>
    </dxf>
    <dxf>
      <fill>
        <patternFill patternType="solid">
          <bgColor rgb="FFFF0000"/>
        </patternFill>
      </fill>
    </dxf>
    <dxf>
      <fill>
        <patternFill patternType="solid">
          <bgColor theme="5" tint="-0.24994659260841701"/>
        </patternFill>
      </fill>
    </dxf>
    <dxf>
      <fill>
        <patternFill patternType="solid">
          <bgColor theme="7" tint="0.39991454817346722"/>
        </patternFill>
      </fill>
    </dxf>
    <dxf>
      <fill>
        <patternFill patternType="solid">
          <bgColor theme="7" tint="-0.24994659260841701"/>
        </patternFill>
      </fill>
    </dxf>
    <dxf>
      <fill>
        <patternFill patternType="solid">
          <bgColor rgb="FF00B0F0"/>
        </patternFill>
      </fill>
    </dxf>
    <dxf>
      <fill>
        <patternFill patternType="solid">
          <bgColor rgb="FF0070C0"/>
        </patternFill>
      </fill>
    </dxf>
    <dxf>
      <fill>
        <patternFill patternType="solid">
          <bgColor rgb="FF92D050"/>
        </patternFill>
      </fill>
    </dxf>
    <dxf>
      <fill>
        <patternFill patternType="solid">
          <bgColor rgb="FF00B050"/>
        </patternFill>
      </fill>
    </dxf>
    <dxf>
      <fill>
        <patternFill patternType="solid">
          <bgColor rgb="FF92D050"/>
        </patternFill>
      </fill>
    </dxf>
    <dxf>
      <fill>
        <patternFill patternType="solid">
          <bgColor rgb="FFFF0000"/>
        </patternFill>
      </fill>
    </dxf>
    <dxf>
      <fill>
        <patternFill patternType="solid">
          <bgColor theme="5" tint="-0.24994659260841701"/>
        </patternFill>
      </fill>
    </dxf>
    <dxf>
      <fill>
        <patternFill patternType="solid">
          <bgColor theme="7" tint="0.39991454817346722"/>
        </patternFill>
      </fill>
    </dxf>
    <dxf>
      <fill>
        <patternFill patternType="solid">
          <bgColor theme="5" tint="-0.24994659260841701"/>
        </patternFill>
      </fill>
    </dxf>
    <dxf>
      <fill>
        <patternFill patternType="solid">
          <bgColor theme="7" tint="0.39991454817346722"/>
        </patternFill>
      </fill>
    </dxf>
    <dxf>
      <fill>
        <patternFill patternType="solid">
          <bgColor theme="7" tint="-0.24994659260841701"/>
        </patternFill>
      </fill>
    </dxf>
    <dxf>
      <fill>
        <patternFill patternType="solid">
          <bgColor rgb="FF00B0F0"/>
        </patternFill>
      </fill>
    </dxf>
    <dxf>
      <fill>
        <patternFill patternType="solid">
          <bgColor rgb="FF0070C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theme="5" tint="-0.24994659260841701"/>
        </patternFill>
      </fill>
    </dxf>
    <dxf>
      <fill>
        <patternFill patternType="solid">
          <bgColor theme="7" tint="0.39991454817346722"/>
        </patternFill>
      </fill>
    </dxf>
    <dxf>
      <fill>
        <patternFill patternType="solid">
          <bgColor rgb="FF7030A0"/>
        </patternFill>
      </fill>
    </dxf>
    <dxf>
      <fill>
        <patternFill patternType="solid">
          <bgColor rgb="FF00B0F0"/>
        </patternFill>
      </fill>
    </dxf>
    <dxf>
      <fill>
        <patternFill patternType="solid">
          <bgColor rgb="FF0070C0"/>
        </patternFill>
      </fill>
    </dxf>
    <dxf>
      <fill>
        <patternFill patternType="solid">
          <bgColor rgb="FF92D050"/>
        </patternFill>
      </fill>
    </dxf>
    <dxf>
      <fill>
        <patternFill patternType="solid">
          <bgColor rgb="FF00B050"/>
        </patternFill>
      </fill>
    </dxf>
    <dxf>
      <fill>
        <patternFill patternType="solid">
          <bgColor rgb="FF7030A0"/>
        </patternFill>
      </fill>
    </dxf>
    <dxf>
      <fill>
        <patternFill patternType="solid">
          <bgColor rgb="FF00B0F0"/>
        </patternFill>
      </fill>
    </dxf>
    <dxf>
      <fill>
        <patternFill patternType="solid">
          <bgColor rgb="FF0070C0"/>
        </patternFill>
      </fill>
    </dxf>
    <dxf>
      <fill>
        <patternFill patternType="solid">
          <bgColor rgb="FFFF0000"/>
        </patternFill>
      </fill>
    </dxf>
    <dxf>
      <fill>
        <patternFill patternType="solid">
          <bgColor rgb="FFFF0000"/>
        </patternFill>
      </fill>
    </dxf>
    <dxf>
      <fill>
        <patternFill patternType="solid">
          <bgColor theme="5" tint="-0.24994659260841701"/>
        </patternFill>
      </fill>
    </dxf>
    <dxf>
      <fill>
        <patternFill patternType="solid">
          <bgColor theme="7" tint="0.39991454817346722"/>
        </patternFill>
      </fill>
    </dxf>
    <dxf>
      <fill>
        <patternFill patternType="solid">
          <bgColor theme="7" tint="-0.24994659260841701"/>
        </patternFill>
      </fill>
    </dxf>
    <dxf>
      <fill>
        <patternFill patternType="solid">
          <bgColor rgb="FF00B0F0"/>
        </patternFill>
      </fill>
    </dxf>
    <dxf>
      <fill>
        <patternFill patternType="solid">
          <bgColor rgb="FF0070C0"/>
        </patternFill>
      </fill>
    </dxf>
    <dxf>
      <fill>
        <patternFill patternType="solid">
          <bgColor rgb="FF00B050"/>
        </patternFill>
      </fill>
    </dxf>
    <dxf>
      <fill>
        <patternFill patternType="solid">
          <bgColor rgb="FF00B050"/>
        </patternFill>
      </fill>
    </dxf>
    <dxf>
      <fill>
        <patternFill patternType="solid">
          <bgColor rgb="FFFF0000"/>
        </patternFill>
      </fill>
    </dxf>
    <dxf>
      <fill>
        <patternFill patternType="solid">
          <bgColor theme="5" tint="-0.24994659260841701"/>
        </patternFill>
      </fill>
    </dxf>
    <dxf>
      <fill>
        <patternFill patternType="solid">
          <bgColor theme="7" tint="-0.24994659260841701"/>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theme="5" tint="-0.24994659260841701"/>
        </patternFill>
      </fill>
    </dxf>
    <dxf>
      <fill>
        <patternFill patternType="solid">
          <bgColor theme="7" tint="0.39991454817346722"/>
        </patternFill>
      </fill>
    </dxf>
    <dxf>
      <fill>
        <patternFill patternType="solid">
          <bgColor theme="7" tint="-0.24994659260841701"/>
        </patternFill>
      </fill>
    </dxf>
    <dxf>
      <fill>
        <patternFill patternType="solid">
          <bgColor rgb="FF00B0F0"/>
        </patternFill>
      </fill>
    </dxf>
    <dxf>
      <fill>
        <patternFill patternType="solid">
          <bgColor rgb="FF0070C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theme="5" tint="-0.24994659260841701"/>
        </patternFill>
      </fill>
    </dxf>
    <dxf>
      <fill>
        <patternFill patternType="solid">
          <bgColor theme="7" tint="0.39991454817346722"/>
        </patternFill>
      </fill>
    </dxf>
    <dxf>
      <fill>
        <patternFill patternType="solid">
          <bgColor rgb="FF7030A0"/>
        </patternFill>
      </fill>
    </dxf>
    <dxf>
      <fill>
        <patternFill patternType="solid">
          <bgColor rgb="FF00B0F0"/>
        </patternFill>
      </fill>
    </dxf>
    <dxf>
      <fill>
        <patternFill patternType="solid">
          <bgColor rgb="FF0070C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theme="5" tint="-0.24994659260841701"/>
        </patternFill>
      </fill>
    </dxf>
    <dxf>
      <fill>
        <patternFill patternType="solid">
          <bgColor theme="7" tint="0.39991454817346722"/>
        </patternFill>
      </fill>
    </dxf>
    <dxf>
      <fill>
        <patternFill patternType="solid">
          <bgColor theme="7" tint="-0.24994659260841701"/>
        </patternFill>
      </fill>
    </dxf>
    <dxf>
      <fill>
        <patternFill patternType="solid">
          <bgColor rgb="FF00B0F0"/>
        </patternFill>
      </fill>
    </dxf>
    <dxf>
      <fill>
        <patternFill patternType="solid">
          <bgColor rgb="FF0070C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theme="5" tint="-0.24994659260841701"/>
        </patternFill>
      </fill>
    </dxf>
    <dxf>
      <fill>
        <patternFill patternType="solid">
          <bgColor theme="7" tint="0.39991454817346722"/>
        </patternFill>
      </fill>
    </dxf>
    <dxf>
      <fill>
        <patternFill patternType="solid">
          <bgColor rgb="FF7030A0"/>
        </patternFill>
      </fill>
    </dxf>
    <dxf>
      <fill>
        <patternFill patternType="solid">
          <bgColor rgb="FF00B0F0"/>
        </patternFill>
      </fill>
    </dxf>
    <dxf>
      <fill>
        <patternFill patternType="solid">
          <bgColor rgb="FF0070C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theme="5" tint="-0.24994659260841701"/>
        </patternFill>
      </fill>
    </dxf>
    <dxf>
      <fill>
        <patternFill patternType="solid">
          <bgColor theme="7" tint="0.39991454817346722"/>
        </patternFill>
      </fill>
    </dxf>
    <dxf>
      <fill>
        <patternFill patternType="solid">
          <bgColor rgb="FF00B0F0"/>
        </patternFill>
      </fill>
    </dxf>
    <dxf>
      <fill>
        <patternFill patternType="solid">
          <bgColor rgb="FF0070C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theme="5" tint="-0.24994659260841701"/>
        </patternFill>
      </fill>
    </dxf>
    <dxf>
      <fill>
        <patternFill patternType="solid">
          <bgColor theme="7" tint="0.39991454817346722"/>
        </patternFill>
      </fill>
    </dxf>
    <dxf>
      <fill>
        <patternFill patternType="solid">
          <bgColor rgb="FF7030A0"/>
        </patternFill>
      </fill>
    </dxf>
    <dxf>
      <fill>
        <patternFill patternType="solid">
          <bgColor rgb="FF00B0F0"/>
        </patternFill>
      </fill>
    </dxf>
    <dxf>
      <fill>
        <patternFill patternType="solid">
          <bgColor rgb="FF0070C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theme="5" tint="-0.24994659260841701"/>
        </patternFill>
      </fill>
    </dxf>
    <dxf>
      <fill>
        <patternFill patternType="solid">
          <bgColor theme="7" tint="0.39991454817346722"/>
        </patternFill>
      </fill>
    </dxf>
    <dxf>
      <fill>
        <patternFill patternType="solid">
          <bgColor theme="7" tint="-0.24994659260841701"/>
        </patternFill>
      </fill>
    </dxf>
    <dxf>
      <fill>
        <patternFill patternType="solid">
          <bgColor rgb="FF92D050"/>
        </patternFill>
      </fill>
    </dxf>
    <dxf>
      <fill>
        <patternFill patternType="solid">
          <bgColor rgb="FF7030A0"/>
        </patternFill>
      </fill>
    </dxf>
    <dxf>
      <fill>
        <patternFill patternType="solid">
          <bgColor theme="7" tint="0.39991454817346722"/>
        </patternFill>
      </fill>
    </dxf>
    <dxf>
      <fill>
        <patternFill patternType="solid">
          <bgColor rgb="FF00B050"/>
        </patternFill>
      </fill>
    </dxf>
    <dxf>
      <fill>
        <patternFill patternType="solid">
          <bgColor rgb="FF92D050"/>
        </patternFill>
      </fill>
    </dxf>
    <dxf>
      <fill>
        <patternFill patternType="solid">
          <bgColor rgb="FF0070C0"/>
        </patternFill>
      </fill>
    </dxf>
    <dxf>
      <fill>
        <patternFill patternType="solid">
          <bgColor rgb="FFFF0000"/>
        </patternFill>
      </fill>
    </dxf>
    <dxf>
      <fill>
        <patternFill patternType="solid">
          <bgColor rgb="FF00B050"/>
        </patternFill>
      </fill>
    </dxf>
    <dxf>
      <fill>
        <patternFill patternType="solid">
          <bgColor rgb="FF92D050"/>
        </patternFill>
      </fill>
    </dxf>
    <dxf>
      <fill>
        <patternFill patternType="solid">
          <bgColor rgb="FF0070C0"/>
        </patternFill>
      </fill>
    </dxf>
    <dxf>
      <fill>
        <patternFill patternType="solid">
          <bgColor rgb="FF00B0F0"/>
        </patternFill>
      </fill>
    </dxf>
    <dxf>
      <fill>
        <patternFill patternType="solid">
          <bgColor theme="7" tint="-0.24994659260841701"/>
        </patternFill>
      </fill>
    </dxf>
    <dxf>
      <fill>
        <patternFill patternType="solid">
          <bgColor rgb="FF00B0F0"/>
        </patternFill>
      </fill>
    </dxf>
    <dxf>
      <fill>
        <patternFill patternType="solid">
          <bgColor theme="7" tint="0.39991454817346722"/>
        </patternFill>
      </fill>
    </dxf>
    <dxf>
      <fill>
        <patternFill patternType="solid">
          <bgColor theme="5" tint="-0.24994659260841701"/>
        </patternFill>
      </fill>
    </dxf>
    <dxf>
      <fill>
        <patternFill patternType="solid">
          <bgColor rgb="FFFF0000"/>
        </patternFill>
      </fill>
    </dxf>
    <dxf>
      <fill>
        <patternFill patternType="solid">
          <bgColor rgb="FF00B050"/>
        </patternFill>
      </fill>
    </dxf>
    <dxf>
      <fill>
        <patternFill patternType="solid">
          <bgColor theme="5" tint="-0.24994659260841701"/>
        </patternFill>
      </fill>
    </dxf>
    <dxf>
      <fill>
        <patternFill patternType="solid">
          <bgColor rgb="FF0070C0"/>
        </patternFill>
      </fill>
    </dxf>
    <dxf>
      <fill>
        <patternFill patternType="solid">
          <bgColor rgb="FF00B0F0"/>
        </patternFill>
      </fill>
    </dxf>
    <dxf>
      <fill>
        <patternFill patternType="solid">
          <bgColor rgb="FF7030A0"/>
        </patternFill>
      </fill>
    </dxf>
    <dxf>
      <fill>
        <patternFill patternType="solid">
          <bgColor theme="7" tint="0.39991454817346722"/>
        </patternFill>
      </fill>
    </dxf>
    <dxf>
      <fill>
        <patternFill patternType="solid">
          <bgColor theme="5" tint="-0.24994659260841701"/>
        </patternFill>
      </fill>
    </dxf>
    <dxf>
      <fill>
        <patternFill patternType="solid">
          <bgColor rgb="FFFF0000"/>
        </patternFill>
      </fill>
    </dxf>
    <dxf>
      <fill>
        <patternFill patternType="solid">
          <bgColor rgb="FF00B050"/>
        </patternFill>
      </fill>
    </dxf>
    <dxf>
      <fill>
        <patternFill patternType="solid">
          <bgColor rgb="FF92D050"/>
        </patternFill>
      </fill>
    </dxf>
    <dxf>
      <fill>
        <patternFill patternType="solid">
          <bgColor rgb="FF0070C0"/>
        </patternFill>
      </fill>
    </dxf>
    <dxf>
      <fill>
        <patternFill patternType="solid">
          <bgColor rgb="FF00B0F0"/>
        </patternFill>
      </fill>
    </dxf>
    <dxf>
      <fill>
        <patternFill patternType="solid">
          <bgColor theme="7" tint="-0.24994659260841701"/>
        </patternFill>
      </fill>
    </dxf>
    <dxf>
      <fill>
        <patternFill patternType="solid">
          <bgColor theme="7" tint="0.39991454817346722"/>
        </patternFill>
      </fill>
    </dxf>
    <dxf>
      <fill>
        <patternFill patternType="solid">
          <bgColor theme="5" tint="-0.24994659260841701"/>
        </patternFill>
      </fill>
    </dxf>
    <dxf>
      <fill>
        <patternFill patternType="solid">
          <bgColor rgb="FFFF0000"/>
        </patternFill>
      </fill>
    </dxf>
    <dxf>
      <fill>
        <patternFill patternType="solid">
          <bgColor theme="5" tint="-0.24994659260841701"/>
        </patternFill>
      </fill>
    </dxf>
    <dxf>
      <fill>
        <patternFill patternType="solid">
          <bgColor theme="7" tint="0.39991454817346722"/>
        </patternFill>
      </fill>
    </dxf>
    <dxf>
      <fill>
        <patternFill patternType="solid">
          <bgColor rgb="FFFF0000"/>
        </patternFill>
      </fill>
    </dxf>
    <dxf>
      <fill>
        <patternFill patternType="solid">
          <bgColor rgb="FF00B050"/>
        </patternFill>
      </fill>
    </dxf>
    <dxf>
      <fill>
        <patternFill patternType="solid">
          <bgColor theme="7" tint="0.39991454817346722"/>
        </patternFill>
      </fill>
    </dxf>
    <dxf>
      <fill>
        <patternFill patternType="solid">
          <bgColor theme="5" tint="-0.24994659260841701"/>
        </patternFill>
      </fill>
    </dxf>
    <dxf>
      <fill>
        <patternFill patternType="solid">
          <bgColor rgb="FFFF0000"/>
        </patternFill>
      </fill>
    </dxf>
    <dxf>
      <fill>
        <patternFill patternType="solid">
          <bgColor rgb="FF00B050"/>
        </patternFill>
      </fill>
    </dxf>
    <dxf>
      <fill>
        <patternFill patternType="solid">
          <bgColor rgb="FF92D050"/>
        </patternFill>
      </fill>
    </dxf>
    <dxf>
      <fill>
        <patternFill patternType="solid">
          <bgColor rgb="FF0070C0"/>
        </patternFill>
      </fill>
    </dxf>
    <dxf>
      <fill>
        <patternFill patternType="solid">
          <bgColor rgb="FF00B0F0"/>
        </patternFill>
      </fill>
    </dxf>
    <dxf>
      <fill>
        <patternFill patternType="solid">
          <bgColor theme="7" tint="-0.24994659260841701"/>
        </patternFill>
      </fill>
    </dxf>
    <dxf>
      <fill>
        <patternFill patternType="solid">
          <bgColor theme="7" tint="0.39991454817346722"/>
        </patternFill>
      </fill>
    </dxf>
    <dxf>
      <fill>
        <patternFill patternType="solid">
          <bgColor theme="5" tint="-0.24994659260841701"/>
        </patternFill>
      </fill>
    </dxf>
    <dxf>
      <fill>
        <patternFill patternType="solid">
          <bgColor rgb="FFFF0000"/>
        </patternFill>
      </fill>
    </dxf>
    <dxf>
      <fill>
        <patternFill patternType="solid">
          <bgColor rgb="FF00B050"/>
        </patternFill>
      </fill>
    </dxf>
    <dxf>
      <fill>
        <patternFill patternType="solid">
          <bgColor rgb="FF92D050"/>
        </patternFill>
      </fill>
    </dxf>
    <dxf>
      <fill>
        <patternFill patternType="solid">
          <bgColor rgb="FF0070C0"/>
        </patternFill>
      </fill>
    </dxf>
    <dxf>
      <fill>
        <patternFill patternType="solid">
          <bgColor rgb="FF00B0F0"/>
        </patternFill>
      </fill>
    </dxf>
    <dxf>
      <fill>
        <patternFill patternType="solid">
          <bgColor rgb="FF7030A0"/>
        </patternFill>
      </fill>
    </dxf>
    <dxf>
      <fill>
        <patternFill patternType="solid">
          <bgColor theme="7" tint="0.39991454817346722"/>
        </patternFill>
      </fill>
    </dxf>
    <dxf>
      <fill>
        <patternFill patternType="solid">
          <bgColor theme="5" tint="-0.24994659260841701"/>
        </patternFill>
      </fill>
    </dxf>
    <dxf>
      <fill>
        <patternFill patternType="solid">
          <bgColor rgb="FFFF0000"/>
        </patternFill>
      </fill>
    </dxf>
    <dxf>
      <fill>
        <patternFill patternType="solid">
          <bgColor rgb="FF00B050"/>
        </patternFill>
      </fill>
    </dxf>
    <dxf>
      <fill>
        <patternFill patternType="solid">
          <bgColor rgb="FF92D050"/>
        </patternFill>
      </fill>
    </dxf>
    <dxf>
      <fill>
        <patternFill patternType="solid">
          <bgColor rgb="FF0070C0"/>
        </patternFill>
      </fill>
    </dxf>
    <dxf>
      <fill>
        <patternFill patternType="solid">
          <bgColor rgb="FF00B0F0"/>
        </patternFill>
      </fill>
    </dxf>
    <dxf>
      <fill>
        <patternFill patternType="solid">
          <bgColor theme="7" tint="-0.24994659260841701"/>
        </patternFill>
      </fill>
    </dxf>
    <dxf>
      <fill>
        <patternFill patternType="solid">
          <bgColor theme="7" tint="0.39991454817346722"/>
        </patternFill>
      </fill>
    </dxf>
    <dxf>
      <fill>
        <patternFill patternType="solid">
          <bgColor theme="5" tint="-0.24994659260841701"/>
        </patternFill>
      </fill>
    </dxf>
    <dxf>
      <fill>
        <patternFill patternType="solid">
          <bgColor rgb="FFFF0000"/>
        </patternFill>
      </fill>
    </dxf>
    <dxf>
      <fill>
        <patternFill patternType="solid">
          <bgColor rgb="FF00B050"/>
        </patternFill>
      </fill>
    </dxf>
    <dxf>
      <fill>
        <patternFill patternType="solid">
          <bgColor rgb="FF00B050"/>
        </patternFill>
      </fill>
    </dxf>
    <dxf>
      <fill>
        <patternFill patternType="solid">
          <bgColor rgb="FF92D050"/>
        </patternFill>
      </fill>
    </dxf>
    <dxf>
      <fill>
        <patternFill patternType="solid">
          <bgColor rgb="FF0070C0"/>
        </patternFill>
      </fill>
    </dxf>
    <dxf>
      <fill>
        <patternFill patternType="solid">
          <bgColor rgb="FF00B0F0"/>
        </patternFill>
      </fill>
    </dxf>
    <dxf>
      <fill>
        <patternFill patternType="solid">
          <bgColor rgb="FF7030A0"/>
        </patternFill>
      </fill>
    </dxf>
    <dxf>
      <fill>
        <patternFill patternType="solid">
          <bgColor theme="7" tint="0.39991454817346722"/>
        </patternFill>
      </fill>
    </dxf>
    <dxf>
      <fill>
        <patternFill patternType="solid">
          <bgColor theme="5" tint="-0.24994659260841701"/>
        </patternFill>
      </fill>
    </dxf>
    <dxf>
      <fill>
        <patternFill patternType="solid">
          <bgColor rgb="FFFF0000"/>
        </patternFill>
      </fill>
    </dxf>
    <dxf>
      <fill>
        <patternFill patternType="solid">
          <bgColor rgb="FF00B050"/>
        </patternFill>
      </fill>
    </dxf>
    <dxf>
      <fill>
        <patternFill patternType="solid">
          <bgColor rgb="FF92D050"/>
        </patternFill>
      </fill>
    </dxf>
    <dxf>
      <fill>
        <patternFill patternType="solid">
          <bgColor rgb="FF0070C0"/>
        </patternFill>
      </fill>
    </dxf>
    <dxf>
      <fill>
        <patternFill patternType="solid">
          <bgColor rgb="FF00B0F0"/>
        </patternFill>
      </fill>
    </dxf>
    <dxf>
      <fill>
        <patternFill patternType="solid">
          <bgColor theme="7" tint="-0.24994659260841701"/>
        </patternFill>
      </fill>
    </dxf>
    <dxf>
      <fill>
        <patternFill patternType="solid">
          <bgColor theme="7" tint="0.39991454817346722"/>
        </patternFill>
      </fill>
    </dxf>
    <dxf>
      <fill>
        <patternFill patternType="solid">
          <bgColor theme="5" tint="-0.24994659260841701"/>
        </patternFill>
      </fill>
    </dxf>
    <dxf>
      <fill>
        <patternFill patternType="solid">
          <bgColor rgb="FFFF0000"/>
        </patternFill>
      </fill>
    </dxf>
    <dxf>
      <fill>
        <patternFill patternType="solid">
          <bgColor rgb="FF00B050"/>
        </patternFill>
      </fill>
    </dxf>
    <dxf>
      <fill>
        <patternFill patternType="solid">
          <bgColor rgb="FF92D050"/>
        </patternFill>
      </fill>
    </dxf>
    <dxf>
      <fill>
        <patternFill patternType="solid">
          <bgColor rgb="FF0070C0"/>
        </patternFill>
      </fill>
    </dxf>
    <dxf>
      <fill>
        <patternFill patternType="solid">
          <bgColor rgb="FF00B0F0"/>
        </patternFill>
      </fill>
    </dxf>
    <dxf>
      <fill>
        <patternFill patternType="solid">
          <bgColor rgb="FF7030A0"/>
        </patternFill>
      </fill>
    </dxf>
    <dxf>
      <fill>
        <patternFill patternType="solid">
          <bgColor theme="7" tint="0.39991454817346722"/>
        </patternFill>
      </fill>
    </dxf>
    <dxf>
      <fill>
        <patternFill patternType="solid">
          <bgColor theme="5" tint="-0.24994659260841701"/>
        </patternFill>
      </fill>
    </dxf>
    <dxf>
      <fill>
        <patternFill patternType="solid">
          <bgColor rgb="FFFF0000"/>
        </patternFill>
      </fill>
    </dxf>
    <dxf>
      <fill>
        <patternFill patternType="solid">
          <bgColor rgb="FF00B050"/>
        </patternFill>
      </fill>
    </dxf>
    <dxf>
      <fill>
        <patternFill patternType="solid">
          <bgColor rgb="FF92D050"/>
        </patternFill>
      </fill>
    </dxf>
    <dxf>
      <fill>
        <patternFill patternType="solid">
          <bgColor rgb="FF0070C0"/>
        </patternFill>
      </fill>
    </dxf>
    <dxf>
      <fill>
        <patternFill patternType="solid">
          <bgColor rgb="FF00B0F0"/>
        </patternFill>
      </fill>
    </dxf>
    <dxf>
      <fill>
        <patternFill patternType="solid">
          <bgColor theme="7" tint="-0.24994659260841701"/>
        </patternFill>
      </fill>
    </dxf>
    <dxf>
      <fill>
        <patternFill patternType="solid">
          <bgColor rgb="FF00B050"/>
        </patternFill>
      </fill>
    </dxf>
    <dxf>
      <fill>
        <patternFill patternType="solid">
          <bgColor rgb="FF92D050"/>
        </patternFill>
      </fill>
    </dxf>
    <dxf>
      <fill>
        <patternFill patternType="solid">
          <bgColor rgb="FF0070C0"/>
        </patternFill>
      </fill>
    </dxf>
    <dxf>
      <fill>
        <patternFill patternType="solid">
          <bgColor rgb="FF00B0F0"/>
        </patternFill>
      </fill>
    </dxf>
    <dxf>
      <fill>
        <patternFill patternType="solid">
          <bgColor rgb="FF7030A0"/>
        </patternFill>
      </fill>
    </dxf>
    <dxf>
      <fill>
        <patternFill patternType="solid">
          <bgColor rgb="FF92D050"/>
        </patternFill>
      </fill>
    </dxf>
    <dxf>
      <fill>
        <patternFill patternType="solid">
          <bgColor rgb="FF0070C0"/>
        </patternFill>
      </fill>
    </dxf>
    <dxf>
      <fill>
        <patternFill patternType="solid">
          <bgColor rgb="FF00B0F0"/>
        </patternFill>
      </fill>
    </dxf>
    <dxf>
      <fill>
        <patternFill patternType="solid">
          <bgColor theme="7" tint="-0.24994659260841701"/>
        </patternFill>
      </fill>
    </dxf>
    <dxf>
      <fill>
        <patternFill patternType="solid">
          <bgColor theme="7" tint="0.39991454817346722"/>
        </patternFill>
      </fill>
    </dxf>
    <dxf>
      <fill>
        <patternFill patternType="solid">
          <bgColor theme="5" tint="-0.24994659260841701"/>
        </patternFill>
      </fill>
    </dxf>
    <dxf>
      <fill>
        <patternFill patternType="solid">
          <bgColor rgb="FFFF0000"/>
        </patternFill>
      </fill>
    </dxf>
    <dxf>
      <fill>
        <patternFill patternType="solid">
          <bgColor rgb="FF00B050"/>
        </patternFill>
      </fill>
    </dxf>
    <dxf>
      <fill>
        <patternFill patternType="solid">
          <bgColor rgb="FF92D050"/>
        </patternFill>
      </fill>
    </dxf>
    <dxf>
      <fill>
        <patternFill patternType="solid">
          <bgColor rgb="FF0070C0"/>
        </patternFill>
      </fill>
    </dxf>
    <dxf>
      <fill>
        <patternFill patternType="solid">
          <bgColor rgb="FF00B0F0"/>
        </patternFill>
      </fill>
    </dxf>
    <dxf>
      <fill>
        <patternFill patternType="solid">
          <bgColor rgb="FF7030A0"/>
        </patternFill>
      </fill>
    </dxf>
    <dxf>
      <fill>
        <patternFill patternType="solid">
          <bgColor rgb="FF00B050"/>
        </patternFill>
      </fill>
    </dxf>
    <dxf>
      <fill>
        <patternFill patternType="solid">
          <bgColor rgb="FF92D050"/>
        </patternFill>
      </fill>
    </dxf>
    <dxf>
      <fill>
        <patternFill patternType="solid">
          <bgColor rgb="FF0070C0"/>
        </patternFill>
      </fill>
    </dxf>
    <dxf>
      <fill>
        <patternFill patternType="solid">
          <bgColor rgb="FF00B0F0"/>
        </patternFill>
      </fill>
    </dxf>
    <dxf>
      <fill>
        <patternFill patternType="solid">
          <bgColor theme="7" tint="-0.24994659260841701"/>
        </patternFill>
      </fill>
    </dxf>
    <dxf>
      <fill>
        <patternFill patternType="solid">
          <bgColor theme="7" tint="0.39991454817346722"/>
        </patternFill>
      </fill>
    </dxf>
    <dxf>
      <fill>
        <patternFill patternType="solid">
          <bgColor theme="5" tint="-0.24994659260841701"/>
        </patternFill>
      </fill>
    </dxf>
    <dxf>
      <fill>
        <patternFill patternType="solid">
          <bgColor rgb="FFFF0000"/>
        </patternFill>
      </fill>
    </dxf>
    <dxf>
      <fill>
        <patternFill patternType="solid">
          <bgColor rgb="FF00B050"/>
        </patternFill>
      </fill>
    </dxf>
    <dxf>
      <fill>
        <patternFill patternType="solid">
          <bgColor rgb="FF92D050"/>
        </patternFill>
      </fill>
    </dxf>
    <dxf>
      <fill>
        <patternFill patternType="solid">
          <bgColor rgb="FF0070C0"/>
        </patternFill>
      </fill>
    </dxf>
    <dxf>
      <fill>
        <patternFill patternType="solid">
          <bgColor rgb="FF00B0F0"/>
        </patternFill>
      </fill>
    </dxf>
    <dxf>
      <fill>
        <patternFill patternType="solid">
          <bgColor rgb="FF7030A0"/>
        </patternFill>
      </fill>
    </dxf>
    <dxf>
      <fill>
        <patternFill patternType="solid">
          <bgColor theme="7" tint="0.39991454817346722"/>
        </patternFill>
      </fill>
    </dxf>
    <dxf>
      <fill>
        <patternFill patternType="solid">
          <bgColor theme="5" tint="-0.24994659260841701"/>
        </patternFill>
      </fill>
    </dxf>
    <dxf>
      <fill>
        <patternFill patternType="solid">
          <bgColor rgb="FFFF0000"/>
        </patternFill>
      </fill>
    </dxf>
    <dxf>
      <fill>
        <patternFill patternType="solid">
          <bgColor rgb="FF92D050"/>
        </patternFill>
      </fill>
    </dxf>
    <dxf>
      <fill>
        <patternFill patternType="solid">
          <bgColor rgb="FF0070C0"/>
        </patternFill>
      </fill>
    </dxf>
    <dxf>
      <fill>
        <patternFill patternType="solid">
          <bgColor rgb="FF00B0F0"/>
        </patternFill>
      </fill>
    </dxf>
    <dxf>
      <fill>
        <patternFill patternType="solid">
          <bgColor theme="7" tint="-0.24994659260841701"/>
        </patternFill>
      </fill>
    </dxf>
    <dxf>
      <fill>
        <patternFill patternType="solid">
          <bgColor theme="7" tint="0.39991454817346722"/>
        </patternFill>
      </fill>
    </dxf>
    <dxf>
      <fill>
        <patternFill patternType="solid">
          <bgColor theme="5" tint="-0.24994659260841701"/>
        </patternFill>
      </fill>
    </dxf>
    <dxf>
      <fill>
        <patternFill patternType="solid">
          <bgColor rgb="FFFF0000"/>
        </patternFill>
      </fill>
    </dxf>
    <dxf>
      <fill>
        <patternFill patternType="solid">
          <bgColor rgb="FF00B050"/>
        </patternFill>
      </fill>
    </dxf>
    <dxf>
      <fill>
        <patternFill patternType="solid">
          <bgColor rgb="FF92D050"/>
        </patternFill>
      </fill>
    </dxf>
    <dxf>
      <fill>
        <patternFill patternType="solid">
          <bgColor rgb="FF0070C0"/>
        </patternFill>
      </fill>
    </dxf>
    <dxf>
      <fill>
        <patternFill patternType="solid">
          <bgColor rgb="FF00B0F0"/>
        </patternFill>
      </fill>
    </dxf>
    <dxf>
      <fill>
        <patternFill patternType="solid">
          <bgColor rgb="FF7030A0"/>
        </patternFill>
      </fill>
    </dxf>
    <dxf>
      <fill>
        <patternFill patternType="solid">
          <bgColor rgb="FFFF0000"/>
        </patternFill>
      </fill>
    </dxf>
    <dxf>
      <fill>
        <patternFill patternType="solid">
          <bgColor theme="5" tint="-0.24994659260841701"/>
        </patternFill>
      </fill>
    </dxf>
    <dxf>
      <fill>
        <patternFill patternType="solid">
          <bgColor theme="7" tint="0.39991454817346722"/>
        </patternFill>
      </fill>
    </dxf>
    <dxf>
      <fill>
        <patternFill patternType="solid">
          <bgColor theme="5" tint="-0.24994659260841701"/>
        </patternFill>
      </fill>
    </dxf>
    <dxf>
      <fill>
        <patternFill patternType="solid">
          <bgColor rgb="FFFF0000"/>
        </patternFill>
      </fill>
    </dxf>
    <dxf>
      <fill>
        <patternFill patternType="solid">
          <bgColor theme="7" tint="0.39991454817346722"/>
        </patternFill>
      </fill>
    </dxf>
    <dxf>
      <fill>
        <patternFill patternType="solid">
          <bgColor rgb="FF00B0F0"/>
        </patternFill>
      </fill>
    </dxf>
    <dxf>
      <fill>
        <patternFill patternType="solid">
          <bgColor rgb="FF7030A0"/>
        </patternFill>
      </fill>
    </dxf>
    <dxf>
      <fill>
        <patternFill patternType="solid">
          <bgColor rgb="FF00B0F0"/>
        </patternFill>
      </fill>
    </dxf>
    <dxf>
      <fill>
        <patternFill patternType="solid">
          <bgColor theme="7" tint="-0.24994659260841701"/>
        </patternFill>
      </fill>
    </dxf>
    <dxf>
      <fill>
        <patternFill patternType="solid">
          <bgColor theme="7" tint="0.39991454817346722"/>
        </patternFill>
      </fill>
    </dxf>
    <dxf>
      <fill>
        <patternFill patternType="solid">
          <bgColor rgb="FF00B0F0"/>
        </patternFill>
      </fill>
    </dxf>
    <dxf>
      <fill>
        <patternFill patternType="solid">
          <bgColor rgb="FFFF0000"/>
        </patternFill>
      </fill>
    </dxf>
    <dxf>
      <fill>
        <patternFill patternType="solid">
          <bgColor rgb="FF00B050"/>
        </patternFill>
      </fill>
    </dxf>
    <dxf>
      <fill>
        <patternFill patternType="solid">
          <bgColor rgb="FF92D050"/>
        </patternFill>
      </fill>
    </dxf>
    <dxf>
      <fill>
        <patternFill patternType="solid">
          <bgColor rgb="FF0070C0"/>
        </patternFill>
      </fill>
    </dxf>
    <dxf>
      <fill>
        <patternFill patternType="solid">
          <bgColor rgb="FF00B0F0"/>
        </patternFill>
      </fill>
    </dxf>
    <dxf>
      <fill>
        <patternFill patternType="solid">
          <bgColor rgb="FF00B0F0"/>
        </patternFill>
      </fill>
    </dxf>
    <dxf>
      <fill>
        <patternFill patternType="solid">
          <bgColor rgb="FF7030A0"/>
        </patternFill>
      </fill>
    </dxf>
    <dxf>
      <fill>
        <patternFill patternType="solid">
          <bgColor theme="7" tint="-0.24994659260841701"/>
        </patternFill>
      </fill>
    </dxf>
    <dxf>
      <fill>
        <patternFill patternType="solid">
          <bgColor rgb="FF00B050"/>
        </patternFill>
      </fill>
    </dxf>
    <dxf>
      <fill>
        <patternFill patternType="solid">
          <bgColor rgb="FF92D050"/>
        </patternFill>
      </fill>
    </dxf>
    <dxf>
      <fill>
        <patternFill patternType="solid">
          <bgColor rgb="FF0070C0"/>
        </patternFill>
      </fill>
    </dxf>
    <dxf>
      <fill>
        <patternFill patternType="solid">
          <bgColor theme="7" tint="0.39991454817346722"/>
        </patternFill>
      </fill>
    </dxf>
    <dxf>
      <fill>
        <patternFill patternType="solid">
          <bgColor theme="5" tint="-0.24994659260841701"/>
        </patternFill>
      </fill>
    </dxf>
    <dxf>
      <fill>
        <patternFill patternType="solid">
          <bgColor rgb="FFFF0000"/>
        </patternFill>
      </fill>
    </dxf>
    <dxf>
      <fill>
        <patternFill patternType="solid">
          <bgColor rgb="FF00B050"/>
        </patternFill>
      </fill>
    </dxf>
    <dxf>
      <fill>
        <patternFill patternType="solid">
          <bgColor rgb="FF92D050"/>
        </patternFill>
      </fill>
    </dxf>
    <dxf>
      <fill>
        <patternFill patternType="solid">
          <bgColor rgb="FF0070C0"/>
        </patternFill>
      </fill>
    </dxf>
    <dxf>
      <fill>
        <patternFill patternType="solid">
          <bgColor rgb="FFFF0000"/>
        </patternFill>
      </fill>
    </dxf>
    <dxf>
      <fill>
        <patternFill patternType="solid">
          <bgColor theme="7" tint="0.39991454817346722"/>
        </patternFill>
      </fill>
    </dxf>
    <dxf>
      <fill>
        <patternFill patternType="solid">
          <bgColor theme="5" tint="-0.24994659260841701"/>
        </patternFill>
      </fill>
    </dxf>
    <dxf>
      <fill>
        <patternFill patternType="solid">
          <bgColor rgb="FF00B050"/>
        </patternFill>
      </fill>
    </dxf>
    <dxf>
      <fill>
        <patternFill patternType="solid">
          <bgColor rgb="FF92D050"/>
        </patternFill>
      </fill>
    </dxf>
    <dxf>
      <fill>
        <patternFill patternType="solid">
          <bgColor rgb="FF0070C0"/>
        </patternFill>
      </fill>
    </dxf>
    <dxf>
      <fill>
        <patternFill patternType="solid">
          <bgColor theme="5" tint="-0.24994659260841701"/>
        </patternFill>
      </fill>
    </dxf>
    <dxf>
      <fill>
        <patternFill patternType="solid">
          <bgColor rgb="FF00B050"/>
        </patternFill>
      </fill>
    </dxf>
    <dxf>
      <fill>
        <patternFill patternType="solid">
          <bgColor rgb="FF92D050"/>
        </patternFill>
      </fill>
    </dxf>
    <dxf>
      <fill>
        <patternFill patternType="solid">
          <bgColor rgb="FF0070C0"/>
        </patternFill>
      </fill>
    </dxf>
    <dxf>
      <fill>
        <patternFill patternType="solid">
          <bgColor theme="7" tint="-0.24994659260841701"/>
        </patternFill>
      </fill>
    </dxf>
    <dxf>
      <fill>
        <patternFill patternType="solid">
          <bgColor rgb="FF00B0F0"/>
        </patternFill>
      </fill>
    </dxf>
    <dxf>
      <fill>
        <patternFill patternType="solid">
          <bgColor rgb="FF0070C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theme="5" tint="-0.24994659260841701"/>
        </patternFill>
      </fill>
    </dxf>
    <dxf>
      <fill>
        <patternFill patternType="solid">
          <bgColor theme="7" tint="0.39991454817346722"/>
        </patternFill>
      </fill>
    </dxf>
    <dxf>
      <fill>
        <patternFill patternType="solid">
          <bgColor rgb="FF7030A0"/>
        </patternFill>
      </fill>
    </dxf>
    <dxf>
      <fill>
        <patternFill patternType="solid">
          <bgColor rgb="FFFF0000"/>
        </patternFill>
      </fill>
    </dxf>
    <dxf>
      <fill>
        <patternFill patternType="solid">
          <bgColor theme="7" tint="0.39991454817346722"/>
        </patternFill>
      </fill>
    </dxf>
    <dxf>
      <fill>
        <patternFill patternType="solid">
          <bgColor theme="7" tint="-0.24994659260841701"/>
        </patternFill>
      </fill>
    </dxf>
    <dxf>
      <fill>
        <patternFill patternType="solid">
          <bgColor rgb="FF00B0F0"/>
        </patternFill>
      </fill>
    </dxf>
    <dxf>
      <fill>
        <patternFill patternType="solid">
          <bgColor theme="5" tint="-0.24994659260841701"/>
        </patternFill>
      </fill>
    </dxf>
    <dxf>
      <fill>
        <patternFill patternType="solid">
          <bgColor theme="7" tint="0.39991454817346722"/>
        </patternFill>
      </fill>
    </dxf>
    <dxf>
      <fill>
        <patternFill patternType="solid">
          <bgColor theme="7" tint="-0.24994659260841701"/>
        </patternFill>
      </fill>
    </dxf>
    <dxf>
      <fill>
        <patternFill patternType="solid">
          <bgColor rgb="FF00B0F0"/>
        </patternFill>
      </fill>
    </dxf>
    <dxf>
      <fill>
        <patternFill patternType="solid">
          <bgColor rgb="FF00B050"/>
        </patternFill>
      </fill>
    </dxf>
    <dxf>
      <fill>
        <patternFill patternType="solid">
          <bgColor rgb="FF0070C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theme="5" tint="-0.24994659260841701"/>
        </patternFill>
      </fill>
    </dxf>
    <dxf>
      <fill>
        <patternFill patternType="solid">
          <bgColor rgb="FF0070C0"/>
        </patternFill>
      </fill>
    </dxf>
    <dxf>
      <fill>
        <patternFill patternType="solid">
          <bgColor rgb="FF7030A0"/>
        </patternFill>
      </fill>
    </dxf>
    <dxf>
      <fill>
        <patternFill patternType="solid">
          <bgColor rgb="FF00B050"/>
        </patternFill>
      </fill>
    </dxf>
    <dxf>
      <fill>
        <patternFill patternType="solid">
          <bgColor rgb="FFFF0000"/>
        </patternFill>
      </fill>
    </dxf>
    <dxf>
      <fill>
        <patternFill patternType="solid">
          <bgColor theme="5" tint="-0.24994659260841701"/>
        </patternFill>
      </fill>
    </dxf>
    <dxf>
      <fill>
        <patternFill patternType="solid">
          <bgColor theme="7" tint="0.39991454817346722"/>
        </patternFill>
      </fill>
    </dxf>
    <dxf>
      <fill>
        <patternFill patternType="solid">
          <bgColor rgb="FF7030A0"/>
        </patternFill>
      </fill>
    </dxf>
    <dxf>
      <fill>
        <patternFill patternType="solid">
          <bgColor rgb="FFFF0000"/>
        </patternFill>
      </fill>
    </dxf>
    <dxf>
      <fill>
        <patternFill patternType="solid">
          <bgColor rgb="FF0070C0"/>
        </patternFill>
      </fill>
    </dxf>
    <dxf>
      <fill>
        <patternFill patternType="solid">
          <bgColor rgb="FF92D050"/>
        </patternFill>
      </fill>
    </dxf>
    <dxf>
      <fill>
        <patternFill patternType="solid">
          <bgColor rgb="FF00B050"/>
        </patternFill>
      </fill>
    </dxf>
    <dxf>
      <fill>
        <patternFill patternType="solid">
          <bgColor theme="5" tint="-0.24994659260841701"/>
        </patternFill>
      </fill>
    </dxf>
    <dxf>
      <fill>
        <patternFill patternType="solid">
          <bgColor theme="5" tint="-0.24994659260841701"/>
        </patternFill>
      </fill>
    </dxf>
    <dxf>
      <fill>
        <patternFill patternType="solid">
          <bgColor theme="7" tint="0.39991454817346722"/>
        </patternFill>
      </fill>
    </dxf>
    <dxf>
      <fill>
        <patternFill patternType="solid">
          <bgColor theme="7" tint="-0.24994659260841701"/>
        </patternFill>
      </fill>
    </dxf>
    <dxf>
      <fill>
        <patternFill patternType="solid">
          <bgColor rgb="FF00B0F0"/>
        </patternFill>
      </fill>
    </dxf>
    <dxf>
      <fill>
        <patternFill patternType="solid">
          <bgColor rgb="FF00B050"/>
        </patternFill>
      </fill>
    </dxf>
    <dxf>
      <fill>
        <patternFill patternType="solid">
          <bgColor rgb="FF92D050"/>
        </patternFill>
      </fill>
    </dxf>
    <dxf>
      <fill>
        <patternFill patternType="solid">
          <bgColor rgb="FF0070C0"/>
        </patternFill>
      </fill>
    </dxf>
    <dxf>
      <fill>
        <patternFill patternType="solid">
          <bgColor rgb="FF00B0F0"/>
        </patternFill>
      </fill>
    </dxf>
    <dxf>
      <fill>
        <patternFill patternType="solid">
          <bgColor rgb="FF0070C0"/>
        </patternFill>
      </fill>
    </dxf>
    <dxf>
      <fill>
        <patternFill patternType="solid">
          <bgColor rgb="FF00B050"/>
        </patternFill>
      </fill>
    </dxf>
    <dxf>
      <fill>
        <patternFill patternType="solid">
          <bgColor rgb="FF92D050"/>
        </patternFill>
      </fill>
    </dxf>
    <dxf>
      <fill>
        <patternFill patternType="solid">
          <bgColor rgb="FF0070C0"/>
        </patternFill>
      </fill>
    </dxf>
    <dxf>
      <fill>
        <patternFill patternType="solid">
          <bgColor rgb="FF00B0F0"/>
        </patternFill>
      </fill>
    </dxf>
    <dxf>
      <fill>
        <patternFill patternType="solid">
          <bgColor theme="7" tint="-0.24994659260841701"/>
        </patternFill>
      </fill>
    </dxf>
    <dxf>
      <fill>
        <patternFill patternType="solid">
          <bgColor theme="7" tint="0.39991454817346722"/>
        </patternFill>
      </fill>
    </dxf>
    <dxf>
      <fill>
        <patternFill patternType="solid">
          <bgColor theme="5" tint="-0.24994659260841701"/>
        </patternFill>
      </fill>
    </dxf>
    <dxf>
      <fill>
        <patternFill patternType="solid">
          <bgColor rgb="FFFF0000"/>
        </patternFill>
      </fill>
    </dxf>
    <dxf>
      <fill>
        <patternFill patternType="solid">
          <bgColor rgb="FF00B0F0"/>
        </patternFill>
      </fill>
    </dxf>
    <dxf>
      <fill>
        <patternFill patternType="solid">
          <bgColor rgb="FF92D050"/>
        </patternFill>
      </fill>
    </dxf>
    <dxf>
      <fill>
        <patternFill patternType="solid">
          <bgColor rgb="FF92D050"/>
        </patternFill>
      </fill>
    </dxf>
    <dxf>
      <fill>
        <patternFill patternType="solid">
          <bgColor rgb="FF00B050"/>
        </patternFill>
      </fill>
    </dxf>
    <dxf>
      <fill>
        <patternFill patternType="solid">
          <bgColor rgb="FF92D050"/>
        </patternFill>
      </fill>
    </dxf>
    <dxf>
      <fill>
        <patternFill patternType="solid">
          <bgColor rgb="FF0070C0"/>
        </patternFill>
      </fill>
    </dxf>
    <dxf>
      <fill>
        <patternFill patternType="solid">
          <bgColor rgb="FF00B0F0"/>
        </patternFill>
      </fill>
    </dxf>
    <dxf>
      <fill>
        <patternFill patternType="solid">
          <bgColor rgb="FF7030A0"/>
        </patternFill>
      </fill>
    </dxf>
    <dxf>
      <fill>
        <patternFill patternType="solid">
          <bgColor theme="7" tint="0.39991454817346722"/>
        </patternFill>
      </fill>
    </dxf>
    <dxf>
      <fill>
        <patternFill patternType="solid">
          <bgColor theme="5" tint="-0.24994659260841701"/>
        </patternFill>
      </fill>
    </dxf>
    <dxf>
      <fill>
        <patternFill patternType="solid">
          <bgColor rgb="FFFF0000"/>
        </patternFill>
      </fill>
    </dxf>
    <dxf>
      <fill>
        <patternFill patternType="solid">
          <bgColor theme="7" tint="0.39991454817346722"/>
        </patternFill>
      </fill>
    </dxf>
    <dxf>
      <fill>
        <patternFill patternType="solid">
          <bgColor rgb="FF7030A0"/>
        </patternFill>
      </fill>
    </dxf>
    <dxf>
      <fill>
        <patternFill patternType="solid">
          <bgColor rgb="FF00B0F0"/>
        </patternFill>
      </fill>
    </dxf>
    <dxf>
      <fill>
        <patternFill patternType="solid">
          <bgColor rgb="FF0070C0"/>
        </patternFill>
      </fill>
    </dxf>
    <dxf>
      <fill>
        <patternFill patternType="solid">
          <bgColor rgb="FF92D050"/>
        </patternFill>
      </fill>
    </dxf>
    <dxf>
      <fill>
        <patternFill patternType="solid">
          <bgColor rgb="FF00B050"/>
        </patternFill>
      </fill>
    </dxf>
    <dxf>
      <fill>
        <patternFill patternType="solid">
          <bgColor rgb="FF92D050"/>
        </patternFill>
      </fill>
    </dxf>
    <dxf>
      <fill>
        <patternFill patternType="solid">
          <bgColor rgb="FF00B050"/>
        </patternFill>
      </fill>
    </dxf>
    <dxf>
      <fill>
        <patternFill patternType="solid">
          <bgColor theme="7" tint="0.39991454817346722"/>
        </patternFill>
      </fill>
    </dxf>
    <dxf>
      <fill>
        <patternFill patternType="solid">
          <bgColor rgb="FFFF0000"/>
        </patternFill>
      </fill>
    </dxf>
    <dxf>
      <fill>
        <patternFill patternType="solid">
          <bgColor theme="5" tint="-0.24994659260841701"/>
        </patternFill>
      </fill>
    </dxf>
    <dxf>
      <fill>
        <patternFill patternType="solid">
          <bgColor theme="7" tint="0.39991454817346722"/>
        </patternFill>
      </fill>
    </dxf>
    <dxf>
      <fill>
        <patternFill patternType="solid">
          <bgColor rgb="FF7030A0"/>
        </patternFill>
      </fill>
    </dxf>
    <dxf>
      <fill>
        <patternFill patternType="solid">
          <bgColor rgb="FF00B0F0"/>
        </patternFill>
      </fill>
    </dxf>
    <dxf>
      <fill>
        <patternFill patternType="solid">
          <bgColor rgb="FF0070C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rgb="FFFF0000"/>
        </patternFill>
      </fill>
    </dxf>
    <dxf>
      <fill>
        <patternFill patternType="solid">
          <bgColor theme="5" tint="-0.24994659260841701"/>
        </patternFill>
      </fill>
    </dxf>
    <dxf>
      <fill>
        <patternFill patternType="solid">
          <bgColor rgb="FF00B0F0"/>
        </patternFill>
      </fill>
    </dxf>
    <dxf>
      <fill>
        <patternFill patternType="solid">
          <bgColor theme="7" tint="-0.24994659260841701"/>
        </patternFill>
      </fill>
    </dxf>
    <dxf>
      <fill>
        <patternFill patternType="solid">
          <bgColor rgb="FF0070C0"/>
        </patternFill>
      </fill>
    </dxf>
    <dxf>
      <fill>
        <patternFill patternType="solid">
          <bgColor theme="7" tint="0.39991454817346722"/>
        </patternFill>
      </fill>
    </dxf>
    <dxf>
      <fill>
        <patternFill patternType="solid">
          <bgColor theme="5" tint="-0.24994659260841701"/>
        </patternFill>
      </fill>
    </dxf>
    <dxf>
      <fill>
        <patternFill patternType="solid">
          <bgColor rgb="FFFF0000"/>
        </patternFill>
      </fill>
    </dxf>
    <dxf>
      <fill>
        <patternFill patternType="solid">
          <bgColor rgb="FF92D050"/>
        </patternFill>
      </fill>
    </dxf>
    <dxf>
      <fill>
        <patternFill patternType="solid">
          <bgColor rgb="FF0070C0"/>
        </patternFill>
      </fill>
    </dxf>
    <dxf>
      <fill>
        <patternFill patternType="solid">
          <bgColor rgb="FF00B0F0"/>
        </patternFill>
      </fill>
    </dxf>
    <dxf>
      <fill>
        <patternFill patternType="solid">
          <bgColor theme="5" tint="-0.24994659260841701"/>
        </patternFill>
      </fill>
    </dxf>
    <dxf>
      <fill>
        <patternFill patternType="solid">
          <bgColor theme="7" tint="0.39991454817346722"/>
        </patternFill>
      </fill>
    </dxf>
    <dxf>
      <fill>
        <patternFill patternType="solid">
          <bgColor rgb="FF7030A0"/>
        </patternFill>
      </fill>
    </dxf>
    <dxf>
      <fill>
        <patternFill patternType="solid">
          <bgColor rgb="FF00B0F0"/>
        </patternFill>
      </fill>
    </dxf>
    <dxf>
      <fill>
        <patternFill patternType="solid">
          <bgColor rgb="FF0070C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theme="5" tint="-0.24994659260841701"/>
        </patternFill>
      </fill>
    </dxf>
    <dxf>
      <fill>
        <patternFill patternType="solid">
          <bgColor rgb="FFFF0000"/>
        </patternFill>
      </fill>
    </dxf>
    <dxf>
      <fill>
        <patternFill patternType="solid">
          <bgColor theme="7" tint="0.39991454817346722"/>
        </patternFill>
      </fill>
    </dxf>
    <dxf>
      <fill>
        <patternFill patternType="solid">
          <bgColor theme="7" tint="-0.24994659260841701"/>
        </patternFill>
      </fill>
    </dxf>
    <dxf>
      <fill>
        <patternFill patternType="solid">
          <bgColor rgb="FF00B0F0"/>
        </patternFill>
      </fill>
    </dxf>
    <dxf>
      <fill>
        <patternFill patternType="solid">
          <bgColor rgb="FF0070C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theme="5" tint="-0.24994659260841701"/>
        </patternFill>
      </fill>
    </dxf>
    <dxf>
      <fill>
        <patternFill patternType="solid">
          <bgColor theme="7" tint="0.39991454817346722"/>
        </patternFill>
      </fill>
    </dxf>
    <dxf>
      <fill>
        <patternFill patternType="solid">
          <bgColor rgb="FF7030A0"/>
        </patternFill>
      </fill>
    </dxf>
    <dxf>
      <fill>
        <patternFill patternType="solid">
          <bgColor rgb="FF00B0F0"/>
        </patternFill>
      </fill>
    </dxf>
    <dxf>
      <fill>
        <patternFill patternType="solid">
          <bgColor rgb="FF0070C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theme="5" tint="-0.24994659260841701"/>
        </patternFill>
      </fill>
    </dxf>
    <dxf>
      <fill>
        <patternFill patternType="solid">
          <bgColor theme="7" tint="0.39991454817346722"/>
        </patternFill>
      </fill>
    </dxf>
    <dxf>
      <fill>
        <patternFill patternType="solid">
          <bgColor theme="7" tint="-0.24994659260841701"/>
        </patternFill>
      </fill>
    </dxf>
    <dxf>
      <fill>
        <patternFill patternType="solid">
          <bgColor rgb="FF00B0F0"/>
        </patternFill>
      </fill>
    </dxf>
    <dxf>
      <fill>
        <patternFill patternType="solid">
          <bgColor rgb="FF0070C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theme="5" tint="-0.24994659260841701"/>
        </patternFill>
      </fill>
    </dxf>
    <dxf>
      <fill>
        <patternFill patternType="solid">
          <bgColor theme="7" tint="0.39991454817346722"/>
        </patternFill>
      </fill>
    </dxf>
    <dxf>
      <fill>
        <patternFill patternType="solid">
          <bgColor rgb="FF00B050"/>
        </patternFill>
      </fill>
    </dxf>
    <dxf>
      <fill>
        <patternFill patternType="solid">
          <bgColor rgb="FF7030A0"/>
        </patternFill>
      </fill>
    </dxf>
    <dxf>
      <fill>
        <patternFill patternType="solid">
          <bgColor rgb="FF00B0F0"/>
        </patternFill>
      </fill>
    </dxf>
    <dxf>
      <fill>
        <patternFill patternType="solid">
          <bgColor rgb="FF0070C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theme="5" tint="-0.24994659260841701"/>
        </patternFill>
      </fill>
    </dxf>
    <dxf>
      <fill>
        <patternFill patternType="solid">
          <bgColor theme="7" tint="0.39991454817346722"/>
        </patternFill>
      </fill>
    </dxf>
    <dxf>
      <fill>
        <patternFill patternType="solid">
          <bgColor theme="7" tint="-0.24994659260841701"/>
        </patternFill>
      </fill>
    </dxf>
    <dxf>
      <fill>
        <patternFill patternType="solid">
          <bgColor rgb="FF00B0F0"/>
        </patternFill>
      </fill>
    </dxf>
    <dxf>
      <fill>
        <patternFill patternType="solid">
          <bgColor rgb="FF0070C0"/>
        </patternFill>
      </fill>
    </dxf>
    <dxf>
      <fill>
        <patternFill patternType="solid">
          <bgColor rgb="FF92D050"/>
        </patternFill>
      </fill>
    </dxf>
    <dxf>
      <fill>
        <patternFill patternType="solid">
          <bgColor rgb="FF00B050"/>
        </patternFill>
      </fill>
    </dxf>
    <dxf>
      <fill>
        <patternFill patternType="solid">
          <bgColor rgb="FF7030A0"/>
        </patternFill>
      </fill>
    </dxf>
    <dxf>
      <fill>
        <patternFill patternType="solid">
          <bgColor rgb="FF00B0F0"/>
        </patternFill>
      </fill>
    </dxf>
    <dxf>
      <fill>
        <patternFill patternType="solid">
          <bgColor rgb="FF0070C0"/>
        </patternFill>
      </fill>
    </dxf>
    <dxf>
      <fill>
        <patternFill patternType="solid">
          <bgColor rgb="FF92D050"/>
        </patternFill>
      </fill>
    </dxf>
    <dxf>
      <fill>
        <patternFill patternType="solid">
          <bgColor rgb="FF00B050"/>
        </patternFill>
      </fill>
    </dxf>
    <dxf>
      <fill>
        <patternFill patternType="solid">
          <bgColor rgb="FF92D050"/>
        </patternFill>
      </fill>
    </dxf>
    <dxf>
      <fill>
        <patternFill patternType="solid">
          <bgColor rgb="FF0070C0"/>
        </patternFill>
      </fill>
    </dxf>
    <dxf>
      <fill>
        <patternFill patternType="solid">
          <bgColor rgb="FF00B0F0"/>
        </patternFill>
      </fill>
    </dxf>
    <dxf>
      <fill>
        <patternFill patternType="solid">
          <bgColor rgb="FF7030A0"/>
        </patternFill>
      </fill>
    </dxf>
    <dxf>
      <fill>
        <patternFill patternType="solid">
          <bgColor rgb="FF00B050"/>
        </patternFill>
      </fill>
    </dxf>
    <dxf>
      <fill>
        <patternFill patternType="solid">
          <bgColor rgb="FF92D050"/>
        </patternFill>
      </fill>
    </dxf>
    <dxf>
      <fill>
        <patternFill patternType="solid">
          <bgColor rgb="FF0070C0"/>
        </patternFill>
      </fill>
    </dxf>
    <dxf>
      <fill>
        <patternFill patternType="solid">
          <bgColor rgb="FF00B0F0"/>
        </patternFill>
      </fill>
    </dxf>
    <dxf>
      <fill>
        <patternFill patternType="solid">
          <bgColor theme="7" tint="-0.24994659260841701"/>
        </patternFill>
      </fill>
    </dxf>
    <dxf>
      <fill>
        <patternFill patternType="solid">
          <bgColor theme="7" tint="-0.24994659260841701"/>
        </patternFill>
      </fill>
    </dxf>
    <dxf>
      <fill>
        <patternFill patternType="solid">
          <bgColor rgb="FF00B050"/>
        </patternFill>
      </fill>
    </dxf>
    <dxf>
      <fill>
        <patternFill patternType="solid">
          <bgColor theme="7" tint="0.39991454817346722"/>
        </patternFill>
      </fill>
    </dxf>
    <dxf>
      <fill>
        <patternFill patternType="solid">
          <bgColor theme="5" tint="-0.24994659260841701"/>
        </patternFill>
      </fill>
    </dxf>
    <dxf>
      <fill>
        <patternFill patternType="solid">
          <bgColor rgb="FFFF0000"/>
        </patternFill>
      </fill>
    </dxf>
    <dxf>
      <fill>
        <patternFill patternType="solid">
          <bgColor rgb="FFFF0000"/>
        </patternFill>
      </fill>
    </dxf>
    <dxf>
      <fill>
        <patternFill patternType="solid">
          <bgColor theme="7" tint="0.39991454817346722"/>
        </patternFill>
      </fill>
    </dxf>
    <dxf>
      <fill>
        <patternFill patternType="solid">
          <bgColor theme="5" tint="-0.24994659260841701"/>
        </patternFill>
      </fill>
    </dxf>
    <dxf>
      <fill>
        <patternFill patternType="solid">
          <bgColor rgb="FFFF0000"/>
        </patternFill>
      </fill>
    </dxf>
    <dxf>
      <fill>
        <patternFill patternType="solid">
          <bgColor theme="7" tint="0.39991454817346722"/>
        </patternFill>
      </fill>
    </dxf>
    <dxf>
      <fill>
        <patternFill patternType="solid">
          <bgColor theme="5" tint="-0.24994659260841701"/>
        </patternFill>
      </fill>
    </dxf>
    <dxf>
      <fill>
        <patternFill patternType="solid">
          <bgColor rgb="FFFF0000"/>
        </patternFill>
      </fill>
    </dxf>
    <dxf>
      <fill>
        <patternFill patternType="solid">
          <bgColor rgb="FF00B050"/>
        </patternFill>
      </fill>
    </dxf>
    <dxf>
      <fill>
        <patternFill patternType="solid">
          <bgColor rgb="FF92D050"/>
        </patternFill>
      </fill>
    </dxf>
    <dxf>
      <fill>
        <patternFill patternType="solid">
          <bgColor rgb="FF0070C0"/>
        </patternFill>
      </fill>
    </dxf>
    <dxf>
      <fill>
        <patternFill patternType="solid">
          <bgColor rgb="FF00B050"/>
        </patternFill>
      </fill>
    </dxf>
    <dxf>
      <fill>
        <patternFill patternType="solid">
          <bgColor rgb="FF92D050"/>
        </patternFill>
      </fill>
    </dxf>
    <dxf>
      <fill>
        <patternFill patternType="solid">
          <bgColor rgb="FF0070C0"/>
        </patternFill>
      </fill>
    </dxf>
    <dxf>
      <fill>
        <patternFill patternType="solid">
          <bgColor rgb="FF7030A0"/>
        </patternFill>
      </fill>
    </dxf>
    <dxf>
      <fill>
        <patternFill patternType="solid">
          <bgColor rgb="FF00B0F0"/>
        </patternFill>
      </fill>
    </dxf>
    <dxf>
      <fill>
        <patternFill patternType="solid">
          <bgColor theme="7" tint="-0.24994659260841701"/>
        </patternFill>
      </fill>
    </dxf>
    <dxf>
      <fill>
        <patternFill patternType="solid">
          <bgColor rgb="FF00B050"/>
        </patternFill>
      </fill>
    </dxf>
    <dxf>
      <fill>
        <patternFill patternType="solid">
          <bgColor rgb="FF92D050"/>
        </patternFill>
      </fill>
    </dxf>
    <dxf>
      <fill>
        <patternFill patternType="solid">
          <bgColor rgb="FF0070C0"/>
        </patternFill>
      </fill>
    </dxf>
    <dxf>
      <fill>
        <patternFill patternType="solid">
          <bgColor rgb="FF00B0F0"/>
        </patternFill>
      </fill>
    </dxf>
    <dxf>
      <fill>
        <patternFill patternType="solid">
          <bgColor theme="7" tint="-0.24994659260841701"/>
        </patternFill>
      </fill>
    </dxf>
    <dxf>
      <fill>
        <patternFill patternType="solid">
          <bgColor rgb="FF00B0F0"/>
        </patternFill>
      </fill>
    </dxf>
    <dxf>
      <fill>
        <patternFill patternType="solid">
          <bgColor rgb="FF00B050"/>
        </patternFill>
      </fill>
    </dxf>
    <dxf>
      <fill>
        <patternFill patternType="solid">
          <bgColor rgb="FF92D050"/>
        </patternFill>
      </fill>
    </dxf>
    <dxf>
      <fill>
        <patternFill patternType="solid">
          <bgColor rgb="FF0070C0"/>
        </patternFill>
      </fill>
    </dxf>
    <dxf>
      <fill>
        <patternFill patternType="solid">
          <bgColor rgb="FF00B0F0"/>
        </patternFill>
      </fill>
    </dxf>
    <dxf>
      <fill>
        <patternFill patternType="solid">
          <bgColor rgb="FF7030A0"/>
        </patternFill>
      </fill>
    </dxf>
    <dxf>
      <fill>
        <patternFill patternType="solid">
          <bgColor theme="7" tint="0.39991454817346722"/>
        </patternFill>
      </fill>
    </dxf>
    <dxf>
      <fill>
        <patternFill patternType="solid">
          <bgColor theme="5" tint="-0.24994659260841701"/>
        </patternFill>
      </fill>
    </dxf>
    <dxf>
      <fill>
        <patternFill patternType="solid">
          <bgColor rgb="FFFF0000"/>
        </patternFill>
      </fill>
    </dxf>
    <dxf>
      <fill>
        <patternFill patternType="solid">
          <bgColor rgb="FF0070C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theme="5" tint="-0.24994659260841701"/>
        </patternFill>
      </fill>
    </dxf>
    <dxf>
      <fill>
        <patternFill patternType="solid">
          <bgColor rgb="FF0070C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theme="5" tint="-0.24994659260841701"/>
        </patternFill>
      </fill>
    </dxf>
    <dxf>
      <fill>
        <patternFill patternType="solid">
          <bgColor theme="7" tint="0.39991454817346722"/>
        </patternFill>
      </fill>
    </dxf>
    <dxf>
      <fill>
        <patternFill patternType="solid">
          <bgColor theme="7" tint="-0.24994659260841701"/>
        </patternFill>
      </fill>
    </dxf>
    <dxf>
      <fill>
        <patternFill patternType="solid">
          <bgColor rgb="FF00B050"/>
        </patternFill>
      </fill>
    </dxf>
    <dxf>
      <fill>
        <patternFill patternType="solid">
          <bgColor rgb="FF92D050"/>
        </patternFill>
      </fill>
    </dxf>
    <dxf>
      <fill>
        <patternFill patternType="solid">
          <bgColor rgb="FF0070C0"/>
        </patternFill>
      </fill>
    </dxf>
    <dxf>
      <fill>
        <patternFill patternType="solid">
          <bgColor rgb="FF00B0F0"/>
        </patternFill>
      </fill>
    </dxf>
    <dxf>
      <fill>
        <patternFill patternType="solid">
          <bgColor rgb="FF7030A0"/>
        </patternFill>
      </fill>
    </dxf>
    <dxf>
      <fill>
        <patternFill patternType="solid">
          <bgColor theme="7" tint="0.39991454817346722"/>
        </patternFill>
      </fill>
    </dxf>
    <dxf>
      <fill>
        <patternFill patternType="solid">
          <bgColor theme="5" tint="-0.24994659260841701"/>
        </patternFill>
      </fill>
    </dxf>
    <dxf>
      <fill>
        <patternFill patternType="solid">
          <bgColor rgb="FFFF0000"/>
        </patternFill>
      </fill>
    </dxf>
    <dxf>
      <fill>
        <patternFill patternType="solid">
          <bgColor rgb="FF00B050"/>
        </patternFill>
      </fill>
    </dxf>
    <dxf>
      <fill>
        <patternFill patternType="solid">
          <bgColor rgb="FF92D050"/>
        </patternFill>
      </fill>
    </dxf>
    <dxf>
      <fill>
        <patternFill patternType="solid">
          <bgColor rgb="FF0070C0"/>
        </patternFill>
      </fill>
    </dxf>
    <dxf>
      <fill>
        <patternFill patternType="solid">
          <bgColor rgb="FF00B0F0"/>
        </patternFill>
      </fill>
    </dxf>
    <dxf>
      <fill>
        <patternFill patternType="solid">
          <bgColor theme="7" tint="-0.24994659260841701"/>
        </patternFill>
      </fill>
    </dxf>
    <dxf>
      <fill>
        <patternFill patternType="solid">
          <bgColor rgb="FF00B0F0"/>
        </patternFill>
      </fill>
    </dxf>
    <dxf>
      <fill>
        <patternFill patternType="solid">
          <bgColor theme="5" tint="-0.24994659260841701"/>
        </patternFill>
      </fill>
    </dxf>
    <dxf>
      <fill>
        <patternFill patternType="solid">
          <bgColor rgb="FFFF0000"/>
        </patternFill>
      </fill>
    </dxf>
    <dxf>
      <fill>
        <patternFill patternType="solid">
          <bgColor rgb="FF0070C0"/>
        </patternFill>
      </fill>
    </dxf>
    <dxf>
      <fill>
        <patternFill patternType="solid">
          <bgColor rgb="FF92D050"/>
        </patternFill>
      </fill>
    </dxf>
    <dxf>
      <fill>
        <patternFill patternType="solid">
          <bgColor rgb="FF00B050"/>
        </patternFill>
      </fill>
    </dxf>
    <dxf>
      <fill>
        <patternFill patternType="solid">
          <bgColor rgb="FF7030A0"/>
        </patternFill>
      </fill>
    </dxf>
    <dxf>
      <fill>
        <patternFill patternType="solid">
          <bgColor rgb="FF00B0F0"/>
        </patternFill>
      </fill>
    </dxf>
    <dxf>
      <fill>
        <patternFill patternType="solid">
          <bgColor rgb="FF0070C0"/>
        </patternFill>
      </fill>
    </dxf>
    <dxf>
      <fill>
        <patternFill patternType="solid">
          <bgColor rgb="FF92D050"/>
        </patternFill>
      </fill>
    </dxf>
    <dxf>
      <fill>
        <patternFill patternType="solid">
          <bgColor theme="7" tint="0.39991454817346722"/>
        </patternFill>
      </fill>
    </dxf>
    <dxf>
      <fill>
        <patternFill patternType="solid">
          <bgColor theme="5" tint="-0.24994659260841701"/>
        </patternFill>
      </fill>
    </dxf>
    <dxf>
      <fill>
        <patternFill patternType="solid">
          <bgColor theme="7" tint="0.39991454817346722"/>
        </patternFill>
      </fill>
    </dxf>
    <dxf>
      <fill>
        <patternFill patternType="solid">
          <bgColor theme="7" tint="-0.24994659260841701"/>
        </patternFill>
      </fill>
    </dxf>
    <dxf>
      <fill>
        <patternFill patternType="solid">
          <bgColor rgb="FF00B0F0"/>
        </patternFill>
      </fill>
    </dxf>
    <dxf>
      <fill>
        <patternFill patternType="solid">
          <bgColor rgb="FF00B050"/>
        </patternFill>
      </fill>
    </dxf>
    <dxf>
      <fill>
        <patternFill patternType="solid">
          <bgColor theme="7" tint="0.39991454817346722"/>
        </patternFill>
      </fill>
    </dxf>
    <dxf>
      <fill>
        <patternFill patternType="solid">
          <bgColor rgb="FF7030A0"/>
        </patternFill>
      </fill>
    </dxf>
    <dxf>
      <fill>
        <patternFill patternType="solid">
          <bgColor rgb="FF00B0F0"/>
        </patternFill>
      </fill>
    </dxf>
    <dxf>
      <fill>
        <patternFill patternType="solid">
          <bgColor rgb="FFFF0000"/>
        </patternFill>
      </fill>
    </dxf>
    <dxf>
      <fill>
        <patternFill patternType="solid">
          <bgColor theme="5" tint="-0.24994659260841701"/>
        </patternFill>
      </fill>
    </dxf>
    <dxf>
      <fill>
        <patternFill patternType="solid">
          <bgColor theme="7" tint="0.39991454817346722"/>
        </patternFill>
      </fill>
    </dxf>
    <dxf>
      <fill>
        <patternFill patternType="solid">
          <bgColor rgb="FF92D050"/>
        </patternFill>
      </fill>
    </dxf>
    <dxf>
      <fill>
        <patternFill patternType="solid">
          <bgColor rgb="FF0070C0"/>
        </patternFill>
      </fill>
    </dxf>
    <dxf>
      <fill>
        <patternFill patternType="solid">
          <bgColor rgb="FF00B0F0"/>
        </patternFill>
      </fill>
    </dxf>
    <dxf>
      <fill>
        <patternFill patternType="solid">
          <bgColor theme="7" tint="0.39991454817346722"/>
        </patternFill>
      </fill>
    </dxf>
    <dxf>
      <fill>
        <patternFill patternType="solid">
          <bgColor theme="7" tint="-0.24994659260841701"/>
        </patternFill>
      </fill>
    </dxf>
    <dxf>
      <fill>
        <patternFill patternType="solid">
          <bgColor rgb="FF00B0F0"/>
        </patternFill>
      </fill>
    </dxf>
    <dxf>
      <fill>
        <patternFill patternType="solid">
          <bgColor rgb="FF7030A0"/>
        </patternFill>
      </fill>
    </dxf>
    <dxf>
      <fill>
        <patternFill patternType="solid">
          <bgColor rgb="FF00B0F0"/>
        </patternFill>
      </fill>
    </dxf>
    <dxf>
      <fill>
        <patternFill patternType="solid">
          <bgColor rgb="FF0070C0"/>
        </patternFill>
      </fill>
    </dxf>
    <dxf>
      <fill>
        <patternFill patternType="solid">
          <bgColor rgb="FF92D050"/>
        </patternFill>
      </fill>
    </dxf>
    <dxf>
      <fill>
        <patternFill patternType="solid">
          <bgColor rgb="FF00B050"/>
        </patternFill>
      </fill>
    </dxf>
    <dxf>
      <fill>
        <patternFill patternType="solid">
          <bgColor rgb="FF0070C0"/>
        </patternFill>
      </fill>
    </dxf>
    <dxf>
      <fill>
        <patternFill patternType="solid">
          <bgColor rgb="FF92D050"/>
        </patternFill>
      </fill>
    </dxf>
    <dxf>
      <fill>
        <patternFill patternType="solid">
          <bgColor theme="7" tint="-0.24994659260841701"/>
        </patternFill>
      </fill>
    </dxf>
    <dxf>
      <fill>
        <patternFill patternType="solid">
          <bgColor rgb="FF00B0F0"/>
        </patternFill>
      </fill>
    </dxf>
    <dxf>
      <fill>
        <patternFill patternType="solid">
          <bgColor rgb="FF00B050"/>
        </patternFill>
      </fill>
    </dxf>
    <dxf>
      <fill>
        <patternFill patternType="solid">
          <bgColor rgb="FF92D050"/>
        </patternFill>
      </fill>
    </dxf>
    <dxf>
      <fill>
        <patternFill patternType="solid">
          <bgColor rgb="FF0070C0"/>
        </patternFill>
      </fill>
    </dxf>
    <dxf>
      <fill>
        <patternFill patternType="solid">
          <bgColor rgb="FF00B0F0"/>
        </patternFill>
      </fill>
    </dxf>
    <dxf>
      <fill>
        <patternFill patternType="solid">
          <bgColor rgb="FF7030A0"/>
        </patternFill>
      </fill>
    </dxf>
    <dxf>
      <fill>
        <patternFill patternType="solid">
          <bgColor theme="7" tint="0.39991454817346722"/>
        </patternFill>
      </fill>
    </dxf>
    <dxf>
      <fill>
        <patternFill patternType="solid">
          <bgColor theme="5" tint="-0.24994659260841701"/>
        </patternFill>
      </fill>
    </dxf>
    <dxf>
      <fill>
        <patternFill patternType="solid">
          <bgColor rgb="FFFF0000"/>
        </patternFill>
      </fill>
    </dxf>
    <dxf>
      <fill>
        <patternFill patternType="solid">
          <bgColor rgb="FF00B050"/>
        </patternFill>
      </fill>
    </dxf>
    <dxf>
      <fill>
        <patternFill patternType="solid">
          <bgColor rgb="FF92D050"/>
        </patternFill>
      </fill>
    </dxf>
    <dxf>
      <fill>
        <patternFill patternType="solid">
          <bgColor rgb="FF00B050"/>
        </patternFill>
      </fill>
    </dxf>
    <dxf>
      <fill>
        <patternFill patternType="solid">
          <bgColor rgb="FF0070C0"/>
        </patternFill>
      </fill>
    </dxf>
    <dxf>
      <fill>
        <patternFill patternType="solid">
          <bgColor theme="5" tint="-0.24994659260841701"/>
        </patternFill>
      </fill>
    </dxf>
    <dxf>
      <fill>
        <patternFill patternType="solid">
          <bgColor rgb="FF00B0F0"/>
        </patternFill>
      </fill>
    </dxf>
    <dxf>
      <fill>
        <patternFill patternType="solid">
          <bgColor theme="7" tint="-0.24994659260841701"/>
        </patternFill>
      </fill>
    </dxf>
    <dxf>
      <fill>
        <patternFill patternType="solid">
          <bgColor theme="7" tint="0.39991454817346722"/>
        </patternFill>
      </fill>
    </dxf>
    <dxf>
      <fill>
        <patternFill patternType="solid">
          <bgColor rgb="FFFF0000"/>
        </patternFill>
      </fill>
    </dxf>
    <dxf>
      <fill>
        <patternFill patternType="solid">
          <bgColor theme="7" tint="0.39991454817346722"/>
        </patternFill>
      </fill>
    </dxf>
    <dxf>
      <fill>
        <patternFill patternType="solid">
          <bgColor rgb="FF0070C0"/>
        </patternFill>
      </fill>
    </dxf>
    <dxf>
      <fill>
        <patternFill patternType="solid">
          <bgColor rgb="FF92D050"/>
        </patternFill>
      </fill>
    </dxf>
    <dxf>
      <fill>
        <patternFill patternType="solid">
          <bgColor rgb="FF00B050"/>
        </patternFill>
      </fill>
    </dxf>
    <dxf>
      <fill>
        <patternFill patternType="solid">
          <bgColor rgb="FF00B050"/>
        </patternFill>
      </fill>
    </dxf>
    <dxf>
      <fill>
        <patternFill patternType="solid">
          <bgColor rgb="FFFF0000"/>
        </patternFill>
      </fill>
    </dxf>
    <dxf>
      <fill>
        <patternFill patternType="solid">
          <bgColor theme="5" tint="-0.24994659260841701"/>
        </patternFill>
      </fill>
    </dxf>
    <dxf>
      <fill>
        <patternFill patternType="solid">
          <bgColor rgb="FF7030A0"/>
        </patternFill>
      </fill>
    </dxf>
    <dxf>
      <fill>
        <patternFill patternType="solid">
          <bgColor rgb="FFFF0000"/>
        </patternFill>
      </fill>
    </dxf>
    <dxf>
      <fill>
        <patternFill patternType="solid">
          <bgColor theme="5" tint="-0.24994659260841701"/>
        </patternFill>
      </fill>
    </dxf>
    <dxf>
      <fill>
        <patternFill patternType="solid">
          <bgColor rgb="FFFF0000"/>
        </patternFill>
      </fill>
    </dxf>
    <dxf>
      <fill>
        <patternFill patternType="solid">
          <bgColor theme="5" tint="-0.24994659260841701"/>
        </patternFill>
      </fill>
    </dxf>
    <dxf>
      <fill>
        <patternFill patternType="solid">
          <bgColor theme="7" tint="0.39991454817346722"/>
        </patternFill>
      </fill>
    </dxf>
    <dxf>
      <fill>
        <patternFill patternType="solid">
          <bgColor rgb="FF00B050"/>
        </patternFill>
      </fill>
    </dxf>
    <dxf>
      <fill>
        <patternFill patternType="solid">
          <bgColor rgb="FF92D050"/>
        </patternFill>
      </fill>
    </dxf>
    <dxf>
      <fill>
        <patternFill patternType="solid">
          <bgColor theme="7" tint="-0.24994659260841701"/>
        </patternFill>
      </fill>
    </dxf>
    <dxf>
      <fill>
        <patternFill patternType="solid">
          <bgColor rgb="FF0070C0"/>
        </patternFill>
      </fill>
    </dxf>
    <dxf>
      <fill>
        <patternFill patternType="solid">
          <bgColor theme="7" tint="0.39991454817346722"/>
        </patternFill>
      </fill>
    </dxf>
    <dxf>
      <fill>
        <patternFill patternType="solid">
          <bgColor rgb="FF7030A0"/>
        </patternFill>
      </fill>
    </dxf>
    <dxf>
      <fill>
        <patternFill patternType="solid">
          <bgColor rgb="FFFF0000"/>
        </patternFill>
      </fill>
    </dxf>
    <dxf>
      <fill>
        <patternFill patternType="solid">
          <bgColor theme="5" tint="-0.24994659260841701"/>
        </patternFill>
      </fill>
    </dxf>
    <dxf>
      <fill>
        <patternFill patternType="solid">
          <bgColor rgb="FF00B0F0"/>
        </patternFill>
      </fill>
    </dxf>
    <dxf>
      <fill>
        <patternFill patternType="solid">
          <bgColor rgb="FF0070C0"/>
        </patternFill>
      </fill>
    </dxf>
    <dxf>
      <fill>
        <patternFill patternType="solid">
          <bgColor rgb="FF00B050"/>
        </patternFill>
      </fill>
    </dxf>
    <dxf>
      <fill>
        <patternFill patternType="solid">
          <bgColor rgb="FF92D050"/>
        </patternFill>
      </fill>
    </dxf>
    <dxf>
      <fill>
        <patternFill patternType="solid">
          <bgColor rgb="FF00B0F0"/>
        </patternFill>
      </fill>
    </dxf>
    <dxf>
      <fill>
        <patternFill patternType="solid">
          <bgColor rgb="FF00B050"/>
        </patternFill>
      </fill>
    </dxf>
    <dxf>
      <fill>
        <patternFill patternType="solid">
          <bgColor rgb="FF92D050"/>
        </patternFill>
      </fill>
    </dxf>
    <dxf>
      <fill>
        <patternFill patternType="solid">
          <bgColor rgb="FF0070C0"/>
        </patternFill>
      </fill>
    </dxf>
    <dxf>
      <fill>
        <patternFill patternType="solid">
          <bgColor rgb="FF00B0F0"/>
        </patternFill>
      </fill>
    </dxf>
    <dxf>
      <fill>
        <patternFill patternType="solid">
          <bgColor rgb="FF7030A0"/>
        </patternFill>
      </fill>
    </dxf>
    <dxf>
      <fill>
        <patternFill patternType="solid">
          <bgColor theme="7" tint="0.39991454817346722"/>
        </patternFill>
      </fill>
    </dxf>
    <dxf>
      <fill>
        <patternFill patternType="solid">
          <bgColor theme="5" tint="-0.24994659260841701"/>
        </patternFill>
      </fill>
    </dxf>
    <dxf>
      <fill>
        <patternFill patternType="solid">
          <bgColor rgb="FFFF0000"/>
        </patternFill>
      </fill>
    </dxf>
    <dxf>
      <fill>
        <patternFill patternType="solid">
          <bgColor rgb="FF00B0F0"/>
        </patternFill>
      </fill>
    </dxf>
    <dxf>
      <fill>
        <patternFill patternType="solid">
          <bgColor theme="5" tint="-0.24994659260841701"/>
        </patternFill>
      </fill>
    </dxf>
    <dxf>
      <fill>
        <patternFill patternType="solid">
          <bgColor theme="7" tint="0.39991454817346722"/>
        </patternFill>
      </fill>
    </dxf>
    <dxf>
      <fill>
        <patternFill patternType="solid">
          <bgColor rgb="FF00B050"/>
        </patternFill>
      </fill>
    </dxf>
    <dxf>
      <fill>
        <patternFill patternType="solid">
          <bgColor rgb="FF92D050"/>
        </patternFill>
      </fill>
    </dxf>
    <dxf>
      <fill>
        <patternFill patternType="solid">
          <bgColor rgb="FF0070C0"/>
        </patternFill>
      </fill>
    </dxf>
    <dxf>
      <fill>
        <patternFill patternType="solid">
          <bgColor theme="7" tint="-0.24994659260841701"/>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92D050"/>
        </patternFill>
      </fill>
    </dxf>
    <dxf>
      <fill>
        <patternFill patternType="solid">
          <bgColor rgb="FF0070C0"/>
        </patternFill>
      </fill>
    </dxf>
    <dxf>
      <fill>
        <patternFill patternType="solid">
          <bgColor theme="7" tint="-0.24994659260841701"/>
        </patternFill>
      </fill>
    </dxf>
    <dxf>
      <fill>
        <patternFill patternType="solid">
          <bgColor rgb="FFFF0000"/>
        </patternFill>
      </fill>
    </dxf>
    <dxf>
      <fill>
        <patternFill patternType="solid">
          <bgColor theme="5" tint="-0.24994659260841701"/>
        </patternFill>
      </fill>
    </dxf>
    <dxf>
      <fill>
        <patternFill patternType="solid">
          <bgColor theme="7" tint="0.39991454817346722"/>
        </patternFill>
      </fill>
    </dxf>
    <dxf>
      <fill>
        <patternFill patternType="solid">
          <bgColor theme="7" tint="-0.24994659260841701"/>
        </patternFill>
      </fill>
    </dxf>
    <dxf>
      <fill>
        <patternFill patternType="solid">
          <bgColor rgb="FF00B0F0"/>
        </patternFill>
      </fill>
    </dxf>
    <dxf>
      <fill>
        <patternFill patternType="solid">
          <bgColor theme="7" tint="0.39991454817346722"/>
        </patternFill>
      </fill>
    </dxf>
    <dxf>
      <fill>
        <patternFill patternType="solid">
          <bgColor theme="5" tint="-0.24994659260841701"/>
        </patternFill>
      </fill>
    </dxf>
    <dxf>
      <fill>
        <patternFill patternType="solid">
          <bgColor rgb="FFFF0000"/>
        </patternFill>
      </fill>
    </dxf>
    <dxf>
      <fill>
        <patternFill patternType="solid">
          <bgColor rgb="FF0070C0"/>
        </patternFill>
      </fill>
    </dxf>
    <dxf>
      <fill>
        <patternFill patternType="solid">
          <bgColor rgb="FF92D050"/>
        </patternFill>
      </fill>
    </dxf>
    <dxf>
      <fill>
        <patternFill patternType="solid">
          <bgColor rgb="FF00B050"/>
        </patternFill>
      </fill>
    </dxf>
    <dxf>
      <fill>
        <patternFill patternType="solid">
          <bgColor theme="7" tint="0.39991454817346722"/>
        </patternFill>
      </fill>
    </dxf>
    <dxf>
      <fill>
        <patternFill patternType="solid">
          <bgColor theme="5" tint="-0.24994659260841701"/>
        </patternFill>
      </fill>
    </dxf>
    <dxf>
      <fill>
        <patternFill patternType="solid">
          <bgColor rgb="FFFF0000"/>
        </patternFill>
      </fill>
    </dxf>
    <dxf>
      <fill>
        <patternFill patternType="solid">
          <bgColor rgb="FF00B050"/>
        </patternFill>
      </fill>
    </dxf>
    <dxf>
      <fill>
        <patternFill patternType="solid">
          <bgColor rgb="FF92D050"/>
        </patternFill>
      </fill>
    </dxf>
    <dxf>
      <fill>
        <patternFill patternType="solid">
          <bgColor rgb="FF0070C0"/>
        </patternFill>
      </fill>
    </dxf>
    <dxf>
      <fill>
        <patternFill patternType="solid">
          <bgColor rgb="FF00B0F0"/>
        </patternFill>
      </fill>
    </dxf>
    <dxf>
      <fill>
        <patternFill patternType="solid">
          <bgColor theme="7" tint="-0.24994659260841701"/>
        </patternFill>
      </fill>
    </dxf>
    <dxf>
      <fill>
        <patternFill patternType="solid">
          <bgColor rgb="FFFF0000"/>
        </patternFill>
      </fill>
    </dxf>
    <dxf>
      <fill>
        <patternFill patternType="solid">
          <bgColor theme="5" tint="-0.24994659260841701"/>
        </patternFill>
      </fill>
    </dxf>
    <dxf>
      <fill>
        <patternFill patternType="solid">
          <bgColor theme="7" tint="0.39991454817346722"/>
        </patternFill>
      </fill>
    </dxf>
    <dxf>
      <fill>
        <patternFill patternType="solid">
          <bgColor rgb="FF00B0F0"/>
        </patternFill>
      </fill>
    </dxf>
    <dxf>
      <fill>
        <patternFill patternType="solid">
          <bgColor rgb="FF0070C0"/>
        </patternFill>
      </fill>
    </dxf>
    <dxf>
      <fill>
        <patternFill patternType="solid">
          <bgColor rgb="FF92D050"/>
        </patternFill>
      </fill>
    </dxf>
    <dxf>
      <fill>
        <patternFill patternType="solid">
          <bgColor theme="7" tint="-0.24994659260841701"/>
        </patternFill>
      </fill>
    </dxf>
    <dxf>
      <fill>
        <patternFill patternType="solid">
          <bgColor rgb="FF00B050"/>
        </patternFill>
      </fill>
    </dxf>
    <dxf>
      <fill>
        <patternFill patternType="solid">
          <bgColor rgb="FF00B050"/>
        </patternFill>
      </fill>
    </dxf>
    <dxf>
      <fill>
        <patternFill patternType="solid">
          <bgColor rgb="FFFF0000"/>
        </patternFill>
      </fill>
    </dxf>
    <dxf>
      <fill>
        <patternFill patternType="solid">
          <bgColor theme="5" tint="-0.24994659260841701"/>
        </patternFill>
      </fill>
    </dxf>
    <dxf>
      <fill>
        <patternFill patternType="solid">
          <bgColor theme="7" tint="0.39991454817346722"/>
        </patternFill>
      </fill>
    </dxf>
    <dxf>
      <fill>
        <patternFill patternType="solid">
          <bgColor theme="7" tint="-0.24994659260841701"/>
        </patternFill>
      </fill>
    </dxf>
    <dxf>
      <fill>
        <patternFill patternType="solid">
          <bgColor rgb="FF00B0F0"/>
        </patternFill>
      </fill>
    </dxf>
    <dxf>
      <fill>
        <patternFill patternType="solid">
          <bgColor rgb="FF0070C0"/>
        </patternFill>
      </fill>
    </dxf>
    <dxf>
      <fill>
        <patternFill patternType="solid">
          <bgColor rgb="FF92D050"/>
        </patternFill>
      </fill>
    </dxf>
    <dxf>
      <fill>
        <patternFill patternType="solid">
          <bgColor rgb="FFFF0000"/>
        </patternFill>
      </fill>
    </dxf>
    <dxf>
      <fill>
        <patternFill patternType="solid">
          <bgColor theme="5" tint="-0.24994659260841701"/>
        </patternFill>
      </fill>
    </dxf>
    <dxf>
      <fill>
        <patternFill patternType="solid">
          <bgColor theme="7" tint="0.39991454817346722"/>
        </patternFill>
      </fill>
    </dxf>
    <dxf>
      <fill>
        <patternFill patternType="solid">
          <bgColor theme="7" tint="-0.24994659260841701"/>
        </patternFill>
      </fill>
    </dxf>
    <dxf>
      <fill>
        <patternFill patternType="solid">
          <bgColor rgb="FF0070C0"/>
        </patternFill>
      </fill>
    </dxf>
    <dxf>
      <fill>
        <patternFill patternType="solid">
          <bgColor rgb="FF92D050"/>
        </patternFill>
      </fill>
    </dxf>
    <dxf>
      <fill>
        <patternFill patternType="solid">
          <bgColor rgb="FF00B050"/>
        </patternFill>
      </fill>
    </dxf>
    <dxf>
      <fill>
        <patternFill patternType="solid">
          <bgColor rgb="FF00B0F0"/>
        </patternFill>
      </fill>
    </dxf>
    <dxf>
      <fill>
        <patternFill patternType="solid">
          <bgColor theme="7" tint="0.39991454817346722"/>
        </patternFill>
      </fill>
    </dxf>
    <dxf>
      <fill>
        <patternFill patternType="solid">
          <bgColor theme="5" tint="-0.24994659260841701"/>
        </patternFill>
      </fill>
    </dxf>
    <dxf>
      <fill>
        <patternFill patternType="solid">
          <bgColor rgb="FFFF0000"/>
        </patternFill>
      </fill>
    </dxf>
    <dxf>
      <fill>
        <patternFill patternType="solid">
          <bgColor theme="7" tint="-0.24994659260841701"/>
        </patternFill>
      </fill>
    </dxf>
    <dxf>
      <fill>
        <patternFill patternType="solid">
          <bgColor rgb="FF00B050"/>
        </patternFill>
      </fill>
    </dxf>
    <dxf>
      <fill>
        <patternFill patternType="solid">
          <bgColor rgb="FF92D050"/>
        </patternFill>
      </fill>
    </dxf>
    <dxf>
      <fill>
        <patternFill patternType="solid">
          <bgColor rgb="FF0070C0"/>
        </patternFill>
      </fill>
    </dxf>
    <dxf>
      <fill>
        <patternFill patternType="solid">
          <bgColor rgb="FF00B0F0"/>
        </patternFill>
      </fill>
    </dxf>
    <dxf>
      <fill>
        <patternFill patternType="solid">
          <bgColor rgb="FF0070C0"/>
        </patternFill>
      </fill>
    </dxf>
    <dxf>
      <fill>
        <patternFill patternType="solid">
          <bgColor rgb="FF00B050"/>
        </patternFill>
      </fill>
    </dxf>
    <dxf>
      <fill>
        <patternFill patternType="solid">
          <bgColor rgb="FF92D050"/>
        </patternFill>
      </fill>
    </dxf>
    <dxf>
      <fill>
        <patternFill patternType="solid">
          <bgColor rgb="FF00B0F0"/>
        </patternFill>
      </fill>
    </dxf>
    <dxf>
      <fill>
        <patternFill patternType="solid">
          <bgColor theme="7" tint="-0.24994659260841701"/>
        </patternFill>
      </fill>
    </dxf>
    <dxf>
      <fill>
        <patternFill patternType="solid">
          <bgColor theme="7" tint="0.39991454817346722"/>
        </patternFill>
      </fill>
    </dxf>
    <dxf>
      <fill>
        <patternFill patternType="solid">
          <bgColor theme="5" tint="-0.24994659260841701"/>
        </patternFill>
      </fill>
    </dxf>
    <dxf>
      <fill>
        <patternFill patternType="solid">
          <bgColor rgb="FFFF0000"/>
        </patternFill>
      </fill>
    </dxf>
    <dxf>
      <fill>
        <patternFill patternType="solid">
          <bgColor theme="7" tint="0.39991454817346722"/>
        </patternFill>
      </fill>
    </dxf>
    <dxf>
      <fill>
        <patternFill patternType="solid">
          <bgColor rgb="FF92D050"/>
        </patternFill>
      </fill>
    </dxf>
    <dxf>
      <fill>
        <patternFill patternType="solid">
          <bgColor rgb="FF0070C0"/>
        </patternFill>
      </fill>
    </dxf>
    <dxf>
      <fill>
        <patternFill patternType="solid">
          <bgColor rgb="FFFF0000"/>
        </patternFill>
      </fill>
    </dxf>
    <dxf>
      <fill>
        <patternFill patternType="solid">
          <bgColor theme="5" tint="-0.24994659260841701"/>
        </patternFill>
      </fill>
    </dxf>
    <dxf>
      <fill>
        <patternFill patternType="solid">
          <bgColor rgb="FF00B050"/>
        </patternFill>
      </fill>
    </dxf>
    <dxf>
      <fill>
        <patternFill patternType="solid">
          <bgColor rgb="FF00B0F0"/>
        </patternFill>
      </fill>
    </dxf>
    <dxf>
      <fill>
        <patternFill patternType="solid">
          <bgColor theme="7" tint="-0.24994659260841701"/>
        </patternFill>
      </fill>
    </dxf>
    <dxf>
      <fill>
        <patternFill patternType="solid">
          <bgColor rgb="FFFF0000"/>
        </patternFill>
      </fill>
    </dxf>
    <dxf>
      <fill>
        <patternFill patternType="solid">
          <bgColor theme="5" tint="-0.24994659260841701"/>
        </patternFill>
      </fill>
    </dxf>
    <dxf>
      <fill>
        <patternFill patternType="solid">
          <bgColor theme="7" tint="-0.24994659260841701"/>
        </patternFill>
      </fill>
    </dxf>
    <dxf>
      <fill>
        <patternFill patternType="solid">
          <bgColor rgb="FF00B0F0"/>
        </patternFill>
      </fill>
    </dxf>
    <dxf>
      <fill>
        <patternFill patternType="solid">
          <bgColor rgb="FF0070C0"/>
        </patternFill>
      </fill>
    </dxf>
    <dxf>
      <fill>
        <patternFill patternType="solid">
          <bgColor rgb="FF00B050"/>
        </patternFill>
      </fill>
    </dxf>
    <dxf>
      <fill>
        <patternFill patternType="solid">
          <bgColor rgb="FF92D050"/>
        </patternFill>
      </fill>
    </dxf>
    <dxf>
      <fill>
        <patternFill patternType="solid">
          <bgColor theme="7" tint="0.39991454817346722"/>
        </patternFill>
      </fill>
    </dxf>
    <dxf>
      <fill>
        <patternFill patternType="solid">
          <bgColor theme="7" tint="-0.24994659260841701"/>
        </patternFill>
      </fill>
    </dxf>
    <dxf>
      <fill>
        <patternFill patternType="solid">
          <bgColor rgb="FF0070C0"/>
        </patternFill>
      </fill>
    </dxf>
    <dxf>
      <fill>
        <patternFill patternType="solid">
          <bgColor rgb="FF92D050"/>
        </patternFill>
      </fill>
    </dxf>
    <dxf>
      <fill>
        <patternFill patternType="solid">
          <bgColor theme="5" tint="-0.24994659260841701"/>
        </patternFill>
      </fill>
    </dxf>
    <dxf>
      <fill>
        <patternFill patternType="solid">
          <bgColor rgb="FFFF0000"/>
        </patternFill>
      </fill>
    </dxf>
    <dxf>
      <fill>
        <patternFill patternType="solid">
          <bgColor theme="7" tint="0.39991454817346722"/>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theme="5" tint="-0.24994659260841701"/>
        </patternFill>
      </fill>
    </dxf>
    <dxf>
      <fill>
        <patternFill patternType="solid">
          <bgColor theme="7" tint="0.39991454817346722"/>
        </patternFill>
      </fill>
    </dxf>
    <dxf>
      <fill>
        <patternFill patternType="solid">
          <bgColor theme="7" tint="-0.24994659260841701"/>
        </patternFill>
      </fill>
    </dxf>
    <dxf>
      <fill>
        <patternFill patternType="solid">
          <bgColor rgb="FF00B0F0"/>
        </patternFill>
      </fill>
    </dxf>
    <dxf>
      <fill>
        <patternFill patternType="solid">
          <bgColor rgb="FF0070C0"/>
        </patternFill>
      </fill>
    </dxf>
    <dxf>
      <fill>
        <patternFill patternType="solid">
          <bgColor rgb="FF92D050"/>
        </patternFill>
      </fill>
    </dxf>
    <dxf>
      <fill>
        <patternFill patternType="solid">
          <bgColor rgb="FF00B050"/>
        </patternFill>
      </fill>
    </dxf>
    <dxf>
      <fill>
        <patternFill patternType="solid">
          <bgColor rgb="FF00B050"/>
        </patternFill>
      </fill>
    </dxf>
    <dxf>
      <fill>
        <patternFill patternType="solid">
          <bgColor rgb="FF92D050"/>
        </patternFill>
      </fill>
    </dxf>
    <dxf>
      <fill>
        <patternFill patternType="solid">
          <bgColor rgb="FF00B0F0"/>
        </patternFill>
      </fill>
    </dxf>
    <dxf>
      <fill>
        <patternFill patternType="solid">
          <bgColor theme="7" tint="-0.24994659260841701"/>
        </patternFill>
      </fill>
    </dxf>
    <dxf>
      <fill>
        <patternFill patternType="solid">
          <bgColor theme="7" tint="0.39991454817346722"/>
        </patternFill>
      </fill>
    </dxf>
    <dxf>
      <fill>
        <patternFill patternType="solid">
          <bgColor rgb="FFFF0000"/>
        </patternFill>
      </fill>
    </dxf>
    <dxf>
      <fill>
        <patternFill patternType="solid">
          <bgColor theme="5" tint="-0.24994659260841701"/>
        </patternFill>
      </fill>
    </dxf>
    <dxf>
      <fill>
        <patternFill patternType="solid">
          <bgColor rgb="FF0070C0"/>
        </patternFill>
      </fill>
    </dxf>
    <dxf>
      <fill>
        <patternFill patternType="solid">
          <bgColor rgb="FF00B050"/>
        </patternFill>
      </fill>
    </dxf>
    <dxf>
      <fill>
        <patternFill patternType="solid">
          <bgColor rgb="FF92D050"/>
        </patternFill>
      </fill>
    </dxf>
    <dxf>
      <fill>
        <patternFill patternType="solid">
          <bgColor rgb="FF0070C0"/>
        </patternFill>
      </fill>
    </dxf>
    <dxf>
      <fill>
        <patternFill patternType="solid">
          <bgColor rgb="FF00B0F0"/>
        </patternFill>
      </fill>
    </dxf>
    <dxf>
      <fill>
        <patternFill patternType="solid">
          <bgColor theme="7" tint="-0.24994659260841701"/>
        </patternFill>
      </fill>
    </dxf>
    <dxf>
      <fill>
        <patternFill patternType="solid">
          <bgColor theme="7" tint="0.39991454817346722"/>
        </patternFill>
      </fill>
    </dxf>
    <dxf>
      <fill>
        <patternFill patternType="solid">
          <bgColor theme="5" tint="-0.24994659260841701"/>
        </patternFill>
      </fill>
    </dxf>
    <dxf>
      <fill>
        <patternFill patternType="solid">
          <bgColor rgb="FFFF0000"/>
        </patternFill>
      </fill>
    </dxf>
    <dxf>
      <fill>
        <patternFill patternType="solid">
          <bgColor rgb="FF0070C0"/>
        </patternFill>
      </fill>
    </dxf>
    <dxf>
      <fill>
        <patternFill patternType="solid">
          <bgColor theme="7" tint="-0.24994659260841701"/>
        </patternFill>
      </fill>
    </dxf>
    <dxf>
      <fill>
        <patternFill patternType="solid">
          <bgColor theme="7" tint="0.39991454817346722"/>
        </patternFill>
      </fill>
    </dxf>
    <dxf>
      <fill>
        <patternFill patternType="solid">
          <bgColor theme="5" tint="-0.24994659260841701"/>
        </patternFill>
      </fill>
    </dxf>
    <dxf>
      <fill>
        <patternFill patternType="solid">
          <bgColor rgb="FFFF0000"/>
        </patternFill>
      </fill>
    </dxf>
    <dxf>
      <fill>
        <patternFill patternType="solid">
          <bgColor rgb="FF00B0F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theme="5" tint="-0.24994659260841701"/>
        </patternFill>
      </fill>
    </dxf>
    <dxf>
      <fill>
        <patternFill patternType="solid">
          <bgColor theme="7" tint="0.39991454817346722"/>
        </patternFill>
      </fill>
    </dxf>
    <dxf>
      <fill>
        <patternFill patternType="solid">
          <bgColor theme="7" tint="-0.24994659260841701"/>
        </patternFill>
      </fill>
    </dxf>
    <dxf>
      <fill>
        <patternFill patternType="solid">
          <bgColor rgb="FF00B0F0"/>
        </patternFill>
      </fill>
    </dxf>
    <dxf>
      <fill>
        <patternFill patternType="solid">
          <bgColor rgb="FF0070C0"/>
        </patternFill>
      </fill>
    </dxf>
    <dxf>
      <fill>
        <patternFill patternType="solid">
          <bgColor rgb="FF00B050"/>
        </patternFill>
      </fill>
    </dxf>
    <dxf>
      <fill>
        <patternFill patternType="solid">
          <bgColor rgb="FF92D050"/>
        </patternFill>
      </fill>
    </dxf>
    <dxf>
      <fill>
        <patternFill patternType="solid">
          <bgColor rgb="FF92D050"/>
        </patternFill>
      </fill>
    </dxf>
    <dxf>
      <fill>
        <patternFill patternType="solid">
          <bgColor rgb="FF00B050"/>
        </patternFill>
      </fill>
    </dxf>
    <dxf>
      <fill>
        <patternFill patternType="solid">
          <bgColor theme="7" tint="-0.24994659260841701"/>
        </patternFill>
      </fill>
    </dxf>
    <dxf>
      <fill>
        <patternFill patternType="solid">
          <bgColor rgb="FF00B0F0"/>
        </patternFill>
      </fill>
    </dxf>
    <dxf>
      <fill>
        <patternFill patternType="solid">
          <bgColor rgb="FF0070C0"/>
        </patternFill>
      </fill>
    </dxf>
    <dxf>
      <fill>
        <patternFill patternType="solid">
          <bgColor rgb="FFFF0000"/>
        </patternFill>
      </fill>
    </dxf>
    <dxf>
      <fill>
        <patternFill patternType="solid">
          <bgColor theme="5" tint="-0.24994659260841701"/>
        </patternFill>
      </fill>
    </dxf>
    <dxf>
      <fill>
        <patternFill patternType="solid">
          <bgColor theme="7" tint="0.39991454817346722"/>
        </patternFill>
      </fill>
    </dxf>
    <dxf>
      <fill>
        <patternFill patternType="solid">
          <bgColor rgb="FFFF0000"/>
        </patternFill>
      </fill>
    </dxf>
    <dxf>
      <fill>
        <patternFill patternType="solid">
          <bgColor theme="5" tint="-0.24994659260841701"/>
        </patternFill>
      </fill>
    </dxf>
    <dxf>
      <fill>
        <patternFill patternType="solid">
          <bgColor theme="7" tint="0.39991454817346722"/>
        </patternFill>
      </fill>
    </dxf>
    <dxf>
      <fill>
        <patternFill patternType="solid">
          <bgColor theme="7" tint="-0.24994659260841701"/>
        </patternFill>
      </fill>
    </dxf>
    <dxf>
      <fill>
        <patternFill patternType="solid">
          <bgColor rgb="FF00B0F0"/>
        </patternFill>
      </fill>
    </dxf>
    <dxf>
      <fill>
        <patternFill patternType="solid">
          <bgColor rgb="FF0070C0"/>
        </patternFill>
      </fill>
    </dxf>
    <dxf>
      <fill>
        <patternFill patternType="solid">
          <bgColor rgb="FF92D050"/>
        </patternFill>
      </fill>
    </dxf>
    <dxf>
      <fill>
        <patternFill patternType="solid">
          <bgColor rgb="FF00B050"/>
        </patternFill>
      </fill>
    </dxf>
    <dxf>
      <fill>
        <patternFill patternType="solid">
          <bgColor rgb="FF92D050"/>
        </patternFill>
      </fill>
    </dxf>
    <dxf>
      <fill>
        <patternFill patternType="solid">
          <bgColor rgb="FFFF0000"/>
        </patternFill>
      </fill>
    </dxf>
    <dxf>
      <fill>
        <patternFill patternType="solid">
          <bgColor theme="5" tint="-0.24994659260841701"/>
        </patternFill>
      </fill>
    </dxf>
    <dxf>
      <fill>
        <patternFill patternType="solid">
          <bgColor rgb="FF00B050"/>
        </patternFill>
      </fill>
    </dxf>
    <dxf>
      <fill>
        <patternFill patternType="solid">
          <bgColor theme="7" tint="0.39991454817346722"/>
        </patternFill>
      </fill>
    </dxf>
    <dxf>
      <fill>
        <patternFill patternType="solid">
          <bgColor theme="7" tint="-0.24994659260841701"/>
        </patternFill>
      </fill>
    </dxf>
    <dxf>
      <fill>
        <patternFill patternType="solid">
          <bgColor rgb="FF00B0F0"/>
        </patternFill>
      </fill>
    </dxf>
    <dxf>
      <fill>
        <patternFill patternType="solid">
          <bgColor rgb="FF0070C0"/>
        </patternFill>
      </fill>
    </dxf>
    <dxf>
      <fill>
        <patternFill patternType="solid">
          <bgColor rgb="FF92D050"/>
        </patternFill>
      </fill>
    </dxf>
    <dxf>
      <fill>
        <patternFill patternType="solid">
          <bgColor rgb="FF0070C0"/>
        </patternFill>
      </fill>
    </dxf>
    <dxf>
      <fill>
        <patternFill patternType="solid">
          <bgColor theme="7" tint="0.39991454817346722"/>
        </patternFill>
      </fill>
    </dxf>
    <dxf>
      <fill>
        <patternFill patternType="solid">
          <bgColor theme="5" tint="-0.24994659260841701"/>
        </patternFill>
      </fill>
    </dxf>
    <dxf>
      <fill>
        <patternFill patternType="solid">
          <bgColor rgb="FF00B0F0"/>
        </patternFill>
      </fill>
    </dxf>
    <dxf>
      <fill>
        <patternFill patternType="solid">
          <bgColor rgb="FFFF0000"/>
        </patternFill>
      </fill>
    </dxf>
    <dxf>
      <fill>
        <patternFill patternType="solid">
          <bgColor rgb="FF00B050"/>
        </patternFill>
      </fill>
    </dxf>
    <dxf>
      <fill>
        <patternFill patternType="solid">
          <bgColor theme="7" tint="-0.24994659260841701"/>
        </patternFill>
      </fill>
    </dxf>
    <dxf>
      <fill>
        <patternFill patternType="solid">
          <bgColor rgb="FF00B0F0"/>
        </patternFill>
      </fill>
    </dxf>
    <dxf>
      <fill>
        <patternFill patternType="solid">
          <bgColor rgb="FF0070C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theme="5" tint="-0.24994659260841701"/>
        </patternFill>
      </fill>
    </dxf>
    <dxf>
      <fill>
        <patternFill patternType="solid">
          <bgColor theme="7" tint="0.39991454817346722"/>
        </patternFill>
      </fill>
    </dxf>
    <dxf>
      <fill>
        <patternFill patternType="solid">
          <bgColor theme="7" tint="-0.24994659260841701"/>
        </patternFill>
      </fill>
    </dxf>
    <dxf>
      <fill>
        <patternFill patternType="solid">
          <bgColor rgb="FF00B050"/>
        </patternFill>
      </fill>
    </dxf>
    <dxf>
      <fill>
        <patternFill patternType="solid">
          <bgColor rgb="FF92D050"/>
        </patternFill>
      </fill>
    </dxf>
    <dxf>
      <fill>
        <patternFill patternType="solid">
          <bgColor rgb="FF0070C0"/>
        </patternFill>
      </fill>
    </dxf>
    <dxf>
      <fill>
        <patternFill patternType="solid">
          <bgColor rgb="FF00B0F0"/>
        </patternFill>
      </fill>
    </dxf>
    <dxf>
      <fill>
        <patternFill patternType="solid">
          <bgColor rgb="FF7030A0"/>
        </patternFill>
      </fill>
    </dxf>
    <dxf>
      <fill>
        <patternFill patternType="solid">
          <bgColor theme="7" tint="0.39991454817346722"/>
        </patternFill>
      </fill>
    </dxf>
    <dxf>
      <fill>
        <patternFill patternType="solid">
          <bgColor theme="5" tint="-0.24994659260841701"/>
        </patternFill>
      </fill>
    </dxf>
    <dxf>
      <fill>
        <patternFill patternType="solid">
          <bgColor rgb="FFFF0000"/>
        </patternFill>
      </fill>
    </dxf>
    <dxf>
      <fill>
        <patternFill patternType="solid">
          <bgColor rgb="FF00B0F0"/>
        </patternFill>
      </fill>
    </dxf>
    <dxf>
      <fill>
        <patternFill patternType="solid">
          <bgColor theme="5" tint="-0.24994659260841701"/>
        </patternFill>
      </fill>
    </dxf>
    <dxf>
      <fill>
        <patternFill patternType="solid">
          <bgColor theme="7" tint="0.39991454817346722"/>
        </patternFill>
      </fill>
    </dxf>
    <dxf>
      <fill>
        <patternFill patternType="solid">
          <bgColor rgb="FF00B050"/>
        </patternFill>
      </fill>
    </dxf>
    <dxf>
      <fill>
        <patternFill patternType="solid">
          <bgColor rgb="FF92D050"/>
        </patternFill>
      </fill>
    </dxf>
    <dxf>
      <fill>
        <patternFill patternType="solid">
          <bgColor rgb="FF0070C0"/>
        </patternFill>
      </fill>
    </dxf>
    <dxf>
      <fill>
        <patternFill patternType="solid">
          <bgColor theme="7" tint="-0.24994659260841701"/>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92D050"/>
        </patternFill>
      </fill>
    </dxf>
    <dxf>
      <fill>
        <patternFill patternType="solid">
          <bgColor rgb="FF0070C0"/>
        </patternFill>
      </fill>
    </dxf>
    <dxf>
      <fill>
        <patternFill patternType="solid">
          <bgColor theme="7" tint="-0.24994659260841701"/>
        </patternFill>
      </fill>
    </dxf>
    <dxf>
      <fill>
        <patternFill patternType="solid">
          <bgColor rgb="FFFF0000"/>
        </patternFill>
      </fill>
    </dxf>
    <dxf>
      <fill>
        <patternFill patternType="solid">
          <bgColor theme="5" tint="-0.24994659260841701"/>
        </patternFill>
      </fill>
    </dxf>
    <dxf>
      <fill>
        <patternFill patternType="solid">
          <bgColor theme="7" tint="0.39991454817346722"/>
        </patternFill>
      </fill>
    </dxf>
    <dxf>
      <fill>
        <patternFill patternType="solid">
          <bgColor theme="7" tint="-0.24994659260841701"/>
        </patternFill>
      </fill>
    </dxf>
    <dxf>
      <fill>
        <patternFill patternType="solid">
          <bgColor rgb="FF00B0F0"/>
        </patternFill>
      </fill>
    </dxf>
    <dxf>
      <fill>
        <patternFill patternType="solid">
          <bgColor theme="7" tint="0.39991454817346722"/>
        </patternFill>
      </fill>
    </dxf>
    <dxf>
      <fill>
        <patternFill patternType="solid">
          <bgColor theme="5" tint="-0.24994659260841701"/>
        </patternFill>
      </fill>
    </dxf>
    <dxf>
      <fill>
        <patternFill patternType="solid">
          <bgColor rgb="FFFF0000"/>
        </patternFill>
      </fill>
    </dxf>
    <dxf>
      <fill>
        <patternFill patternType="solid">
          <bgColor rgb="FF0070C0"/>
        </patternFill>
      </fill>
    </dxf>
    <dxf>
      <fill>
        <patternFill patternType="solid">
          <bgColor rgb="FF92D050"/>
        </patternFill>
      </fill>
    </dxf>
    <dxf>
      <fill>
        <patternFill patternType="solid">
          <bgColor rgb="FF00B050"/>
        </patternFill>
      </fill>
    </dxf>
    <dxf>
      <fill>
        <patternFill patternType="solid">
          <bgColor theme="7" tint="0.39991454817346722"/>
        </patternFill>
      </fill>
    </dxf>
    <dxf>
      <fill>
        <patternFill patternType="solid">
          <bgColor theme="5" tint="-0.24994659260841701"/>
        </patternFill>
      </fill>
    </dxf>
    <dxf>
      <fill>
        <patternFill patternType="solid">
          <bgColor rgb="FFFF0000"/>
        </patternFill>
      </fill>
    </dxf>
    <dxf>
      <fill>
        <patternFill patternType="solid">
          <bgColor rgb="FF00B050"/>
        </patternFill>
      </fill>
    </dxf>
    <dxf>
      <fill>
        <patternFill patternType="solid">
          <bgColor rgb="FF92D050"/>
        </patternFill>
      </fill>
    </dxf>
    <dxf>
      <fill>
        <patternFill patternType="solid">
          <bgColor rgb="FF0070C0"/>
        </patternFill>
      </fill>
    </dxf>
    <dxf>
      <fill>
        <patternFill patternType="solid">
          <bgColor rgb="FF00B0F0"/>
        </patternFill>
      </fill>
    </dxf>
    <dxf>
      <fill>
        <patternFill patternType="solid">
          <bgColor theme="7" tint="-0.24994659260841701"/>
        </patternFill>
      </fill>
    </dxf>
    <dxf>
      <fill>
        <patternFill patternType="solid">
          <bgColor rgb="FFFF0000"/>
        </patternFill>
      </fill>
    </dxf>
    <dxf>
      <fill>
        <patternFill patternType="solid">
          <bgColor theme="5" tint="-0.24994659260841701"/>
        </patternFill>
      </fill>
    </dxf>
    <dxf>
      <fill>
        <patternFill patternType="solid">
          <bgColor theme="7" tint="0.39991454817346722"/>
        </patternFill>
      </fill>
    </dxf>
    <dxf>
      <fill>
        <patternFill patternType="solid">
          <bgColor rgb="FF00B0F0"/>
        </patternFill>
      </fill>
    </dxf>
    <dxf>
      <fill>
        <patternFill patternType="solid">
          <bgColor rgb="FF0070C0"/>
        </patternFill>
      </fill>
    </dxf>
    <dxf>
      <fill>
        <patternFill patternType="solid">
          <bgColor rgb="FF92D050"/>
        </patternFill>
      </fill>
    </dxf>
    <dxf>
      <fill>
        <patternFill patternType="solid">
          <bgColor theme="7" tint="-0.24994659260841701"/>
        </patternFill>
      </fill>
    </dxf>
    <dxf>
      <fill>
        <patternFill patternType="solid">
          <bgColor rgb="FF00B050"/>
        </patternFill>
      </fill>
    </dxf>
    <dxf>
      <fill>
        <patternFill patternType="solid">
          <bgColor rgb="FF00B050"/>
        </patternFill>
      </fill>
    </dxf>
    <dxf>
      <fill>
        <patternFill patternType="solid">
          <bgColor rgb="FFFF0000"/>
        </patternFill>
      </fill>
    </dxf>
    <dxf>
      <fill>
        <patternFill patternType="solid">
          <bgColor theme="5" tint="-0.24994659260841701"/>
        </patternFill>
      </fill>
    </dxf>
    <dxf>
      <fill>
        <patternFill patternType="solid">
          <bgColor theme="7" tint="0.39991454817346722"/>
        </patternFill>
      </fill>
    </dxf>
    <dxf>
      <fill>
        <patternFill patternType="solid">
          <bgColor theme="7" tint="-0.24994659260841701"/>
        </patternFill>
      </fill>
    </dxf>
    <dxf>
      <fill>
        <patternFill patternType="solid">
          <bgColor rgb="FF00B0F0"/>
        </patternFill>
      </fill>
    </dxf>
    <dxf>
      <fill>
        <patternFill patternType="solid">
          <bgColor rgb="FF0070C0"/>
        </patternFill>
      </fill>
    </dxf>
    <dxf>
      <fill>
        <patternFill patternType="solid">
          <bgColor rgb="FF92D050"/>
        </patternFill>
      </fill>
    </dxf>
    <dxf>
      <fill>
        <patternFill patternType="solid">
          <bgColor rgb="FFFF0000"/>
        </patternFill>
      </fill>
    </dxf>
    <dxf>
      <fill>
        <patternFill patternType="solid">
          <bgColor theme="5" tint="-0.24994659260841701"/>
        </patternFill>
      </fill>
    </dxf>
    <dxf>
      <fill>
        <patternFill patternType="solid">
          <bgColor theme="7" tint="0.39991454817346722"/>
        </patternFill>
      </fill>
    </dxf>
    <dxf>
      <fill>
        <patternFill patternType="solid">
          <bgColor theme="7" tint="-0.24994659260841701"/>
        </patternFill>
      </fill>
    </dxf>
    <dxf>
      <fill>
        <patternFill patternType="solid">
          <bgColor rgb="FF0070C0"/>
        </patternFill>
      </fill>
    </dxf>
    <dxf>
      <fill>
        <patternFill patternType="solid">
          <bgColor rgb="FF92D050"/>
        </patternFill>
      </fill>
    </dxf>
    <dxf>
      <fill>
        <patternFill patternType="solid">
          <bgColor rgb="FF00B050"/>
        </patternFill>
      </fill>
    </dxf>
    <dxf>
      <fill>
        <patternFill patternType="solid">
          <bgColor rgb="FF00B0F0"/>
        </patternFill>
      </fill>
    </dxf>
    <dxf>
      <fill>
        <patternFill patternType="solid">
          <bgColor theme="7" tint="0.39991454817346722"/>
        </patternFill>
      </fill>
    </dxf>
    <dxf>
      <fill>
        <patternFill patternType="solid">
          <bgColor theme="5" tint="-0.24994659260841701"/>
        </patternFill>
      </fill>
    </dxf>
    <dxf>
      <fill>
        <patternFill patternType="solid">
          <bgColor rgb="FFFF0000"/>
        </patternFill>
      </fill>
    </dxf>
    <dxf>
      <fill>
        <patternFill patternType="solid">
          <bgColor theme="7" tint="-0.24994659260841701"/>
        </patternFill>
      </fill>
    </dxf>
    <dxf>
      <fill>
        <patternFill patternType="solid">
          <bgColor rgb="FF00B050"/>
        </patternFill>
      </fill>
    </dxf>
    <dxf>
      <fill>
        <patternFill patternType="solid">
          <bgColor rgb="FF92D050"/>
        </patternFill>
      </fill>
    </dxf>
    <dxf>
      <fill>
        <patternFill patternType="solid">
          <bgColor rgb="FF0070C0"/>
        </patternFill>
      </fill>
    </dxf>
    <dxf>
      <fill>
        <patternFill patternType="solid">
          <bgColor rgb="FF00B0F0"/>
        </patternFill>
      </fill>
    </dxf>
    <dxf>
      <fill>
        <patternFill patternType="solid">
          <bgColor rgb="FF0070C0"/>
        </patternFill>
      </fill>
    </dxf>
    <dxf>
      <fill>
        <patternFill patternType="solid">
          <bgColor rgb="FF00B050"/>
        </patternFill>
      </fill>
    </dxf>
    <dxf>
      <fill>
        <patternFill patternType="solid">
          <bgColor rgb="FF92D050"/>
        </patternFill>
      </fill>
    </dxf>
    <dxf>
      <fill>
        <patternFill patternType="solid">
          <bgColor rgb="FF00B0F0"/>
        </patternFill>
      </fill>
    </dxf>
    <dxf>
      <fill>
        <patternFill patternType="solid">
          <bgColor theme="7" tint="-0.24994659260841701"/>
        </patternFill>
      </fill>
    </dxf>
    <dxf>
      <fill>
        <patternFill patternType="solid">
          <bgColor theme="7" tint="0.39991454817346722"/>
        </patternFill>
      </fill>
    </dxf>
    <dxf>
      <fill>
        <patternFill patternType="solid">
          <bgColor theme="5" tint="-0.24994659260841701"/>
        </patternFill>
      </fill>
    </dxf>
    <dxf>
      <fill>
        <patternFill patternType="solid">
          <bgColor rgb="FFFF0000"/>
        </patternFill>
      </fill>
    </dxf>
    <dxf>
      <fill>
        <patternFill patternType="solid">
          <bgColor theme="7" tint="0.39991454817346722"/>
        </patternFill>
      </fill>
    </dxf>
    <dxf>
      <fill>
        <patternFill patternType="solid">
          <bgColor rgb="FF92D050"/>
        </patternFill>
      </fill>
    </dxf>
    <dxf>
      <fill>
        <patternFill patternType="solid">
          <bgColor rgb="FF0070C0"/>
        </patternFill>
      </fill>
    </dxf>
    <dxf>
      <fill>
        <patternFill patternType="solid">
          <bgColor rgb="FFFF0000"/>
        </patternFill>
      </fill>
    </dxf>
    <dxf>
      <fill>
        <patternFill patternType="solid">
          <bgColor theme="5" tint="-0.24994659260841701"/>
        </patternFill>
      </fill>
    </dxf>
    <dxf>
      <fill>
        <patternFill patternType="solid">
          <bgColor rgb="FF00B050"/>
        </patternFill>
      </fill>
    </dxf>
    <dxf>
      <fill>
        <patternFill patternType="solid">
          <bgColor rgb="FF00B0F0"/>
        </patternFill>
      </fill>
    </dxf>
    <dxf>
      <fill>
        <patternFill patternType="solid">
          <bgColor theme="7" tint="-0.24994659260841701"/>
        </patternFill>
      </fill>
    </dxf>
    <dxf>
      <fill>
        <patternFill patternType="solid">
          <bgColor rgb="FFFF0000"/>
        </patternFill>
      </fill>
    </dxf>
    <dxf>
      <fill>
        <patternFill patternType="solid">
          <bgColor theme="5" tint="-0.24994659260841701"/>
        </patternFill>
      </fill>
    </dxf>
    <dxf>
      <fill>
        <patternFill patternType="solid">
          <bgColor theme="7" tint="-0.24994659260841701"/>
        </patternFill>
      </fill>
    </dxf>
    <dxf>
      <fill>
        <patternFill patternType="solid">
          <bgColor rgb="FF00B0F0"/>
        </patternFill>
      </fill>
    </dxf>
    <dxf>
      <fill>
        <patternFill patternType="solid">
          <bgColor rgb="FF0070C0"/>
        </patternFill>
      </fill>
    </dxf>
    <dxf>
      <fill>
        <patternFill patternType="solid">
          <bgColor rgb="FF00B050"/>
        </patternFill>
      </fill>
    </dxf>
    <dxf>
      <fill>
        <patternFill patternType="solid">
          <bgColor rgb="FF92D050"/>
        </patternFill>
      </fill>
    </dxf>
    <dxf>
      <fill>
        <patternFill patternType="solid">
          <bgColor theme="7" tint="0.39991454817346722"/>
        </patternFill>
      </fill>
    </dxf>
    <dxf>
      <fill>
        <patternFill patternType="solid">
          <bgColor theme="7" tint="-0.24994659260841701"/>
        </patternFill>
      </fill>
    </dxf>
    <dxf>
      <fill>
        <patternFill patternType="solid">
          <bgColor rgb="FF0070C0"/>
        </patternFill>
      </fill>
    </dxf>
    <dxf>
      <fill>
        <patternFill patternType="solid">
          <bgColor rgb="FF92D050"/>
        </patternFill>
      </fill>
    </dxf>
    <dxf>
      <fill>
        <patternFill patternType="solid">
          <bgColor theme="5" tint="-0.24994659260841701"/>
        </patternFill>
      </fill>
    </dxf>
    <dxf>
      <fill>
        <patternFill patternType="solid">
          <bgColor rgb="FFFF0000"/>
        </patternFill>
      </fill>
    </dxf>
    <dxf>
      <fill>
        <patternFill patternType="solid">
          <bgColor theme="7" tint="0.39991454817346722"/>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theme="5" tint="-0.24994659260841701"/>
        </patternFill>
      </fill>
    </dxf>
    <dxf>
      <fill>
        <patternFill patternType="solid">
          <bgColor theme="7" tint="0.39991454817346722"/>
        </patternFill>
      </fill>
    </dxf>
    <dxf>
      <fill>
        <patternFill patternType="solid">
          <bgColor theme="7" tint="-0.24994659260841701"/>
        </patternFill>
      </fill>
    </dxf>
    <dxf>
      <fill>
        <patternFill patternType="solid">
          <bgColor rgb="FF00B0F0"/>
        </patternFill>
      </fill>
    </dxf>
    <dxf>
      <fill>
        <patternFill patternType="solid">
          <bgColor rgb="FF0070C0"/>
        </patternFill>
      </fill>
    </dxf>
    <dxf>
      <fill>
        <patternFill patternType="solid">
          <bgColor rgb="FF92D050"/>
        </patternFill>
      </fill>
    </dxf>
    <dxf>
      <fill>
        <patternFill patternType="solid">
          <bgColor rgb="FF00B050"/>
        </patternFill>
      </fill>
    </dxf>
    <dxf>
      <fill>
        <patternFill patternType="solid">
          <bgColor rgb="FF00B050"/>
        </patternFill>
      </fill>
    </dxf>
    <dxf>
      <fill>
        <patternFill patternType="solid">
          <bgColor rgb="FF92D050"/>
        </patternFill>
      </fill>
    </dxf>
    <dxf>
      <fill>
        <patternFill patternType="solid">
          <bgColor rgb="FF00B0F0"/>
        </patternFill>
      </fill>
    </dxf>
    <dxf>
      <fill>
        <patternFill patternType="solid">
          <bgColor theme="7" tint="-0.24994659260841701"/>
        </patternFill>
      </fill>
    </dxf>
    <dxf>
      <fill>
        <patternFill patternType="solid">
          <bgColor theme="7" tint="0.39991454817346722"/>
        </patternFill>
      </fill>
    </dxf>
    <dxf>
      <fill>
        <patternFill patternType="solid">
          <bgColor rgb="FFFF0000"/>
        </patternFill>
      </fill>
    </dxf>
    <dxf>
      <fill>
        <patternFill patternType="solid">
          <bgColor theme="5" tint="-0.24994659260841701"/>
        </patternFill>
      </fill>
    </dxf>
    <dxf>
      <fill>
        <patternFill patternType="solid">
          <bgColor rgb="FF0070C0"/>
        </patternFill>
      </fill>
    </dxf>
    <dxf>
      <fill>
        <patternFill patternType="solid">
          <bgColor rgb="FF00B050"/>
        </patternFill>
      </fill>
    </dxf>
    <dxf>
      <fill>
        <patternFill patternType="solid">
          <bgColor rgb="FF92D050"/>
        </patternFill>
      </fill>
    </dxf>
    <dxf>
      <fill>
        <patternFill patternType="solid">
          <bgColor rgb="FF0070C0"/>
        </patternFill>
      </fill>
    </dxf>
    <dxf>
      <fill>
        <patternFill patternType="solid">
          <bgColor rgb="FF00B0F0"/>
        </patternFill>
      </fill>
    </dxf>
    <dxf>
      <fill>
        <patternFill patternType="solid">
          <bgColor theme="7" tint="-0.24994659260841701"/>
        </patternFill>
      </fill>
    </dxf>
    <dxf>
      <fill>
        <patternFill patternType="solid">
          <bgColor theme="7" tint="0.39991454817346722"/>
        </patternFill>
      </fill>
    </dxf>
    <dxf>
      <fill>
        <patternFill patternType="solid">
          <bgColor theme="5" tint="-0.24994659260841701"/>
        </patternFill>
      </fill>
    </dxf>
    <dxf>
      <fill>
        <patternFill patternType="solid">
          <bgColor rgb="FFFF0000"/>
        </patternFill>
      </fill>
    </dxf>
    <dxf>
      <fill>
        <patternFill patternType="solid">
          <bgColor rgb="FF0070C0"/>
        </patternFill>
      </fill>
    </dxf>
    <dxf>
      <fill>
        <patternFill patternType="solid">
          <bgColor theme="7" tint="-0.24994659260841701"/>
        </patternFill>
      </fill>
    </dxf>
    <dxf>
      <fill>
        <patternFill patternType="solid">
          <bgColor theme="7" tint="0.39991454817346722"/>
        </patternFill>
      </fill>
    </dxf>
    <dxf>
      <fill>
        <patternFill patternType="solid">
          <bgColor theme="5" tint="-0.24994659260841701"/>
        </patternFill>
      </fill>
    </dxf>
    <dxf>
      <fill>
        <patternFill patternType="solid">
          <bgColor rgb="FFFF0000"/>
        </patternFill>
      </fill>
    </dxf>
    <dxf>
      <fill>
        <patternFill patternType="solid">
          <bgColor rgb="FF00B0F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theme="5" tint="-0.24994659260841701"/>
        </patternFill>
      </fill>
    </dxf>
    <dxf>
      <fill>
        <patternFill patternType="solid">
          <bgColor theme="7" tint="0.39991454817346722"/>
        </patternFill>
      </fill>
    </dxf>
    <dxf>
      <fill>
        <patternFill patternType="solid">
          <bgColor theme="7" tint="-0.24994659260841701"/>
        </patternFill>
      </fill>
    </dxf>
    <dxf>
      <fill>
        <patternFill patternType="solid">
          <bgColor rgb="FF00B0F0"/>
        </patternFill>
      </fill>
    </dxf>
    <dxf>
      <fill>
        <patternFill patternType="solid">
          <bgColor rgb="FF0070C0"/>
        </patternFill>
      </fill>
    </dxf>
    <dxf>
      <fill>
        <patternFill patternType="solid">
          <bgColor rgb="FF00B050"/>
        </patternFill>
      </fill>
    </dxf>
    <dxf>
      <fill>
        <patternFill patternType="solid">
          <bgColor rgb="FF92D050"/>
        </patternFill>
      </fill>
    </dxf>
    <dxf>
      <fill>
        <patternFill patternType="solid">
          <bgColor rgb="FF92D050"/>
        </patternFill>
      </fill>
    </dxf>
    <dxf>
      <fill>
        <patternFill patternType="solid">
          <bgColor rgb="FF00B050"/>
        </patternFill>
      </fill>
    </dxf>
    <dxf>
      <fill>
        <patternFill patternType="solid">
          <bgColor theme="7" tint="-0.24994659260841701"/>
        </patternFill>
      </fill>
    </dxf>
    <dxf>
      <fill>
        <patternFill patternType="solid">
          <bgColor rgb="FF00B0F0"/>
        </patternFill>
      </fill>
    </dxf>
    <dxf>
      <fill>
        <patternFill patternType="solid">
          <bgColor rgb="FF0070C0"/>
        </patternFill>
      </fill>
    </dxf>
    <dxf>
      <fill>
        <patternFill patternType="solid">
          <bgColor rgb="FFFF0000"/>
        </patternFill>
      </fill>
    </dxf>
    <dxf>
      <fill>
        <patternFill patternType="solid">
          <bgColor theme="5" tint="-0.24994659260841701"/>
        </patternFill>
      </fill>
    </dxf>
    <dxf>
      <fill>
        <patternFill patternType="solid">
          <bgColor theme="7" tint="0.39991454817346722"/>
        </patternFill>
      </fill>
    </dxf>
    <dxf>
      <fill>
        <patternFill patternType="solid">
          <bgColor rgb="FFFF0000"/>
        </patternFill>
      </fill>
    </dxf>
    <dxf>
      <fill>
        <patternFill patternType="solid">
          <bgColor theme="5" tint="-0.24994659260841701"/>
        </patternFill>
      </fill>
    </dxf>
    <dxf>
      <fill>
        <patternFill patternType="solid">
          <bgColor theme="7" tint="0.39991454817346722"/>
        </patternFill>
      </fill>
    </dxf>
    <dxf>
      <fill>
        <patternFill patternType="solid">
          <bgColor theme="7" tint="-0.24994659260841701"/>
        </patternFill>
      </fill>
    </dxf>
    <dxf>
      <fill>
        <patternFill patternType="solid">
          <bgColor rgb="FF00B0F0"/>
        </patternFill>
      </fill>
    </dxf>
    <dxf>
      <fill>
        <patternFill patternType="solid">
          <bgColor rgb="FF0070C0"/>
        </patternFill>
      </fill>
    </dxf>
    <dxf>
      <fill>
        <patternFill patternType="solid">
          <bgColor rgb="FF92D050"/>
        </patternFill>
      </fill>
    </dxf>
    <dxf>
      <fill>
        <patternFill patternType="solid">
          <bgColor rgb="FF00B050"/>
        </patternFill>
      </fill>
    </dxf>
    <dxf>
      <fill>
        <patternFill patternType="solid">
          <bgColor rgb="FF92D050"/>
        </patternFill>
      </fill>
    </dxf>
    <dxf>
      <fill>
        <patternFill patternType="solid">
          <bgColor rgb="FFFF0000"/>
        </patternFill>
      </fill>
    </dxf>
    <dxf>
      <fill>
        <patternFill patternType="solid">
          <bgColor theme="5" tint="-0.24994659260841701"/>
        </patternFill>
      </fill>
    </dxf>
    <dxf>
      <fill>
        <patternFill patternType="solid">
          <bgColor rgb="FF00B050"/>
        </patternFill>
      </fill>
    </dxf>
    <dxf>
      <fill>
        <patternFill patternType="solid">
          <bgColor theme="7" tint="0.39991454817346722"/>
        </patternFill>
      </fill>
    </dxf>
    <dxf>
      <fill>
        <patternFill patternType="solid">
          <bgColor theme="7" tint="-0.24994659260841701"/>
        </patternFill>
      </fill>
    </dxf>
    <dxf>
      <fill>
        <patternFill patternType="solid">
          <bgColor rgb="FF00B0F0"/>
        </patternFill>
      </fill>
    </dxf>
    <dxf>
      <fill>
        <patternFill patternType="solid">
          <bgColor rgb="FF0070C0"/>
        </patternFill>
      </fill>
    </dxf>
    <dxf>
      <fill>
        <patternFill patternType="solid">
          <bgColor rgb="FF92D050"/>
        </patternFill>
      </fill>
    </dxf>
    <dxf>
      <fill>
        <patternFill patternType="solid">
          <bgColor rgb="FF0070C0"/>
        </patternFill>
      </fill>
    </dxf>
    <dxf>
      <fill>
        <patternFill patternType="solid">
          <bgColor theme="7" tint="0.39991454817346722"/>
        </patternFill>
      </fill>
    </dxf>
    <dxf>
      <fill>
        <patternFill patternType="solid">
          <bgColor theme="5" tint="-0.24994659260841701"/>
        </patternFill>
      </fill>
    </dxf>
    <dxf>
      <fill>
        <patternFill patternType="solid">
          <bgColor rgb="FF00B0F0"/>
        </patternFill>
      </fill>
    </dxf>
    <dxf>
      <fill>
        <patternFill patternType="solid">
          <bgColor rgb="FFFF0000"/>
        </patternFill>
      </fill>
    </dxf>
    <dxf>
      <fill>
        <patternFill patternType="solid">
          <bgColor rgb="FF00B050"/>
        </patternFill>
      </fill>
    </dxf>
    <dxf>
      <fill>
        <patternFill patternType="solid">
          <bgColor theme="7" tint="-0.24994659260841701"/>
        </patternFill>
      </fill>
    </dxf>
    <dxf>
      <fill>
        <patternFill patternType="solid">
          <bgColor rgb="FF00B0F0"/>
        </patternFill>
      </fill>
    </dxf>
    <dxf>
      <fill>
        <patternFill patternType="solid">
          <bgColor rgb="FF0070C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theme="5" tint="-0.24994659260841701"/>
        </patternFill>
      </fill>
    </dxf>
    <dxf>
      <fill>
        <patternFill patternType="solid">
          <bgColor theme="7" tint="0.39991454817346722"/>
        </patternFill>
      </fill>
    </dxf>
    <dxf>
      <fill>
        <patternFill patternType="solid">
          <bgColor theme="7" tint="-0.24994659260841701"/>
        </patternFill>
      </fill>
    </dxf>
    <dxf>
      <fill>
        <patternFill patternType="solid">
          <bgColor rgb="FF00B050"/>
        </patternFill>
      </fill>
    </dxf>
    <dxf>
      <fill>
        <patternFill patternType="solid">
          <bgColor rgb="FF92D050"/>
        </patternFill>
      </fill>
    </dxf>
    <dxf>
      <fill>
        <patternFill patternType="solid">
          <bgColor rgb="FF0070C0"/>
        </patternFill>
      </fill>
    </dxf>
    <dxf>
      <fill>
        <patternFill patternType="solid">
          <bgColor rgb="FF00B0F0"/>
        </patternFill>
      </fill>
    </dxf>
    <dxf>
      <fill>
        <patternFill patternType="solid">
          <bgColor rgb="FF7030A0"/>
        </patternFill>
      </fill>
    </dxf>
    <dxf>
      <fill>
        <patternFill patternType="solid">
          <bgColor theme="7" tint="0.39991454817346722"/>
        </patternFill>
      </fill>
    </dxf>
    <dxf>
      <fill>
        <patternFill patternType="solid">
          <bgColor theme="5" tint="-0.24994659260841701"/>
        </patternFill>
      </fill>
    </dxf>
    <dxf>
      <fill>
        <patternFill patternType="solid">
          <bgColor rgb="FFFF0000"/>
        </patternFill>
      </fill>
    </dxf>
    <dxf>
      <fill>
        <patternFill patternType="solid">
          <bgColor rgb="FF00B0F0"/>
        </patternFill>
      </fill>
    </dxf>
    <dxf>
      <fill>
        <patternFill patternType="solid">
          <bgColor theme="5" tint="-0.24994659260841701"/>
        </patternFill>
      </fill>
    </dxf>
    <dxf>
      <fill>
        <patternFill patternType="solid">
          <bgColor theme="7" tint="0.39991454817346722"/>
        </patternFill>
      </fill>
    </dxf>
    <dxf>
      <fill>
        <patternFill patternType="solid">
          <bgColor rgb="FF00B050"/>
        </patternFill>
      </fill>
    </dxf>
    <dxf>
      <fill>
        <patternFill patternType="solid">
          <bgColor rgb="FF92D050"/>
        </patternFill>
      </fill>
    </dxf>
    <dxf>
      <fill>
        <patternFill patternType="solid">
          <bgColor rgb="FF0070C0"/>
        </patternFill>
      </fill>
    </dxf>
    <dxf>
      <fill>
        <patternFill patternType="solid">
          <bgColor theme="7" tint="-0.24994659260841701"/>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92D050"/>
        </patternFill>
      </fill>
    </dxf>
    <dxf>
      <fill>
        <patternFill patternType="solid">
          <bgColor rgb="FF0070C0"/>
        </patternFill>
      </fill>
    </dxf>
    <dxf>
      <fill>
        <patternFill patternType="solid">
          <bgColor theme="7" tint="-0.24994659260841701"/>
        </patternFill>
      </fill>
    </dxf>
    <dxf>
      <fill>
        <patternFill patternType="solid">
          <bgColor rgb="FFFF0000"/>
        </patternFill>
      </fill>
    </dxf>
    <dxf>
      <fill>
        <patternFill patternType="solid">
          <bgColor theme="5" tint="-0.24994659260841701"/>
        </patternFill>
      </fill>
    </dxf>
    <dxf>
      <fill>
        <patternFill patternType="solid">
          <bgColor theme="7" tint="0.39991454817346722"/>
        </patternFill>
      </fill>
    </dxf>
    <dxf>
      <fill>
        <patternFill patternType="solid">
          <bgColor theme="7" tint="-0.24994659260841701"/>
        </patternFill>
      </fill>
    </dxf>
    <dxf>
      <fill>
        <patternFill patternType="solid">
          <bgColor rgb="FF00B0F0"/>
        </patternFill>
      </fill>
    </dxf>
    <dxf>
      <fill>
        <patternFill patternType="solid">
          <bgColor theme="7" tint="0.39991454817346722"/>
        </patternFill>
      </fill>
    </dxf>
    <dxf>
      <fill>
        <patternFill patternType="solid">
          <bgColor theme="5" tint="-0.24994659260841701"/>
        </patternFill>
      </fill>
    </dxf>
    <dxf>
      <fill>
        <patternFill patternType="solid">
          <bgColor rgb="FFFF0000"/>
        </patternFill>
      </fill>
    </dxf>
    <dxf>
      <fill>
        <patternFill patternType="solid">
          <bgColor rgb="FF0070C0"/>
        </patternFill>
      </fill>
    </dxf>
    <dxf>
      <fill>
        <patternFill patternType="solid">
          <bgColor rgb="FF92D050"/>
        </patternFill>
      </fill>
    </dxf>
    <dxf>
      <fill>
        <patternFill patternType="solid">
          <bgColor rgb="FF00B050"/>
        </patternFill>
      </fill>
    </dxf>
    <dxf>
      <fill>
        <patternFill patternType="solid">
          <bgColor theme="7" tint="0.39991454817346722"/>
        </patternFill>
      </fill>
    </dxf>
    <dxf>
      <fill>
        <patternFill patternType="solid">
          <bgColor theme="5" tint="-0.24994659260841701"/>
        </patternFill>
      </fill>
    </dxf>
    <dxf>
      <fill>
        <patternFill patternType="solid">
          <bgColor rgb="FFFF0000"/>
        </patternFill>
      </fill>
    </dxf>
    <dxf>
      <fill>
        <patternFill patternType="solid">
          <bgColor rgb="FF00B050"/>
        </patternFill>
      </fill>
    </dxf>
    <dxf>
      <fill>
        <patternFill patternType="solid">
          <bgColor rgb="FF92D050"/>
        </patternFill>
      </fill>
    </dxf>
    <dxf>
      <fill>
        <patternFill patternType="solid">
          <bgColor rgb="FF0070C0"/>
        </patternFill>
      </fill>
    </dxf>
    <dxf>
      <fill>
        <patternFill patternType="solid">
          <bgColor rgb="FF00B0F0"/>
        </patternFill>
      </fill>
    </dxf>
    <dxf>
      <fill>
        <patternFill patternType="solid">
          <bgColor theme="7" tint="-0.24994659260841701"/>
        </patternFill>
      </fill>
    </dxf>
    <dxf>
      <fill>
        <patternFill patternType="solid">
          <bgColor rgb="FFFF0000"/>
        </patternFill>
      </fill>
    </dxf>
    <dxf>
      <fill>
        <patternFill patternType="solid">
          <bgColor theme="5" tint="-0.24994659260841701"/>
        </patternFill>
      </fill>
    </dxf>
    <dxf>
      <fill>
        <patternFill patternType="solid">
          <bgColor theme="7" tint="0.39991454817346722"/>
        </patternFill>
      </fill>
    </dxf>
    <dxf>
      <fill>
        <patternFill patternType="solid">
          <bgColor rgb="FF00B0F0"/>
        </patternFill>
      </fill>
    </dxf>
    <dxf>
      <fill>
        <patternFill patternType="solid">
          <bgColor rgb="FF0070C0"/>
        </patternFill>
      </fill>
    </dxf>
    <dxf>
      <fill>
        <patternFill patternType="solid">
          <bgColor rgb="FF92D050"/>
        </patternFill>
      </fill>
    </dxf>
    <dxf>
      <fill>
        <patternFill patternType="solid">
          <bgColor theme="7" tint="-0.24994659260841701"/>
        </patternFill>
      </fill>
    </dxf>
    <dxf>
      <fill>
        <patternFill patternType="solid">
          <bgColor rgb="FF00B050"/>
        </patternFill>
      </fill>
    </dxf>
    <dxf>
      <fill>
        <patternFill patternType="solid">
          <bgColor rgb="FF00B050"/>
        </patternFill>
      </fill>
    </dxf>
    <dxf>
      <fill>
        <patternFill patternType="solid">
          <bgColor rgb="FFFF0000"/>
        </patternFill>
      </fill>
    </dxf>
    <dxf>
      <fill>
        <patternFill patternType="solid">
          <bgColor theme="5" tint="-0.24994659260841701"/>
        </patternFill>
      </fill>
    </dxf>
    <dxf>
      <fill>
        <patternFill patternType="solid">
          <bgColor theme="7" tint="0.39991454817346722"/>
        </patternFill>
      </fill>
    </dxf>
    <dxf>
      <fill>
        <patternFill patternType="solid">
          <bgColor theme="7" tint="-0.24994659260841701"/>
        </patternFill>
      </fill>
    </dxf>
    <dxf>
      <fill>
        <patternFill patternType="solid">
          <bgColor rgb="FF00B0F0"/>
        </patternFill>
      </fill>
    </dxf>
    <dxf>
      <fill>
        <patternFill patternType="solid">
          <bgColor rgb="FF0070C0"/>
        </patternFill>
      </fill>
    </dxf>
    <dxf>
      <fill>
        <patternFill patternType="solid">
          <bgColor rgb="FF92D050"/>
        </patternFill>
      </fill>
    </dxf>
    <dxf>
      <fill>
        <patternFill patternType="solid">
          <bgColor rgb="FFFF0000"/>
        </patternFill>
      </fill>
    </dxf>
    <dxf>
      <fill>
        <patternFill patternType="solid">
          <bgColor theme="5" tint="-0.24994659260841701"/>
        </patternFill>
      </fill>
    </dxf>
    <dxf>
      <fill>
        <patternFill patternType="solid">
          <bgColor theme="7" tint="0.39991454817346722"/>
        </patternFill>
      </fill>
    </dxf>
    <dxf>
      <fill>
        <patternFill patternType="solid">
          <bgColor theme="7" tint="-0.24994659260841701"/>
        </patternFill>
      </fill>
    </dxf>
    <dxf>
      <fill>
        <patternFill patternType="solid">
          <bgColor rgb="FF0070C0"/>
        </patternFill>
      </fill>
    </dxf>
    <dxf>
      <fill>
        <patternFill patternType="solid">
          <bgColor rgb="FF92D050"/>
        </patternFill>
      </fill>
    </dxf>
    <dxf>
      <fill>
        <patternFill patternType="solid">
          <bgColor rgb="FF00B050"/>
        </patternFill>
      </fill>
    </dxf>
    <dxf>
      <fill>
        <patternFill patternType="solid">
          <bgColor rgb="FF00B0F0"/>
        </patternFill>
      </fill>
    </dxf>
    <dxf>
      <fill>
        <patternFill patternType="solid">
          <bgColor theme="7" tint="0.39991454817346722"/>
        </patternFill>
      </fill>
    </dxf>
    <dxf>
      <fill>
        <patternFill patternType="solid">
          <bgColor theme="5" tint="-0.24994659260841701"/>
        </patternFill>
      </fill>
    </dxf>
    <dxf>
      <fill>
        <patternFill patternType="solid">
          <bgColor rgb="FFFF0000"/>
        </patternFill>
      </fill>
    </dxf>
    <dxf>
      <fill>
        <patternFill patternType="solid">
          <bgColor theme="7" tint="-0.24994659260841701"/>
        </patternFill>
      </fill>
    </dxf>
    <dxf>
      <fill>
        <patternFill patternType="solid">
          <bgColor rgb="FF00B050"/>
        </patternFill>
      </fill>
    </dxf>
    <dxf>
      <fill>
        <patternFill patternType="solid">
          <bgColor rgb="FF92D050"/>
        </patternFill>
      </fill>
    </dxf>
    <dxf>
      <fill>
        <patternFill patternType="solid">
          <bgColor rgb="FF0070C0"/>
        </patternFill>
      </fill>
    </dxf>
    <dxf>
      <fill>
        <patternFill patternType="solid">
          <bgColor rgb="FF00B0F0"/>
        </patternFill>
      </fill>
    </dxf>
    <dxf>
      <fill>
        <patternFill patternType="solid">
          <bgColor rgb="FF0070C0"/>
        </patternFill>
      </fill>
    </dxf>
    <dxf>
      <fill>
        <patternFill patternType="solid">
          <bgColor rgb="FF00B050"/>
        </patternFill>
      </fill>
    </dxf>
    <dxf>
      <fill>
        <patternFill patternType="solid">
          <bgColor rgb="FF92D050"/>
        </patternFill>
      </fill>
    </dxf>
    <dxf>
      <fill>
        <patternFill patternType="solid">
          <bgColor rgb="FF00B0F0"/>
        </patternFill>
      </fill>
    </dxf>
    <dxf>
      <fill>
        <patternFill patternType="solid">
          <bgColor theme="7" tint="-0.24994659260841701"/>
        </patternFill>
      </fill>
    </dxf>
    <dxf>
      <fill>
        <patternFill patternType="solid">
          <bgColor theme="7" tint="0.39991454817346722"/>
        </patternFill>
      </fill>
    </dxf>
    <dxf>
      <fill>
        <patternFill patternType="solid">
          <bgColor theme="5" tint="-0.24994659260841701"/>
        </patternFill>
      </fill>
    </dxf>
    <dxf>
      <fill>
        <patternFill patternType="solid">
          <bgColor rgb="FFFF0000"/>
        </patternFill>
      </fill>
    </dxf>
    <dxf>
      <fill>
        <patternFill patternType="solid">
          <bgColor theme="7" tint="0.39991454817346722"/>
        </patternFill>
      </fill>
    </dxf>
    <dxf>
      <fill>
        <patternFill patternType="solid">
          <bgColor rgb="FF92D050"/>
        </patternFill>
      </fill>
    </dxf>
    <dxf>
      <fill>
        <patternFill patternType="solid">
          <bgColor rgb="FF0070C0"/>
        </patternFill>
      </fill>
    </dxf>
    <dxf>
      <fill>
        <patternFill patternType="solid">
          <bgColor rgb="FFFF0000"/>
        </patternFill>
      </fill>
    </dxf>
    <dxf>
      <fill>
        <patternFill patternType="solid">
          <bgColor theme="5" tint="-0.24994659260841701"/>
        </patternFill>
      </fill>
    </dxf>
    <dxf>
      <fill>
        <patternFill patternType="solid">
          <bgColor rgb="FF00B050"/>
        </patternFill>
      </fill>
    </dxf>
    <dxf>
      <fill>
        <patternFill patternType="solid">
          <bgColor rgb="FF00B0F0"/>
        </patternFill>
      </fill>
    </dxf>
    <dxf>
      <fill>
        <patternFill patternType="solid">
          <bgColor theme="7" tint="-0.24994659260841701"/>
        </patternFill>
      </fill>
    </dxf>
    <dxf>
      <fill>
        <patternFill patternType="solid">
          <bgColor rgb="FFFF0000"/>
        </patternFill>
      </fill>
    </dxf>
    <dxf>
      <fill>
        <patternFill patternType="solid">
          <bgColor theme="5" tint="-0.24994659260841701"/>
        </patternFill>
      </fill>
    </dxf>
    <dxf>
      <fill>
        <patternFill patternType="solid">
          <bgColor theme="7" tint="-0.24994659260841701"/>
        </patternFill>
      </fill>
    </dxf>
    <dxf>
      <fill>
        <patternFill patternType="solid">
          <bgColor rgb="FF00B0F0"/>
        </patternFill>
      </fill>
    </dxf>
    <dxf>
      <fill>
        <patternFill patternType="solid">
          <bgColor rgb="FF0070C0"/>
        </patternFill>
      </fill>
    </dxf>
    <dxf>
      <fill>
        <patternFill patternType="solid">
          <bgColor rgb="FF00B050"/>
        </patternFill>
      </fill>
    </dxf>
    <dxf>
      <fill>
        <patternFill patternType="solid">
          <bgColor rgb="FF92D050"/>
        </patternFill>
      </fill>
    </dxf>
    <dxf>
      <fill>
        <patternFill patternType="solid">
          <bgColor theme="7" tint="0.39991454817346722"/>
        </patternFill>
      </fill>
    </dxf>
    <dxf>
      <fill>
        <patternFill patternType="solid">
          <bgColor theme="7" tint="-0.24994659260841701"/>
        </patternFill>
      </fill>
    </dxf>
    <dxf>
      <fill>
        <patternFill patternType="solid">
          <bgColor rgb="FF0070C0"/>
        </patternFill>
      </fill>
    </dxf>
    <dxf>
      <fill>
        <patternFill patternType="solid">
          <bgColor rgb="FF92D050"/>
        </patternFill>
      </fill>
    </dxf>
    <dxf>
      <fill>
        <patternFill patternType="solid">
          <bgColor theme="5" tint="-0.24994659260841701"/>
        </patternFill>
      </fill>
    </dxf>
    <dxf>
      <fill>
        <patternFill patternType="solid">
          <bgColor rgb="FFFF0000"/>
        </patternFill>
      </fill>
    </dxf>
    <dxf>
      <fill>
        <patternFill patternType="solid">
          <bgColor theme="7" tint="0.39991454817346722"/>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theme="5" tint="-0.24994659260841701"/>
        </patternFill>
      </fill>
    </dxf>
    <dxf>
      <fill>
        <patternFill patternType="solid">
          <bgColor theme="7" tint="0.39991454817346722"/>
        </patternFill>
      </fill>
    </dxf>
    <dxf>
      <fill>
        <patternFill patternType="solid">
          <bgColor theme="7" tint="-0.24994659260841701"/>
        </patternFill>
      </fill>
    </dxf>
    <dxf>
      <fill>
        <patternFill patternType="solid">
          <bgColor rgb="FF00B0F0"/>
        </patternFill>
      </fill>
    </dxf>
    <dxf>
      <fill>
        <patternFill patternType="solid">
          <bgColor rgb="FF0070C0"/>
        </patternFill>
      </fill>
    </dxf>
    <dxf>
      <fill>
        <patternFill patternType="solid">
          <bgColor rgb="FF92D050"/>
        </patternFill>
      </fill>
    </dxf>
    <dxf>
      <fill>
        <patternFill patternType="solid">
          <bgColor rgb="FF00B050"/>
        </patternFill>
      </fill>
    </dxf>
    <dxf>
      <fill>
        <patternFill patternType="solid">
          <bgColor rgb="FF00B050"/>
        </patternFill>
      </fill>
    </dxf>
    <dxf>
      <fill>
        <patternFill patternType="solid">
          <bgColor rgb="FF92D050"/>
        </patternFill>
      </fill>
    </dxf>
    <dxf>
      <fill>
        <patternFill patternType="solid">
          <bgColor rgb="FF00B0F0"/>
        </patternFill>
      </fill>
    </dxf>
    <dxf>
      <fill>
        <patternFill patternType="solid">
          <bgColor theme="7" tint="-0.24994659260841701"/>
        </patternFill>
      </fill>
    </dxf>
    <dxf>
      <fill>
        <patternFill patternType="solid">
          <bgColor theme="7" tint="0.39991454817346722"/>
        </patternFill>
      </fill>
    </dxf>
    <dxf>
      <fill>
        <patternFill patternType="solid">
          <bgColor rgb="FFFF0000"/>
        </patternFill>
      </fill>
    </dxf>
    <dxf>
      <fill>
        <patternFill patternType="solid">
          <bgColor theme="5" tint="-0.24994659260841701"/>
        </patternFill>
      </fill>
    </dxf>
    <dxf>
      <fill>
        <patternFill patternType="solid">
          <bgColor rgb="FF0070C0"/>
        </patternFill>
      </fill>
    </dxf>
    <dxf>
      <fill>
        <patternFill patternType="solid">
          <bgColor rgb="FF00B050"/>
        </patternFill>
      </fill>
    </dxf>
    <dxf>
      <fill>
        <patternFill patternType="solid">
          <bgColor rgb="FF92D050"/>
        </patternFill>
      </fill>
    </dxf>
    <dxf>
      <fill>
        <patternFill patternType="solid">
          <bgColor rgb="FF0070C0"/>
        </patternFill>
      </fill>
    </dxf>
    <dxf>
      <fill>
        <patternFill patternType="solid">
          <bgColor rgb="FF00B0F0"/>
        </patternFill>
      </fill>
    </dxf>
    <dxf>
      <fill>
        <patternFill patternType="solid">
          <bgColor theme="7" tint="-0.24994659260841701"/>
        </patternFill>
      </fill>
    </dxf>
    <dxf>
      <fill>
        <patternFill patternType="solid">
          <bgColor theme="7" tint="0.39991454817346722"/>
        </patternFill>
      </fill>
    </dxf>
    <dxf>
      <fill>
        <patternFill patternType="solid">
          <bgColor theme="5" tint="-0.24994659260841701"/>
        </patternFill>
      </fill>
    </dxf>
    <dxf>
      <fill>
        <patternFill patternType="solid">
          <bgColor rgb="FFFF0000"/>
        </patternFill>
      </fill>
    </dxf>
    <dxf>
      <fill>
        <patternFill patternType="solid">
          <bgColor rgb="FF0070C0"/>
        </patternFill>
      </fill>
    </dxf>
    <dxf>
      <fill>
        <patternFill patternType="solid">
          <bgColor theme="7" tint="-0.24994659260841701"/>
        </patternFill>
      </fill>
    </dxf>
    <dxf>
      <fill>
        <patternFill patternType="solid">
          <bgColor theme="7" tint="0.39991454817346722"/>
        </patternFill>
      </fill>
    </dxf>
    <dxf>
      <fill>
        <patternFill patternType="solid">
          <bgColor theme="5" tint="-0.24994659260841701"/>
        </patternFill>
      </fill>
    </dxf>
    <dxf>
      <fill>
        <patternFill patternType="solid">
          <bgColor rgb="FFFF0000"/>
        </patternFill>
      </fill>
    </dxf>
    <dxf>
      <fill>
        <patternFill patternType="solid">
          <bgColor rgb="FF00B0F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theme="5" tint="-0.24994659260841701"/>
        </patternFill>
      </fill>
    </dxf>
    <dxf>
      <fill>
        <patternFill patternType="solid">
          <bgColor theme="7" tint="0.39991454817346722"/>
        </patternFill>
      </fill>
    </dxf>
    <dxf>
      <fill>
        <patternFill patternType="solid">
          <bgColor theme="7" tint="-0.24994659260841701"/>
        </patternFill>
      </fill>
    </dxf>
    <dxf>
      <fill>
        <patternFill patternType="solid">
          <bgColor rgb="FF00B0F0"/>
        </patternFill>
      </fill>
    </dxf>
    <dxf>
      <fill>
        <patternFill patternType="solid">
          <bgColor rgb="FF0070C0"/>
        </patternFill>
      </fill>
    </dxf>
    <dxf>
      <fill>
        <patternFill patternType="solid">
          <bgColor rgb="FF00B050"/>
        </patternFill>
      </fill>
    </dxf>
    <dxf>
      <fill>
        <patternFill patternType="solid">
          <bgColor rgb="FF92D050"/>
        </patternFill>
      </fill>
    </dxf>
    <dxf>
      <fill>
        <patternFill patternType="solid">
          <bgColor rgb="FF92D050"/>
        </patternFill>
      </fill>
    </dxf>
    <dxf>
      <fill>
        <patternFill patternType="solid">
          <bgColor rgb="FF00B050"/>
        </patternFill>
      </fill>
    </dxf>
    <dxf>
      <fill>
        <patternFill patternType="solid">
          <bgColor theme="7" tint="-0.24994659260841701"/>
        </patternFill>
      </fill>
    </dxf>
    <dxf>
      <fill>
        <patternFill patternType="solid">
          <bgColor rgb="FF00B0F0"/>
        </patternFill>
      </fill>
    </dxf>
    <dxf>
      <fill>
        <patternFill patternType="solid">
          <bgColor rgb="FF0070C0"/>
        </patternFill>
      </fill>
    </dxf>
    <dxf>
      <fill>
        <patternFill patternType="solid">
          <bgColor rgb="FFFF0000"/>
        </patternFill>
      </fill>
    </dxf>
    <dxf>
      <fill>
        <patternFill patternType="solid">
          <bgColor theme="5" tint="-0.24994659260841701"/>
        </patternFill>
      </fill>
    </dxf>
    <dxf>
      <fill>
        <patternFill patternType="solid">
          <bgColor theme="7" tint="0.39991454817346722"/>
        </patternFill>
      </fill>
    </dxf>
    <dxf>
      <fill>
        <patternFill patternType="solid">
          <bgColor rgb="FFFF0000"/>
        </patternFill>
      </fill>
    </dxf>
    <dxf>
      <fill>
        <patternFill patternType="solid">
          <bgColor theme="5" tint="-0.24994659260841701"/>
        </patternFill>
      </fill>
    </dxf>
    <dxf>
      <fill>
        <patternFill patternType="solid">
          <bgColor theme="7" tint="0.39991454817346722"/>
        </patternFill>
      </fill>
    </dxf>
    <dxf>
      <fill>
        <patternFill patternType="solid">
          <bgColor theme="7" tint="-0.24994659260841701"/>
        </patternFill>
      </fill>
    </dxf>
    <dxf>
      <fill>
        <patternFill patternType="solid">
          <bgColor rgb="FF00B0F0"/>
        </patternFill>
      </fill>
    </dxf>
    <dxf>
      <fill>
        <patternFill patternType="solid">
          <bgColor rgb="FF0070C0"/>
        </patternFill>
      </fill>
    </dxf>
    <dxf>
      <fill>
        <patternFill patternType="solid">
          <bgColor rgb="FF92D050"/>
        </patternFill>
      </fill>
    </dxf>
    <dxf>
      <fill>
        <patternFill patternType="solid">
          <bgColor rgb="FF00B050"/>
        </patternFill>
      </fill>
    </dxf>
    <dxf>
      <fill>
        <patternFill patternType="solid">
          <bgColor rgb="FF92D050"/>
        </patternFill>
      </fill>
    </dxf>
    <dxf>
      <fill>
        <patternFill patternType="solid">
          <bgColor rgb="FFFF0000"/>
        </patternFill>
      </fill>
    </dxf>
    <dxf>
      <fill>
        <patternFill patternType="solid">
          <bgColor theme="5" tint="-0.24994659260841701"/>
        </patternFill>
      </fill>
    </dxf>
    <dxf>
      <fill>
        <patternFill patternType="solid">
          <bgColor rgb="FF00B050"/>
        </patternFill>
      </fill>
    </dxf>
    <dxf>
      <fill>
        <patternFill patternType="solid">
          <bgColor theme="7" tint="0.39991454817346722"/>
        </patternFill>
      </fill>
    </dxf>
    <dxf>
      <fill>
        <patternFill patternType="solid">
          <bgColor theme="7" tint="-0.24994659260841701"/>
        </patternFill>
      </fill>
    </dxf>
    <dxf>
      <fill>
        <patternFill patternType="solid">
          <bgColor rgb="FF00B0F0"/>
        </patternFill>
      </fill>
    </dxf>
    <dxf>
      <fill>
        <patternFill patternType="solid">
          <bgColor rgb="FF0070C0"/>
        </patternFill>
      </fill>
    </dxf>
    <dxf>
      <fill>
        <patternFill patternType="solid">
          <bgColor rgb="FF92D050"/>
        </patternFill>
      </fill>
    </dxf>
    <dxf>
      <fill>
        <patternFill patternType="solid">
          <bgColor rgb="FF0070C0"/>
        </patternFill>
      </fill>
    </dxf>
    <dxf>
      <fill>
        <patternFill patternType="solid">
          <bgColor theme="7" tint="0.39991454817346722"/>
        </patternFill>
      </fill>
    </dxf>
    <dxf>
      <fill>
        <patternFill patternType="solid">
          <bgColor theme="5" tint="-0.24994659260841701"/>
        </patternFill>
      </fill>
    </dxf>
    <dxf>
      <fill>
        <patternFill patternType="solid">
          <bgColor rgb="FF00B0F0"/>
        </patternFill>
      </fill>
    </dxf>
    <dxf>
      <fill>
        <patternFill patternType="solid">
          <bgColor rgb="FFFF0000"/>
        </patternFill>
      </fill>
    </dxf>
    <dxf>
      <fill>
        <patternFill patternType="solid">
          <bgColor rgb="FF00B050"/>
        </patternFill>
      </fill>
    </dxf>
    <dxf>
      <fill>
        <patternFill patternType="solid">
          <bgColor theme="7" tint="-0.24994659260841701"/>
        </patternFill>
      </fill>
    </dxf>
    <dxf>
      <fill>
        <patternFill patternType="solid">
          <bgColor rgb="FF00B0F0"/>
        </patternFill>
      </fill>
    </dxf>
    <dxf>
      <fill>
        <patternFill patternType="solid">
          <bgColor rgb="FF0070C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theme="5" tint="-0.24994659260841701"/>
        </patternFill>
      </fill>
    </dxf>
    <dxf>
      <fill>
        <patternFill patternType="solid">
          <bgColor theme="7" tint="0.39991454817346722"/>
        </patternFill>
      </fill>
    </dxf>
    <dxf>
      <fill>
        <patternFill patternType="solid">
          <bgColor theme="7" tint="-0.24994659260841701"/>
        </patternFill>
      </fill>
    </dxf>
    <dxf>
      <fill>
        <patternFill patternType="solid">
          <bgColor rgb="FF00B050"/>
        </patternFill>
      </fill>
    </dxf>
    <dxf>
      <fill>
        <patternFill patternType="solid">
          <bgColor rgb="FF92D050"/>
        </patternFill>
      </fill>
    </dxf>
    <dxf>
      <fill>
        <patternFill patternType="solid">
          <bgColor rgb="FF0070C0"/>
        </patternFill>
      </fill>
    </dxf>
    <dxf>
      <fill>
        <patternFill patternType="solid">
          <bgColor rgb="FF00B0F0"/>
        </patternFill>
      </fill>
    </dxf>
    <dxf>
      <fill>
        <patternFill patternType="solid">
          <bgColor rgb="FF7030A0"/>
        </patternFill>
      </fill>
    </dxf>
    <dxf>
      <fill>
        <patternFill patternType="solid">
          <bgColor theme="7" tint="0.39991454817346722"/>
        </patternFill>
      </fill>
    </dxf>
    <dxf>
      <fill>
        <patternFill patternType="solid">
          <bgColor theme="5" tint="-0.24994659260841701"/>
        </patternFill>
      </fill>
    </dxf>
    <dxf>
      <fill>
        <patternFill patternType="solid">
          <bgColor rgb="FFFF0000"/>
        </patternFill>
      </fill>
    </dxf>
    <dxf>
      <fill>
        <patternFill patternType="solid">
          <bgColor rgb="FF00B0F0"/>
        </patternFill>
      </fill>
    </dxf>
    <dxf>
      <fill>
        <patternFill patternType="solid">
          <bgColor theme="5" tint="-0.24994659260841701"/>
        </patternFill>
      </fill>
    </dxf>
    <dxf>
      <fill>
        <patternFill patternType="solid">
          <bgColor theme="7" tint="0.39991454817346722"/>
        </patternFill>
      </fill>
    </dxf>
    <dxf>
      <fill>
        <patternFill patternType="solid">
          <bgColor rgb="FF00B050"/>
        </patternFill>
      </fill>
    </dxf>
    <dxf>
      <fill>
        <patternFill patternType="solid">
          <bgColor rgb="FF92D050"/>
        </patternFill>
      </fill>
    </dxf>
    <dxf>
      <fill>
        <patternFill patternType="solid">
          <bgColor rgb="FF0070C0"/>
        </patternFill>
      </fill>
    </dxf>
    <dxf>
      <fill>
        <patternFill patternType="solid">
          <bgColor theme="7" tint="-0.24994659260841701"/>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92D050"/>
        </patternFill>
      </fill>
    </dxf>
    <dxf>
      <fill>
        <patternFill patternType="solid">
          <bgColor rgb="FF0070C0"/>
        </patternFill>
      </fill>
    </dxf>
    <dxf>
      <fill>
        <patternFill patternType="solid">
          <bgColor theme="7" tint="-0.24994659260841701"/>
        </patternFill>
      </fill>
    </dxf>
    <dxf>
      <fill>
        <patternFill patternType="solid">
          <bgColor rgb="FFFF0000"/>
        </patternFill>
      </fill>
    </dxf>
    <dxf>
      <fill>
        <patternFill patternType="solid">
          <bgColor theme="5" tint="-0.24994659260841701"/>
        </patternFill>
      </fill>
    </dxf>
    <dxf>
      <fill>
        <patternFill patternType="solid">
          <bgColor theme="7" tint="0.39991454817346722"/>
        </patternFill>
      </fill>
    </dxf>
    <dxf>
      <fill>
        <patternFill patternType="solid">
          <bgColor theme="7" tint="-0.24994659260841701"/>
        </patternFill>
      </fill>
    </dxf>
    <dxf>
      <fill>
        <patternFill patternType="solid">
          <bgColor rgb="FF00B0F0"/>
        </patternFill>
      </fill>
    </dxf>
    <dxf>
      <fill>
        <patternFill patternType="solid">
          <bgColor theme="7" tint="0.39991454817346722"/>
        </patternFill>
      </fill>
    </dxf>
    <dxf>
      <fill>
        <patternFill patternType="solid">
          <bgColor theme="5" tint="-0.24994659260841701"/>
        </patternFill>
      </fill>
    </dxf>
    <dxf>
      <fill>
        <patternFill patternType="solid">
          <bgColor rgb="FFFF0000"/>
        </patternFill>
      </fill>
    </dxf>
    <dxf>
      <fill>
        <patternFill patternType="solid">
          <bgColor rgb="FF0070C0"/>
        </patternFill>
      </fill>
    </dxf>
    <dxf>
      <fill>
        <patternFill patternType="solid">
          <bgColor rgb="FF92D050"/>
        </patternFill>
      </fill>
    </dxf>
    <dxf>
      <fill>
        <patternFill patternType="solid">
          <bgColor rgb="FF00B050"/>
        </patternFill>
      </fill>
    </dxf>
    <dxf>
      <fill>
        <patternFill patternType="solid">
          <bgColor theme="7" tint="0.39991454817346722"/>
        </patternFill>
      </fill>
    </dxf>
    <dxf>
      <fill>
        <patternFill patternType="solid">
          <bgColor theme="5" tint="-0.24994659260841701"/>
        </patternFill>
      </fill>
    </dxf>
    <dxf>
      <fill>
        <patternFill patternType="solid">
          <bgColor rgb="FFFF0000"/>
        </patternFill>
      </fill>
    </dxf>
    <dxf>
      <fill>
        <patternFill patternType="solid">
          <bgColor rgb="FF00B050"/>
        </patternFill>
      </fill>
    </dxf>
    <dxf>
      <fill>
        <patternFill patternType="solid">
          <bgColor rgb="FF92D050"/>
        </patternFill>
      </fill>
    </dxf>
    <dxf>
      <fill>
        <patternFill patternType="solid">
          <bgColor rgb="FF0070C0"/>
        </patternFill>
      </fill>
    </dxf>
    <dxf>
      <fill>
        <patternFill patternType="solid">
          <bgColor rgb="FF00B0F0"/>
        </patternFill>
      </fill>
    </dxf>
    <dxf>
      <fill>
        <patternFill patternType="solid">
          <bgColor theme="7" tint="-0.24994659260841701"/>
        </patternFill>
      </fill>
    </dxf>
    <dxf>
      <fill>
        <patternFill patternType="solid">
          <bgColor rgb="FFFF0000"/>
        </patternFill>
      </fill>
    </dxf>
    <dxf>
      <fill>
        <patternFill patternType="solid">
          <bgColor theme="5" tint="-0.24994659260841701"/>
        </patternFill>
      </fill>
    </dxf>
    <dxf>
      <fill>
        <patternFill patternType="solid">
          <bgColor theme="7" tint="0.39991454817346722"/>
        </patternFill>
      </fill>
    </dxf>
    <dxf>
      <fill>
        <patternFill patternType="solid">
          <bgColor rgb="FF00B0F0"/>
        </patternFill>
      </fill>
    </dxf>
    <dxf>
      <fill>
        <patternFill patternType="solid">
          <bgColor rgb="FF0070C0"/>
        </patternFill>
      </fill>
    </dxf>
    <dxf>
      <fill>
        <patternFill patternType="solid">
          <bgColor rgb="FF92D050"/>
        </patternFill>
      </fill>
    </dxf>
    <dxf>
      <fill>
        <patternFill patternType="solid">
          <bgColor theme="7" tint="-0.24994659260841701"/>
        </patternFill>
      </fill>
    </dxf>
    <dxf>
      <fill>
        <patternFill patternType="solid">
          <bgColor rgb="FF00B050"/>
        </patternFill>
      </fill>
    </dxf>
    <dxf>
      <fill>
        <patternFill patternType="solid">
          <bgColor rgb="FF00B050"/>
        </patternFill>
      </fill>
    </dxf>
    <dxf>
      <fill>
        <patternFill patternType="solid">
          <bgColor rgb="FFFF0000"/>
        </patternFill>
      </fill>
    </dxf>
    <dxf>
      <fill>
        <patternFill patternType="solid">
          <bgColor theme="5" tint="-0.24994659260841701"/>
        </patternFill>
      </fill>
    </dxf>
    <dxf>
      <fill>
        <patternFill patternType="solid">
          <bgColor theme="7" tint="0.39991454817346722"/>
        </patternFill>
      </fill>
    </dxf>
    <dxf>
      <fill>
        <patternFill patternType="solid">
          <bgColor theme="7" tint="-0.24994659260841701"/>
        </patternFill>
      </fill>
    </dxf>
    <dxf>
      <fill>
        <patternFill patternType="solid">
          <bgColor rgb="FF00B0F0"/>
        </patternFill>
      </fill>
    </dxf>
    <dxf>
      <fill>
        <patternFill patternType="solid">
          <bgColor rgb="FF0070C0"/>
        </patternFill>
      </fill>
    </dxf>
    <dxf>
      <fill>
        <patternFill patternType="solid">
          <bgColor rgb="FF92D050"/>
        </patternFill>
      </fill>
    </dxf>
    <dxf>
      <fill>
        <patternFill patternType="solid">
          <bgColor rgb="FFFF0000"/>
        </patternFill>
      </fill>
    </dxf>
    <dxf>
      <fill>
        <patternFill patternType="solid">
          <bgColor theme="5" tint="-0.24994659260841701"/>
        </patternFill>
      </fill>
    </dxf>
    <dxf>
      <fill>
        <patternFill patternType="solid">
          <bgColor theme="7" tint="0.39991454817346722"/>
        </patternFill>
      </fill>
    </dxf>
    <dxf>
      <fill>
        <patternFill patternType="solid">
          <bgColor theme="7" tint="-0.24994659260841701"/>
        </patternFill>
      </fill>
    </dxf>
    <dxf>
      <fill>
        <patternFill patternType="solid">
          <bgColor rgb="FF0070C0"/>
        </patternFill>
      </fill>
    </dxf>
    <dxf>
      <fill>
        <patternFill patternType="solid">
          <bgColor rgb="FF92D050"/>
        </patternFill>
      </fill>
    </dxf>
    <dxf>
      <fill>
        <patternFill patternType="solid">
          <bgColor rgb="FF00B050"/>
        </patternFill>
      </fill>
    </dxf>
    <dxf>
      <fill>
        <patternFill patternType="solid">
          <bgColor rgb="FF00B0F0"/>
        </patternFill>
      </fill>
    </dxf>
    <dxf>
      <fill>
        <patternFill patternType="solid">
          <bgColor theme="7" tint="0.39991454817346722"/>
        </patternFill>
      </fill>
    </dxf>
    <dxf>
      <fill>
        <patternFill patternType="solid">
          <bgColor theme="5" tint="-0.24994659260841701"/>
        </patternFill>
      </fill>
    </dxf>
    <dxf>
      <fill>
        <patternFill patternType="solid">
          <bgColor rgb="FFFF0000"/>
        </patternFill>
      </fill>
    </dxf>
    <dxf>
      <fill>
        <patternFill patternType="solid">
          <bgColor theme="7" tint="-0.24994659260841701"/>
        </patternFill>
      </fill>
    </dxf>
    <dxf>
      <fill>
        <patternFill patternType="solid">
          <bgColor rgb="FF00B050"/>
        </patternFill>
      </fill>
    </dxf>
    <dxf>
      <fill>
        <patternFill patternType="solid">
          <bgColor rgb="FF92D050"/>
        </patternFill>
      </fill>
    </dxf>
    <dxf>
      <fill>
        <patternFill patternType="solid">
          <bgColor rgb="FF0070C0"/>
        </patternFill>
      </fill>
    </dxf>
    <dxf>
      <fill>
        <patternFill patternType="solid">
          <bgColor rgb="FF00B0F0"/>
        </patternFill>
      </fill>
    </dxf>
    <dxf>
      <fill>
        <patternFill patternType="solid">
          <bgColor rgb="FF0070C0"/>
        </patternFill>
      </fill>
    </dxf>
    <dxf>
      <fill>
        <patternFill patternType="solid">
          <bgColor rgb="FF00B050"/>
        </patternFill>
      </fill>
    </dxf>
    <dxf>
      <fill>
        <patternFill patternType="solid">
          <bgColor rgb="FF92D050"/>
        </patternFill>
      </fill>
    </dxf>
    <dxf>
      <fill>
        <patternFill patternType="solid">
          <bgColor rgb="FF00B0F0"/>
        </patternFill>
      </fill>
    </dxf>
    <dxf>
      <fill>
        <patternFill patternType="solid">
          <bgColor theme="7" tint="-0.24994659260841701"/>
        </patternFill>
      </fill>
    </dxf>
    <dxf>
      <fill>
        <patternFill patternType="solid">
          <bgColor theme="7" tint="0.39991454817346722"/>
        </patternFill>
      </fill>
    </dxf>
    <dxf>
      <fill>
        <patternFill patternType="solid">
          <bgColor theme="5" tint="-0.24994659260841701"/>
        </patternFill>
      </fill>
    </dxf>
    <dxf>
      <fill>
        <patternFill patternType="solid">
          <bgColor rgb="FFFF0000"/>
        </patternFill>
      </fill>
    </dxf>
    <dxf>
      <fill>
        <patternFill patternType="solid">
          <bgColor theme="7" tint="0.39991454817346722"/>
        </patternFill>
      </fill>
    </dxf>
    <dxf>
      <fill>
        <patternFill patternType="solid">
          <bgColor rgb="FF92D050"/>
        </patternFill>
      </fill>
    </dxf>
    <dxf>
      <fill>
        <patternFill patternType="solid">
          <bgColor rgb="FF0070C0"/>
        </patternFill>
      </fill>
    </dxf>
    <dxf>
      <fill>
        <patternFill patternType="solid">
          <bgColor rgb="FFFF0000"/>
        </patternFill>
      </fill>
    </dxf>
    <dxf>
      <fill>
        <patternFill patternType="solid">
          <bgColor theme="5" tint="-0.24994659260841701"/>
        </patternFill>
      </fill>
    </dxf>
    <dxf>
      <fill>
        <patternFill patternType="solid">
          <bgColor rgb="FF00B050"/>
        </patternFill>
      </fill>
    </dxf>
    <dxf>
      <fill>
        <patternFill patternType="solid">
          <bgColor rgb="FF00B0F0"/>
        </patternFill>
      </fill>
    </dxf>
    <dxf>
      <fill>
        <patternFill patternType="solid">
          <bgColor theme="7" tint="-0.24994659260841701"/>
        </patternFill>
      </fill>
    </dxf>
    <dxf>
      <fill>
        <patternFill patternType="solid">
          <bgColor rgb="FFFF0000"/>
        </patternFill>
      </fill>
    </dxf>
    <dxf>
      <fill>
        <patternFill patternType="solid">
          <bgColor theme="5" tint="-0.24994659260841701"/>
        </patternFill>
      </fill>
    </dxf>
    <dxf>
      <fill>
        <patternFill patternType="solid">
          <bgColor theme="7" tint="-0.24994659260841701"/>
        </patternFill>
      </fill>
    </dxf>
    <dxf>
      <fill>
        <patternFill patternType="solid">
          <bgColor rgb="FF00B0F0"/>
        </patternFill>
      </fill>
    </dxf>
    <dxf>
      <fill>
        <patternFill patternType="solid">
          <bgColor rgb="FF0070C0"/>
        </patternFill>
      </fill>
    </dxf>
    <dxf>
      <fill>
        <patternFill patternType="solid">
          <bgColor rgb="FF00B050"/>
        </patternFill>
      </fill>
    </dxf>
    <dxf>
      <fill>
        <patternFill patternType="solid">
          <bgColor rgb="FF92D050"/>
        </patternFill>
      </fill>
    </dxf>
    <dxf>
      <fill>
        <patternFill patternType="solid">
          <bgColor theme="7" tint="0.39991454817346722"/>
        </patternFill>
      </fill>
    </dxf>
    <dxf>
      <fill>
        <patternFill patternType="solid">
          <bgColor theme="7" tint="-0.24994659260841701"/>
        </patternFill>
      </fill>
    </dxf>
    <dxf>
      <fill>
        <patternFill patternType="solid">
          <bgColor rgb="FF0070C0"/>
        </patternFill>
      </fill>
    </dxf>
    <dxf>
      <fill>
        <patternFill patternType="solid">
          <bgColor rgb="FF92D050"/>
        </patternFill>
      </fill>
    </dxf>
    <dxf>
      <fill>
        <patternFill patternType="solid">
          <bgColor theme="5" tint="-0.24994659260841701"/>
        </patternFill>
      </fill>
    </dxf>
    <dxf>
      <fill>
        <patternFill patternType="solid">
          <bgColor rgb="FFFF0000"/>
        </patternFill>
      </fill>
    </dxf>
    <dxf>
      <fill>
        <patternFill patternType="solid">
          <bgColor theme="7" tint="0.39991454817346722"/>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theme="5" tint="-0.24994659260841701"/>
        </patternFill>
      </fill>
    </dxf>
    <dxf>
      <fill>
        <patternFill patternType="solid">
          <bgColor theme="7" tint="0.39991454817346722"/>
        </patternFill>
      </fill>
    </dxf>
    <dxf>
      <fill>
        <patternFill patternType="solid">
          <bgColor theme="7" tint="-0.24994659260841701"/>
        </patternFill>
      </fill>
    </dxf>
    <dxf>
      <fill>
        <patternFill patternType="solid">
          <bgColor rgb="FF00B0F0"/>
        </patternFill>
      </fill>
    </dxf>
    <dxf>
      <fill>
        <patternFill patternType="solid">
          <bgColor rgb="FF0070C0"/>
        </patternFill>
      </fill>
    </dxf>
    <dxf>
      <fill>
        <patternFill patternType="solid">
          <bgColor rgb="FF92D050"/>
        </patternFill>
      </fill>
    </dxf>
    <dxf>
      <fill>
        <patternFill patternType="solid">
          <bgColor rgb="FF00B050"/>
        </patternFill>
      </fill>
    </dxf>
    <dxf>
      <fill>
        <patternFill patternType="solid">
          <bgColor rgb="FF00B050"/>
        </patternFill>
      </fill>
    </dxf>
    <dxf>
      <fill>
        <patternFill patternType="solid">
          <bgColor rgb="FF92D050"/>
        </patternFill>
      </fill>
    </dxf>
    <dxf>
      <fill>
        <patternFill patternType="solid">
          <bgColor rgb="FF00B0F0"/>
        </patternFill>
      </fill>
    </dxf>
    <dxf>
      <fill>
        <patternFill patternType="solid">
          <bgColor theme="7" tint="-0.24994659260841701"/>
        </patternFill>
      </fill>
    </dxf>
    <dxf>
      <fill>
        <patternFill patternType="solid">
          <bgColor theme="7" tint="0.39991454817346722"/>
        </patternFill>
      </fill>
    </dxf>
    <dxf>
      <fill>
        <patternFill patternType="solid">
          <bgColor rgb="FFFF0000"/>
        </patternFill>
      </fill>
    </dxf>
    <dxf>
      <fill>
        <patternFill patternType="solid">
          <bgColor theme="5" tint="-0.24994659260841701"/>
        </patternFill>
      </fill>
    </dxf>
    <dxf>
      <fill>
        <patternFill patternType="solid">
          <bgColor rgb="FF0070C0"/>
        </patternFill>
      </fill>
    </dxf>
    <dxf>
      <fill>
        <patternFill patternType="solid">
          <bgColor rgb="FF00B050"/>
        </patternFill>
      </fill>
    </dxf>
    <dxf>
      <fill>
        <patternFill patternType="solid">
          <bgColor rgb="FF92D050"/>
        </patternFill>
      </fill>
    </dxf>
    <dxf>
      <fill>
        <patternFill patternType="solid">
          <bgColor rgb="FF0070C0"/>
        </patternFill>
      </fill>
    </dxf>
    <dxf>
      <fill>
        <patternFill patternType="solid">
          <bgColor rgb="FF00B0F0"/>
        </patternFill>
      </fill>
    </dxf>
    <dxf>
      <fill>
        <patternFill patternType="solid">
          <bgColor theme="7" tint="-0.24994659260841701"/>
        </patternFill>
      </fill>
    </dxf>
    <dxf>
      <fill>
        <patternFill patternType="solid">
          <bgColor theme="7" tint="0.39991454817346722"/>
        </patternFill>
      </fill>
    </dxf>
    <dxf>
      <fill>
        <patternFill patternType="solid">
          <bgColor theme="5" tint="-0.24994659260841701"/>
        </patternFill>
      </fill>
    </dxf>
    <dxf>
      <fill>
        <patternFill patternType="solid">
          <bgColor rgb="FFFF0000"/>
        </patternFill>
      </fill>
    </dxf>
    <dxf>
      <fill>
        <patternFill patternType="solid">
          <bgColor rgb="FF0070C0"/>
        </patternFill>
      </fill>
    </dxf>
    <dxf>
      <fill>
        <patternFill patternType="solid">
          <bgColor theme="7" tint="-0.24994659260841701"/>
        </patternFill>
      </fill>
    </dxf>
    <dxf>
      <fill>
        <patternFill patternType="solid">
          <bgColor theme="7" tint="0.39991454817346722"/>
        </patternFill>
      </fill>
    </dxf>
    <dxf>
      <fill>
        <patternFill patternType="solid">
          <bgColor theme="5" tint="-0.24994659260841701"/>
        </patternFill>
      </fill>
    </dxf>
    <dxf>
      <fill>
        <patternFill patternType="solid">
          <bgColor rgb="FFFF0000"/>
        </patternFill>
      </fill>
    </dxf>
    <dxf>
      <fill>
        <patternFill patternType="solid">
          <bgColor rgb="FF00B0F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theme="5" tint="-0.24994659260841701"/>
        </patternFill>
      </fill>
    </dxf>
    <dxf>
      <fill>
        <patternFill patternType="solid">
          <bgColor theme="7" tint="0.39991454817346722"/>
        </patternFill>
      </fill>
    </dxf>
    <dxf>
      <fill>
        <patternFill patternType="solid">
          <bgColor theme="7" tint="-0.24994659260841701"/>
        </patternFill>
      </fill>
    </dxf>
    <dxf>
      <fill>
        <patternFill patternType="solid">
          <bgColor rgb="FF00B0F0"/>
        </patternFill>
      </fill>
    </dxf>
    <dxf>
      <fill>
        <patternFill patternType="solid">
          <bgColor rgb="FF0070C0"/>
        </patternFill>
      </fill>
    </dxf>
    <dxf>
      <fill>
        <patternFill patternType="solid">
          <bgColor rgb="FF00B050"/>
        </patternFill>
      </fill>
    </dxf>
    <dxf>
      <fill>
        <patternFill patternType="solid">
          <bgColor rgb="FF92D050"/>
        </patternFill>
      </fill>
    </dxf>
    <dxf>
      <fill>
        <patternFill patternType="solid">
          <bgColor rgb="FF92D050"/>
        </patternFill>
      </fill>
    </dxf>
    <dxf>
      <fill>
        <patternFill patternType="solid">
          <bgColor rgb="FF00B050"/>
        </patternFill>
      </fill>
    </dxf>
    <dxf>
      <fill>
        <patternFill patternType="solid">
          <bgColor theme="7" tint="-0.24994659260841701"/>
        </patternFill>
      </fill>
    </dxf>
    <dxf>
      <fill>
        <patternFill patternType="solid">
          <bgColor rgb="FF00B0F0"/>
        </patternFill>
      </fill>
    </dxf>
    <dxf>
      <fill>
        <patternFill patternType="solid">
          <bgColor rgb="FF0070C0"/>
        </patternFill>
      </fill>
    </dxf>
    <dxf>
      <fill>
        <patternFill patternType="solid">
          <bgColor rgb="FFFF0000"/>
        </patternFill>
      </fill>
    </dxf>
    <dxf>
      <fill>
        <patternFill patternType="solid">
          <bgColor theme="5" tint="-0.24994659260841701"/>
        </patternFill>
      </fill>
    </dxf>
    <dxf>
      <fill>
        <patternFill patternType="solid">
          <bgColor theme="7" tint="0.39991454817346722"/>
        </patternFill>
      </fill>
    </dxf>
    <dxf>
      <fill>
        <patternFill patternType="solid">
          <bgColor rgb="FFFF0000"/>
        </patternFill>
      </fill>
    </dxf>
    <dxf>
      <fill>
        <patternFill patternType="solid">
          <bgColor theme="5" tint="-0.24994659260841701"/>
        </patternFill>
      </fill>
    </dxf>
    <dxf>
      <fill>
        <patternFill patternType="solid">
          <bgColor theme="7" tint="0.39991454817346722"/>
        </patternFill>
      </fill>
    </dxf>
    <dxf>
      <fill>
        <patternFill patternType="solid">
          <bgColor theme="7" tint="-0.24994659260841701"/>
        </patternFill>
      </fill>
    </dxf>
    <dxf>
      <fill>
        <patternFill patternType="solid">
          <bgColor rgb="FF00B0F0"/>
        </patternFill>
      </fill>
    </dxf>
    <dxf>
      <fill>
        <patternFill patternType="solid">
          <bgColor rgb="FF0070C0"/>
        </patternFill>
      </fill>
    </dxf>
    <dxf>
      <fill>
        <patternFill patternType="solid">
          <bgColor rgb="FF92D050"/>
        </patternFill>
      </fill>
    </dxf>
    <dxf>
      <fill>
        <patternFill patternType="solid">
          <bgColor rgb="FF00B050"/>
        </patternFill>
      </fill>
    </dxf>
    <dxf>
      <fill>
        <patternFill patternType="solid">
          <bgColor rgb="FF92D050"/>
        </patternFill>
      </fill>
    </dxf>
    <dxf>
      <fill>
        <patternFill patternType="solid">
          <bgColor rgb="FFFF0000"/>
        </patternFill>
      </fill>
    </dxf>
    <dxf>
      <fill>
        <patternFill patternType="solid">
          <bgColor theme="5" tint="-0.24994659260841701"/>
        </patternFill>
      </fill>
    </dxf>
    <dxf>
      <fill>
        <patternFill patternType="solid">
          <bgColor rgb="FF00B050"/>
        </patternFill>
      </fill>
    </dxf>
    <dxf>
      <fill>
        <patternFill patternType="solid">
          <bgColor theme="7" tint="0.39991454817346722"/>
        </patternFill>
      </fill>
    </dxf>
    <dxf>
      <fill>
        <patternFill patternType="solid">
          <bgColor theme="7" tint="-0.24994659260841701"/>
        </patternFill>
      </fill>
    </dxf>
    <dxf>
      <fill>
        <patternFill patternType="solid">
          <bgColor rgb="FF00B0F0"/>
        </patternFill>
      </fill>
    </dxf>
    <dxf>
      <fill>
        <patternFill patternType="solid">
          <bgColor rgb="FF0070C0"/>
        </patternFill>
      </fill>
    </dxf>
    <dxf>
      <fill>
        <patternFill patternType="solid">
          <bgColor rgb="FF92D050"/>
        </patternFill>
      </fill>
    </dxf>
    <dxf>
      <fill>
        <patternFill patternType="solid">
          <bgColor rgb="FF0070C0"/>
        </patternFill>
      </fill>
    </dxf>
    <dxf>
      <fill>
        <patternFill patternType="solid">
          <bgColor theme="7" tint="0.39991454817346722"/>
        </patternFill>
      </fill>
    </dxf>
    <dxf>
      <fill>
        <patternFill patternType="solid">
          <bgColor theme="5" tint="-0.24994659260841701"/>
        </patternFill>
      </fill>
    </dxf>
    <dxf>
      <fill>
        <patternFill patternType="solid">
          <bgColor rgb="FF00B0F0"/>
        </patternFill>
      </fill>
    </dxf>
    <dxf>
      <fill>
        <patternFill patternType="solid">
          <bgColor rgb="FFFF0000"/>
        </patternFill>
      </fill>
    </dxf>
    <dxf>
      <fill>
        <patternFill patternType="solid">
          <bgColor rgb="FF00B050"/>
        </patternFill>
      </fill>
    </dxf>
    <dxf>
      <fill>
        <patternFill patternType="solid">
          <bgColor theme="7" tint="-0.24994659260841701"/>
        </patternFill>
      </fill>
    </dxf>
    <dxf>
      <fill>
        <patternFill patternType="solid">
          <bgColor rgb="FF00B0F0"/>
        </patternFill>
      </fill>
    </dxf>
    <dxf>
      <fill>
        <patternFill patternType="solid">
          <bgColor rgb="FF0070C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theme="5" tint="-0.24994659260841701"/>
        </patternFill>
      </fill>
    </dxf>
    <dxf>
      <fill>
        <patternFill patternType="solid">
          <bgColor theme="7" tint="0.39991454817346722"/>
        </patternFill>
      </fill>
    </dxf>
    <dxf>
      <fill>
        <patternFill patternType="solid">
          <bgColor theme="7" tint="-0.24994659260841701"/>
        </patternFill>
      </fill>
    </dxf>
    <dxf>
      <fill>
        <patternFill patternType="solid">
          <bgColor rgb="FF00B050"/>
        </patternFill>
      </fill>
    </dxf>
    <dxf>
      <fill>
        <patternFill patternType="solid">
          <bgColor rgb="FF92D050"/>
        </patternFill>
      </fill>
    </dxf>
    <dxf>
      <fill>
        <patternFill patternType="solid">
          <bgColor rgb="FF0070C0"/>
        </patternFill>
      </fill>
    </dxf>
    <dxf>
      <fill>
        <patternFill patternType="solid">
          <bgColor rgb="FF00B0F0"/>
        </patternFill>
      </fill>
    </dxf>
    <dxf>
      <fill>
        <patternFill patternType="solid">
          <bgColor rgb="FF7030A0"/>
        </patternFill>
      </fill>
    </dxf>
    <dxf>
      <fill>
        <patternFill patternType="solid">
          <bgColor theme="7" tint="0.39991454817346722"/>
        </patternFill>
      </fill>
    </dxf>
    <dxf>
      <fill>
        <patternFill patternType="solid">
          <bgColor theme="5" tint="-0.24994659260841701"/>
        </patternFill>
      </fill>
    </dxf>
    <dxf>
      <fill>
        <patternFill patternType="solid">
          <bgColor rgb="FFFF0000"/>
        </patternFill>
      </fill>
    </dxf>
    <dxf>
      <fill>
        <patternFill patternType="solid">
          <bgColor rgb="FF00B0F0"/>
        </patternFill>
      </fill>
    </dxf>
    <dxf>
      <fill>
        <patternFill patternType="solid">
          <bgColor theme="5" tint="-0.24994659260841701"/>
        </patternFill>
      </fill>
    </dxf>
    <dxf>
      <fill>
        <patternFill patternType="solid">
          <bgColor theme="7" tint="0.39991454817346722"/>
        </patternFill>
      </fill>
    </dxf>
    <dxf>
      <fill>
        <patternFill patternType="solid">
          <bgColor rgb="FF00B050"/>
        </patternFill>
      </fill>
    </dxf>
    <dxf>
      <fill>
        <patternFill patternType="solid">
          <bgColor rgb="FF92D050"/>
        </patternFill>
      </fill>
    </dxf>
    <dxf>
      <fill>
        <patternFill patternType="solid">
          <bgColor rgb="FF0070C0"/>
        </patternFill>
      </fill>
    </dxf>
    <dxf>
      <fill>
        <patternFill patternType="solid">
          <bgColor theme="7" tint="-0.24994659260841701"/>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92D050"/>
        </patternFill>
      </fill>
    </dxf>
    <dxf>
      <fill>
        <patternFill patternType="solid">
          <bgColor rgb="FF0070C0"/>
        </patternFill>
      </fill>
    </dxf>
    <dxf>
      <fill>
        <patternFill patternType="solid">
          <bgColor theme="7" tint="-0.24994659260841701"/>
        </patternFill>
      </fill>
    </dxf>
    <dxf>
      <fill>
        <patternFill patternType="solid">
          <bgColor rgb="FFFF0000"/>
        </patternFill>
      </fill>
    </dxf>
    <dxf>
      <fill>
        <patternFill patternType="solid">
          <bgColor theme="5" tint="-0.24994659260841701"/>
        </patternFill>
      </fill>
    </dxf>
    <dxf>
      <fill>
        <patternFill patternType="solid">
          <bgColor theme="7" tint="0.39991454817346722"/>
        </patternFill>
      </fill>
    </dxf>
    <dxf>
      <fill>
        <patternFill patternType="solid">
          <bgColor theme="7" tint="-0.24994659260841701"/>
        </patternFill>
      </fill>
    </dxf>
    <dxf>
      <fill>
        <patternFill patternType="solid">
          <bgColor rgb="FF00B0F0"/>
        </patternFill>
      </fill>
    </dxf>
    <dxf>
      <fill>
        <patternFill patternType="solid">
          <bgColor theme="7" tint="0.39991454817346722"/>
        </patternFill>
      </fill>
    </dxf>
    <dxf>
      <fill>
        <patternFill patternType="solid">
          <bgColor theme="5" tint="-0.24994659260841701"/>
        </patternFill>
      </fill>
    </dxf>
    <dxf>
      <fill>
        <patternFill patternType="solid">
          <bgColor rgb="FFFF0000"/>
        </patternFill>
      </fill>
    </dxf>
    <dxf>
      <fill>
        <patternFill patternType="solid">
          <bgColor rgb="FF0070C0"/>
        </patternFill>
      </fill>
    </dxf>
    <dxf>
      <fill>
        <patternFill patternType="solid">
          <bgColor rgb="FF92D050"/>
        </patternFill>
      </fill>
    </dxf>
    <dxf>
      <fill>
        <patternFill patternType="solid">
          <bgColor rgb="FF00B050"/>
        </patternFill>
      </fill>
    </dxf>
    <dxf>
      <fill>
        <patternFill patternType="solid">
          <bgColor theme="7" tint="0.39991454817346722"/>
        </patternFill>
      </fill>
    </dxf>
    <dxf>
      <fill>
        <patternFill patternType="solid">
          <bgColor theme="5" tint="-0.24994659260841701"/>
        </patternFill>
      </fill>
    </dxf>
    <dxf>
      <fill>
        <patternFill patternType="solid">
          <bgColor rgb="FFFF0000"/>
        </patternFill>
      </fill>
    </dxf>
    <dxf>
      <fill>
        <patternFill patternType="solid">
          <bgColor rgb="FF00B050"/>
        </patternFill>
      </fill>
    </dxf>
    <dxf>
      <fill>
        <patternFill patternType="solid">
          <bgColor rgb="FF92D050"/>
        </patternFill>
      </fill>
    </dxf>
    <dxf>
      <fill>
        <patternFill patternType="solid">
          <bgColor rgb="FF0070C0"/>
        </patternFill>
      </fill>
    </dxf>
    <dxf>
      <fill>
        <patternFill patternType="solid">
          <bgColor rgb="FF00B0F0"/>
        </patternFill>
      </fill>
    </dxf>
    <dxf>
      <fill>
        <patternFill patternType="solid">
          <bgColor theme="7" tint="-0.24994659260841701"/>
        </patternFill>
      </fill>
    </dxf>
    <dxf>
      <fill>
        <patternFill patternType="solid">
          <bgColor rgb="FFFF0000"/>
        </patternFill>
      </fill>
    </dxf>
    <dxf>
      <fill>
        <patternFill patternType="solid">
          <bgColor theme="5" tint="-0.24994659260841701"/>
        </patternFill>
      </fill>
    </dxf>
    <dxf>
      <fill>
        <patternFill patternType="solid">
          <bgColor theme="7" tint="0.39991454817346722"/>
        </patternFill>
      </fill>
    </dxf>
    <dxf>
      <fill>
        <patternFill patternType="solid">
          <bgColor rgb="FF00B0F0"/>
        </patternFill>
      </fill>
    </dxf>
    <dxf>
      <fill>
        <patternFill patternType="solid">
          <bgColor rgb="FF0070C0"/>
        </patternFill>
      </fill>
    </dxf>
    <dxf>
      <fill>
        <patternFill patternType="solid">
          <bgColor rgb="FF92D050"/>
        </patternFill>
      </fill>
    </dxf>
    <dxf>
      <fill>
        <patternFill patternType="solid">
          <bgColor theme="7" tint="-0.24994659260841701"/>
        </patternFill>
      </fill>
    </dxf>
    <dxf>
      <fill>
        <patternFill patternType="solid">
          <bgColor rgb="FF00B050"/>
        </patternFill>
      </fill>
    </dxf>
    <dxf>
      <fill>
        <patternFill patternType="solid">
          <bgColor rgb="FF00B050"/>
        </patternFill>
      </fill>
    </dxf>
    <dxf>
      <fill>
        <patternFill patternType="solid">
          <bgColor rgb="FFFF0000"/>
        </patternFill>
      </fill>
    </dxf>
    <dxf>
      <fill>
        <patternFill patternType="solid">
          <bgColor theme="5" tint="-0.24994659260841701"/>
        </patternFill>
      </fill>
    </dxf>
    <dxf>
      <fill>
        <patternFill patternType="solid">
          <bgColor theme="7" tint="0.39991454817346722"/>
        </patternFill>
      </fill>
    </dxf>
    <dxf>
      <fill>
        <patternFill patternType="solid">
          <bgColor theme="7" tint="-0.24994659260841701"/>
        </patternFill>
      </fill>
    </dxf>
    <dxf>
      <fill>
        <patternFill patternType="solid">
          <bgColor rgb="FF00B0F0"/>
        </patternFill>
      </fill>
    </dxf>
    <dxf>
      <fill>
        <patternFill patternType="solid">
          <bgColor rgb="FF0070C0"/>
        </patternFill>
      </fill>
    </dxf>
    <dxf>
      <fill>
        <patternFill patternType="solid">
          <bgColor rgb="FF92D050"/>
        </patternFill>
      </fill>
    </dxf>
    <dxf>
      <fill>
        <patternFill patternType="solid">
          <bgColor rgb="FFFF0000"/>
        </patternFill>
      </fill>
    </dxf>
    <dxf>
      <fill>
        <patternFill patternType="solid">
          <bgColor theme="5" tint="-0.24994659260841701"/>
        </patternFill>
      </fill>
    </dxf>
    <dxf>
      <fill>
        <patternFill patternType="solid">
          <bgColor theme="7" tint="0.39991454817346722"/>
        </patternFill>
      </fill>
    </dxf>
    <dxf>
      <fill>
        <patternFill patternType="solid">
          <bgColor theme="7" tint="-0.24994659260841701"/>
        </patternFill>
      </fill>
    </dxf>
    <dxf>
      <fill>
        <patternFill patternType="solid">
          <bgColor rgb="FF0070C0"/>
        </patternFill>
      </fill>
    </dxf>
    <dxf>
      <fill>
        <patternFill patternType="solid">
          <bgColor rgb="FF92D050"/>
        </patternFill>
      </fill>
    </dxf>
    <dxf>
      <fill>
        <patternFill patternType="solid">
          <bgColor rgb="FF00B050"/>
        </patternFill>
      </fill>
    </dxf>
    <dxf>
      <fill>
        <patternFill patternType="solid">
          <bgColor rgb="FF00B0F0"/>
        </patternFill>
      </fill>
    </dxf>
    <dxf>
      <fill>
        <patternFill patternType="solid">
          <bgColor theme="7" tint="0.39991454817346722"/>
        </patternFill>
      </fill>
    </dxf>
    <dxf>
      <fill>
        <patternFill patternType="solid">
          <bgColor theme="5" tint="-0.24994659260841701"/>
        </patternFill>
      </fill>
    </dxf>
    <dxf>
      <fill>
        <patternFill patternType="solid">
          <bgColor rgb="FFFF0000"/>
        </patternFill>
      </fill>
    </dxf>
    <dxf>
      <fill>
        <patternFill patternType="solid">
          <bgColor theme="7" tint="-0.24994659260841701"/>
        </patternFill>
      </fill>
    </dxf>
    <dxf>
      <fill>
        <patternFill patternType="solid">
          <bgColor rgb="FF00B050"/>
        </patternFill>
      </fill>
    </dxf>
    <dxf>
      <fill>
        <patternFill patternType="solid">
          <bgColor rgb="FF92D050"/>
        </patternFill>
      </fill>
    </dxf>
    <dxf>
      <fill>
        <patternFill patternType="solid">
          <bgColor rgb="FF0070C0"/>
        </patternFill>
      </fill>
    </dxf>
    <dxf>
      <fill>
        <patternFill patternType="solid">
          <bgColor rgb="FF00B0F0"/>
        </patternFill>
      </fill>
    </dxf>
    <dxf>
      <fill>
        <patternFill patternType="solid">
          <bgColor rgb="FF0070C0"/>
        </patternFill>
      </fill>
    </dxf>
    <dxf>
      <fill>
        <patternFill patternType="solid">
          <bgColor rgb="FF00B050"/>
        </patternFill>
      </fill>
    </dxf>
    <dxf>
      <fill>
        <patternFill patternType="solid">
          <bgColor rgb="FF92D050"/>
        </patternFill>
      </fill>
    </dxf>
    <dxf>
      <fill>
        <patternFill patternType="solid">
          <bgColor rgb="FF00B0F0"/>
        </patternFill>
      </fill>
    </dxf>
    <dxf>
      <fill>
        <patternFill patternType="solid">
          <bgColor theme="7" tint="-0.24994659260841701"/>
        </patternFill>
      </fill>
    </dxf>
    <dxf>
      <fill>
        <patternFill patternType="solid">
          <bgColor theme="7" tint="0.39991454817346722"/>
        </patternFill>
      </fill>
    </dxf>
    <dxf>
      <fill>
        <patternFill patternType="solid">
          <bgColor theme="5" tint="-0.24994659260841701"/>
        </patternFill>
      </fill>
    </dxf>
    <dxf>
      <fill>
        <patternFill patternType="solid">
          <bgColor rgb="FFFF0000"/>
        </patternFill>
      </fill>
    </dxf>
    <dxf>
      <fill>
        <patternFill patternType="solid">
          <bgColor theme="7" tint="0.39991454817346722"/>
        </patternFill>
      </fill>
    </dxf>
    <dxf>
      <fill>
        <patternFill patternType="solid">
          <bgColor rgb="FF92D050"/>
        </patternFill>
      </fill>
    </dxf>
    <dxf>
      <fill>
        <patternFill patternType="solid">
          <bgColor rgb="FF0070C0"/>
        </patternFill>
      </fill>
    </dxf>
    <dxf>
      <fill>
        <patternFill patternType="solid">
          <bgColor rgb="FFFF0000"/>
        </patternFill>
      </fill>
    </dxf>
    <dxf>
      <fill>
        <patternFill patternType="solid">
          <bgColor theme="5" tint="-0.24994659260841701"/>
        </patternFill>
      </fill>
    </dxf>
    <dxf>
      <fill>
        <patternFill patternType="solid">
          <bgColor rgb="FF00B050"/>
        </patternFill>
      </fill>
    </dxf>
    <dxf>
      <fill>
        <patternFill patternType="solid">
          <bgColor rgb="FF00B0F0"/>
        </patternFill>
      </fill>
    </dxf>
    <dxf>
      <fill>
        <patternFill patternType="solid">
          <bgColor theme="7" tint="-0.24994659260841701"/>
        </patternFill>
      </fill>
    </dxf>
    <dxf>
      <fill>
        <patternFill patternType="solid">
          <bgColor rgb="FFFF0000"/>
        </patternFill>
      </fill>
    </dxf>
    <dxf>
      <fill>
        <patternFill patternType="solid">
          <bgColor theme="5" tint="-0.24994659260841701"/>
        </patternFill>
      </fill>
    </dxf>
    <dxf>
      <fill>
        <patternFill patternType="solid">
          <bgColor theme="7" tint="-0.24994659260841701"/>
        </patternFill>
      </fill>
    </dxf>
    <dxf>
      <fill>
        <patternFill patternType="solid">
          <bgColor rgb="FF00B0F0"/>
        </patternFill>
      </fill>
    </dxf>
    <dxf>
      <fill>
        <patternFill patternType="solid">
          <bgColor rgb="FF0070C0"/>
        </patternFill>
      </fill>
    </dxf>
    <dxf>
      <fill>
        <patternFill patternType="solid">
          <bgColor rgb="FF00B050"/>
        </patternFill>
      </fill>
    </dxf>
    <dxf>
      <fill>
        <patternFill patternType="solid">
          <bgColor rgb="FF92D050"/>
        </patternFill>
      </fill>
    </dxf>
    <dxf>
      <fill>
        <patternFill patternType="solid">
          <bgColor theme="7" tint="0.39991454817346722"/>
        </patternFill>
      </fill>
    </dxf>
    <dxf>
      <fill>
        <patternFill patternType="solid">
          <bgColor theme="7" tint="-0.24994659260841701"/>
        </patternFill>
      </fill>
    </dxf>
    <dxf>
      <fill>
        <patternFill patternType="solid">
          <bgColor rgb="FF0070C0"/>
        </patternFill>
      </fill>
    </dxf>
    <dxf>
      <fill>
        <patternFill patternType="solid">
          <bgColor rgb="FF92D050"/>
        </patternFill>
      </fill>
    </dxf>
    <dxf>
      <fill>
        <patternFill patternType="solid">
          <bgColor theme="5" tint="-0.24994659260841701"/>
        </patternFill>
      </fill>
    </dxf>
    <dxf>
      <fill>
        <patternFill patternType="solid">
          <bgColor rgb="FFFF0000"/>
        </patternFill>
      </fill>
    </dxf>
    <dxf>
      <fill>
        <patternFill patternType="solid">
          <bgColor theme="7" tint="0.39991454817346722"/>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theme="5" tint="-0.24994659260841701"/>
        </patternFill>
      </fill>
    </dxf>
    <dxf>
      <fill>
        <patternFill patternType="solid">
          <bgColor theme="7" tint="0.39991454817346722"/>
        </patternFill>
      </fill>
    </dxf>
    <dxf>
      <fill>
        <patternFill patternType="solid">
          <bgColor theme="7" tint="-0.24994659260841701"/>
        </patternFill>
      </fill>
    </dxf>
    <dxf>
      <fill>
        <patternFill patternType="solid">
          <bgColor rgb="FF00B0F0"/>
        </patternFill>
      </fill>
    </dxf>
    <dxf>
      <fill>
        <patternFill patternType="solid">
          <bgColor rgb="FF0070C0"/>
        </patternFill>
      </fill>
    </dxf>
    <dxf>
      <fill>
        <patternFill patternType="solid">
          <bgColor rgb="FF92D050"/>
        </patternFill>
      </fill>
    </dxf>
    <dxf>
      <fill>
        <patternFill patternType="solid">
          <bgColor rgb="FF00B050"/>
        </patternFill>
      </fill>
    </dxf>
    <dxf>
      <fill>
        <patternFill patternType="solid">
          <bgColor rgb="FF00B050"/>
        </patternFill>
      </fill>
    </dxf>
    <dxf>
      <fill>
        <patternFill patternType="solid">
          <bgColor rgb="FF92D050"/>
        </patternFill>
      </fill>
    </dxf>
    <dxf>
      <fill>
        <patternFill patternType="solid">
          <bgColor rgb="FF00B0F0"/>
        </patternFill>
      </fill>
    </dxf>
    <dxf>
      <fill>
        <patternFill patternType="solid">
          <bgColor theme="7" tint="-0.24994659260841701"/>
        </patternFill>
      </fill>
    </dxf>
    <dxf>
      <fill>
        <patternFill patternType="solid">
          <bgColor theme="7" tint="0.39991454817346722"/>
        </patternFill>
      </fill>
    </dxf>
    <dxf>
      <fill>
        <patternFill patternType="solid">
          <bgColor rgb="FFFF0000"/>
        </patternFill>
      </fill>
    </dxf>
    <dxf>
      <fill>
        <patternFill patternType="solid">
          <bgColor theme="5" tint="-0.24994659260841701"/>
        </patternFill>
      </fill>
    </dxf>
    <dxf>
      <fill>
        <patternFill patternType="solid">
          <bgColor rgb="FF0070C0"/>
        </patternFill>
      </fill>
    </dxf>
    <dxf>
      <fill>
        <patternFill patternType="solid">
          <bgColor rgb="FF00B050"/>
        </patternFill>
      </fill>
    </dxf>
    <dxf>
      <fill>
        <patternFill patternType="solid">
          <bgColor rgb="FF92D050"/>
        </patternFill>
      </fill>
    </dxf>
    <dxf>
      <fill>
        <patternFill patternType="solid">
          <bgColor rgb="FF0070C0"/>
        </patternFill>
      </fill>
    </dxf>
    <dxf>
      <fill>
        <patternFill patternType="solid">
          <bgColor rgb="FF00B0F0"/>
        </patternFill>
      </fill>
    </dxf>
    <dxf>
      <fill>
        <patternFill patternType="solid">
          <bgColor theme="7" tint="-0.24994659260841701"/>
        </patternFill>
      </fill>
    </dxf>
    <dxf>
      <fill>
        <patternFill patternType="solid">
          <bgColor theme="7" tint="0.39991454817346722"/>
        </patternFill>
      </fill>
    </dxf>
    <dxf>
      <fill>
        <patternFill patternType="solid">
          <bgColor theme="5" tint="-0.24994659260841701"/>
        </patternFill>
      </fill>
    </dxf>
    <dxf>
      <fill>
        <patternFill patternType="solid">
          <bgColor rgb="FFFF0000"/>
        </patternFill>
      </fill>
    </dxf>
    <dxf>
      <fill>
        <patternFill patternType="solid">
          <bgColor rgb="FF0070C0"/>
        </patternFill>
      </fill>
    </dxf>
    <dxf>
      <fill>
        <patternFill patternType="solid">
          <bgColor theme="7" tint="-0.24994659260841701"/>
        </patternFill>
      </fill>
    </dxf>
    <dxf>
      <fill>
        <patternFill patternType="solid">
          <bgColor theme="7" tint="0.39991454817346722"/>
        </patternFill>
      </fill>
    </dxf>
    <dxf>
      <fill>
        <patternFill patternType="solid">
          <bgColor theme="5" tint="-0.24994659260841701"/>
        </patternFill>
      </fill>
    </dxf>
    <dxf>
      <fill>
        <patternFill patternType="solid">
          <bgColor rgb="FFFF0000"/>
        </patternFill>
      </fill>
    </dxf>
    <dxf>
      <fill>
        <patternFill patternType="solid">
          <bgColor rgb="FF00B0F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theme="5" tint="-0.24994659260841701"/>
        </patternFill>
      </fill>
    </dxf>
    <dxf>
      <fill>
        <patternFill patternType="solid">
          <bgColor theme="7" tint="0.39991454817346722"/>
        </patternFill>
      </fill>
    </dxf>
    <dxf>
      <fill>
        <patternFill patternType="solid">
          <bgColor theme="7" tint="-0.24994659260841701"/>
        </patternFill>
      </fill>
    </dxf>
    <dxf>
      <fill>
        <patternFill patternType="solid">
          <bgColor rgb="FF00B0F0"/>
        </patternFill>
      </fill>
    </dxf>
    <dxf>
      <fill>
        <patternFill patternType="solid">
          <bgColor rgb="FF0070C0"/>
        </patternFill>
      </fill>
    </dxf>
    <dxf>
      <fill>
        <patternFill patternType="solid">
          <bgColor rgb="FF00B050"/>
        </patternFill>
      </fill>
    </dxf>
    <dxf>
      <fill>
        <patternFill patternType="solid">
          <bgColor rgb="FF92D050"/>
        </patternFill>
      </fill>
    </dxf>
    <dxf>
      <fill>
        <patternFill patternType="solid">
          <bgColor rgb="FF92D050"/>
        </patternFill>
      </fill>
    </dxf>
    <dxf>
      <fill>
        <patternFill patternType="solid">
          <bgColor rgb="FF00B050"/>
        </patternFill>
      </fill>
    </dxf>
    <dxf>
      <fill>
        <patternFill patternType="solid">
          <bgColor theme="7" tint="-0.24994659260841701"/>
        </patternFill>
      </fill>
    </dxf>
    <dxf>
      <fill>
        <patternFill patternType="solid">
          <bgColor rgb="FF00B0F0"/>
        </patternFill>
      </fill>
    </dxf>
    <dxf>
      <fill>
        <patternFill patternType="solid">
          <bgColor rgb="FF0070C0"/>
        </patternFill>
      </fill>
    </dxf>
    <dxf>
      <fill>
        <patternFill patternType="solid">
          <bgColor rgb="FFFF0000"/>
        </patternFill>
      </fill>
    </dxf>
    <dxf>
      <fill>
        <patternFill patternType="solid">
          <bgColor theme="5" tint="-0.24994659260841701"/>
        </patternFill>
      </fill>
    </dxf>
    <dxf>
      <fill>
        <patternFill patternType="solid">
          <bgColor theme="7" tint="0.39991454817346722"/>
        </patternFill>
      </fill>
    </dxf>
    <dxf>
      <fill>
        <patternFill patternType="solid">
          <bgColor rgb="FFFF0000"/>
        </patternFill>
      </fill>
    </dxf>
    <dxf>
      <fill>
        <patternFill patternType="solid">
          <bgColor theme="5" tint="-0.24994659260841701"/>
        </patternFill>
      </fill>
    </dxf>
    <dxf>
      <fill>
        <patternFill patternType="solid">
          <bgColor theme="7" tint="0.39991454817346722"/>
        </patternFill>
      </fill>
    </dxf>
    <dxf>
      <fill>
        <patternFill patternType="solid">
          <bgColor theme="7" tint="-0.24994659260841701"/>
        </patternFill>
      </fill>
    </dxf>
    <dxf>
      <fill>
        <patternFill patternType="solid">
          <bgColor rgb="FF00B0F0"/>
        </patternFill>
      </fill>
    </dxf>
    <dxf>
      <fill>
        <patternFill patternType="solid">
          <bgColor rgb="FF0070C0"/>
        </patternFill>
      </fill>
    </dxf>
    <dxf>
      <fill>
        <patternFill patternType="solid">
          <bgColor rgb="FF92D050"/>
        </patternFill>
      </fill>
    </dxf>
    <dxf>
      <fill>
        <patternFill patternType="solid">
          <bgColor rgb="FF00B050"/>
        </patternFill>
      </fill>
    </dxf>
    <dxf>
      <fill>
        <patternFill patternType="solid">
          <bgColor rgb="FF92D050"/>
        </patternFill>
      </fill>
    </dxf>
    <dxf>
      <fill>
        <patternFill patternType="solid">
          <bgColor rgb="FFFF0000"/>
        </patternFill>
      </fill>
    </dxf>
    <dxf>
      <fill>
        <patternFill patternType="solid">
          <bgColor theme="5" tint="-0.24994659260841701"/>
        </patternFill>
      </fill>
    </dxf>
    <dxf>
      <fill>
        <patternFill patternType="solid">
          <bgColor rgb="FF00B050"/>
        </patternFill>
      </fill>
    </dxf>
    <dxf>
      <fill>
        <patternFill patternType="solid">
          <bgColor theme="7" tint="0.39991454817346722"/>
        </patternFill>
      </fill>
    </dxf>
    <dxf>
      <fill>
        <patternFill patternType="solid">
          <bgColor theme="7" tint="-0.24994659260841701"/>
        </patternFill>
      </fill>
    </dxf>
    <dxf>
      <fill>
        <patternFill patternType="solid">
          <bgColor rgb="FF00B0F0"/>
        </patternFill>
      </fill>
    </dxf>
    <dxf>
      <fill>
        <patternFill patternType="solid">
          <bgColor rgb="FF0070C0"/>
        </patternFill>
      </fill>
    </dxf>
    <dxf>
      <fill>
        <patternFill patternType="solid">
          <bgColor rgb="FF92D050"/>
        </patternFill>
      </fill>
    </dxf>
    <dxf>
      <fill>
        <patternFill patternType="solid">
          <bgColor rgb="FF0070C0"/>
        </patternFill>
      </fill>
    </dxf>
    <dxf>
      <fill>
        <patternFill patternType="solid">
          <bgColor theme="7" tint="0.39991454817346722"/>
        </patternFill>
      </fill>
    </dxf>
    <dxf>
      <fill>
        <patternFill patternType="solid">
          <bgColor theme="5" tint="-0.24994659260841701"/>
        </patternFill>
      </fill>
    </dxf>
    <dxf>
      <fill>
        <patternFill patternType="solid">
          <bgColor rgb="FF00B0F0"/>
        </patternFill>
      </fill>
    </dxf>
    <dxf>
      <fill>
        <patternFill patternType="solid">
          <bgColor rgb="FFFF0000"/>
        </patternFill>
      </fill>
    </dxf>
    <dxf>
      <fill>
        <patternFill patternType="solid">
          <bgColor rgb="FF00B050"/>
        </patternFill>
      </fill>
    </dxf>
    <dxf>
      <fill>
        <patternFill patternType="solid">
          <bgColor theme="7" tint="-0.24994659260841701"/>
        </patternFill>
      </fill>
    </dxf>
    <dxf>
      <fill>
        <patternFill patternType="solid">
          <bgColor rgb="FF00B0F0"/>
        </patternFill>
      </fill>
    </dxf>
    <dxf>
      <fill>
        <patternFill patternType="solid">
          <bgColor rgb="FF0070C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theme="5" tint="-0.24994659260841701"/>
        </patternFill>
      </fill>
    </dxf>
    <dxf>
      <fill>
        <patternFill patternType="solid">
          <bgColor theme="7" tint="0.39991454817346722"/>
        </patternFill>
      </fill>
    </dxf>
    <dxf>
      <fill>
        <patternFill patternType="solid">
          <bgColor theme="7" tint="-0.24994659260841701"/>
        </patternFill>
      </fill>
    </dxf>
    <dxf>
      <fill>
        <patternFill patternType="solid">
          <bgColor rgb="FF00B050"/>
        </patternFill>
      </fill>
    </dxf>
    <dxf>
      <fill>
        <patternFill patternType="solid">
          <bgColor rgb="FF92D050"/>
        </patternFill>
      </fill>
    </dxf>
    <dxf>
      <fill>
        <patternFill patternType="solid">
          <bgColor rgb="FF0070C0"/>
        </patternFill>
      </fill>
    </dxf>
    <dxf>
      <fill>
        <patternFill patternType="solid">
          <bgColor rgb="FF00B0F0"/>
        </patternFill>
      </fill>
    </dxf>
    <dxf>
      <fill>
        <patternFill patternType="solid">
          <bgColor rgb="FF7030A0"/>
        </patternFill>
      </fill>
    </dxf>
    <dxf>
      <fill>
        <patternFill patternType="solid">
          <bgColor theme="7" tint="0.39991454817346722"/>
        </patternFill>
      </fill>
    </dxf>
    <dxf>
      <fill>
        <patternFill patternType="solid">
          <bgColor theme="5" tint="-0.24994659260841701"/>
        </patternFill>
      </fill>
    </dxf>
    <dxf>
      <fill>
        <patternFill patternType="solid">
          <bgColor rgb="FFFF0000"/>
        </patternFill>
      </fill>
    </dxf>
    <dxf>
      <fill>
        <patternFill patternType="solid">
          <bgColor rgb="FF00B0F0"/>
        </patternFill>
      </fill>
    </dxf>
    <dxf>
      <fill>
        <patternFill patternType="solid">
          <bgColor theme="5" tint="-0.24994659260841701"/>
        </patternFill>
      </fill>
    </dxf>
    <dxf>
      <fill>
        <patternFill patternType="solid">
          <bgColor theme="7" tint="0.39991454817346722"/>
        </patternFill>
      </fill>
    </dxf>
    <dxf>
      <fill>
        <patternFill patternType="solid">
          <bgColor rgb="FF00B050"/>
        </patternFill>
      </fill>
    </dxf>
    <dxf>
      <fill>
        <patternFill patternType="solid">
          <bgColor rgb="FF92D050"/>
        </patternFill>
      </fill>
    </dxf>
    <dxf>
      <fill>
        <patternFill patternType="solid">
          <bgColor rgb="FF0070C0"/>
        </patternFill>
      </fill>
    </dxf>
    <dxf>
      <fill>
        <patternFill patternType="solid">
          <bgColor theme="7" tint="-0.24994659260841701"/>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92D050"/>
        </patternFill>
      </fill>
    </dxf>
    <dxf>
      <fill>
        <patternFill patternType="solid">
          <bgColor rgb="FF0070C0"/>
        </patternFill>
      </fill>
    </dxf>
    <dxf>
      <fill>
        <patternFill patternType="solid">
          <bgColor theme="7" tint="-0.24994659260841701"/>
        </patternFill>
      </fill>
    </dxf>
    <dxf>
      <fill>
        <patternFill patternType="solid">
          <bgColor rgb="FFFF0000"/>
        </patternFill>
      </fill>
    </dxf>
    <dxf>
      <fill>
        <patternFill patternType="solid">
          <bgColor theme="5" tint="-0.24994659260841701"/>
        </patternFill>
      </fill>
    </dxf>
    <dxf>
      <fill>
        <patternFill patternType="solid">
          <bgColor theme="7" tint="0.39991454817346722"/>
        </patternFill>
      </fill>
    </dxf>
    <dxf>
      <fill>
        <patternFill patternType="solid">
          <bgColor theme="7" tint="-0.24994659260841701"/>
        </patternFill>
      </fill>
    </dxf>
    <dxf>
      <fill>
        <patternFill patternType="solid">
          <bgColor rgb="FF00B0F0"/>
        </patternFill>
      </fill>
    </dxf>
    <dxf>
      <fill>
        <patternFill patternType="solid">
          <bgColor theme="7" tint="0.39991454817346722"/>
        </patternFill>
      </fill>
    </dxf>
    <dxf>
      <fill>
        <patternFill patternType="solid">
          <bgColor theme="5" tint="-0.24994659260841701"/>
        </patternFill>
      </fill>
    </dxf>
    <dxf>
      <fill>
        <patternFill patternType="solid">
          <bgColor rgb="FFFF0000"/>
        </patternFill>
      </fill>
    </dxf>
    <dxf>
      <fill>
        <patternFill patternType="solid">
          <bgColor rgb="FF0070C0"/>
        </patternFill>
      </fill>
    </dxf>
    <dxf>
      <fill>
        <patternFill patternType="solid">
          <bgColor rgb="FF92D050"/>
        </patternFill>
      </fill>
    </dxf>
    <dxf>
      <fill>
        <patternFill patternType="solid">
          <bgColor rgb="FF00B050"/>
        </patternFill>
      </fill>
    </dxf>
    <dxf>
      <fill>
        <patternFill patternType="solid">
          <bgColor theme="7" tint="0.39991454817346722"/>
        </patternFill>
      </fill>
    </dxf>
    <dxf>
      <fill>
        <patternFill patternType="solid">
          <bgColor theme="5" tint="-0.24994659260841701"/>
        </patternFill>
      </fill>
    </dxf>
    <dxf>
      <fill>
        <patternFill patternType="solid">
          <bgColor rgb="FFFF0000"/>
        </patternFill>
      </fill>
    </dxf>
    <dxf>
      <fill>
        <patternFill patternType="solid">
          <bgColor rgb="FF00B050"/>
        </patternFill>
      </fill>
    </dxf>
    <dxf>
      <fill>
        <patternFill patternType="solid">
          <bgColor rgb="FF92D050"/>
        </patternFill>
      </fill>
    </dxf>
    <dxf>
      <fill>
        <patternFill patternType="solid">
          <bgColor rgb="FF0070C0"/>
        </patternFill>
      </fill>
    </dxf>
    <dxf>
      <fill>
        <patternFill patternType="solid">
          <bgColor rgb="FF00B0F0"/>
        </patternFill>
      </fill>
    </dxf>
    <dxf>
      <fill>
        <patternFill patternType="solid">
          <bgColor theme="7" tint="-0.24994659260841701"/>
        </patternFill>
      </fill>
    </dxf>
    <dxf>
      <fill>
        <patternFill patternType="solid">
          <bgColor rgb="FFFF0000"/>
        </patternFill>
      </fill>
    </dxf>
    <dxf>
      <fill>
        <patternFill patternType="solid">
          <bgColor theme="5" tint="-0.24994659260841701"/>
        </patternFill>
      </fill>
    </dxf>
    <dxf>
      <fill>
        <patternFill patternType="solid">
          <bgColor theme="7" tint="0.39991454817346722"/>
        </patternFill>
      </fill>
    </dxf>
    <dxf>
      <fill>
        <patternFill patternType="solid">
          <bgColor rgb="FF00B0F0"/>
        </patternFill>
      </fill>
    </dxf>
    <dxf>
      <fill>
        <patternFill patternType="solid">
          <bgColor rgb="FF0070C0"/>
        </patternFill>
      </fill>
    </dxf>
    <dxf>
      <fill>
        <patternFill patternType="solid">
          <bgColor rgb="FF92D050"/>
        </patternFill>
      </fill>
    </dxf>
    <dxf>
      <fill>
        <patternFill patternType="solid">
          <bgColor theme="7" tint="-0.24994659260841701"/>
        </patternFill>
      </fill>
    </dxf>
    <dxf>
      <fill>
        <patternFill patternType="solid">
          <bgColor rgb="FF00B050"/>
        </patternFill>
      </fill>
    </dxf>
    <dxf>
      <fill>
        <patternFill patternType="solid">
          <bgColor rgb="FF00B050"/>
        </patternFill>
      </fill>
    </dxf>
    <dxf>
      <fill>
        <patternFill patternType="solid">
          <bgColor rgb="FFFF0000"/>
        </patternFill>
      </fill>
    </dxf>
    <dxf>
      <fill>
        <patternFill patternType="solid">
          <bgColor theme="5" tint="-0.24994659260841701"/>
        </patternFill>
      </fill>
    </dxf>
    <dxf>
      <fill>
        <patternFill patternType="solid">
          <bgColor theme="7" tint="0.39991454817346722"/>
        </patternFill>
      </fill>
    </dxf>
    <dxf>
      <fill>
        <patternFill patternType="solid">
          <bgColor theme="7" tint="-0.24994659260841701"/>
        </patternFill>
      </fill>
    </dxf>
    <dxf>
      <fill>
        <patternFill patternType="solid">
          <bgColor rgb="FF00B0F0"/>
        </patternFill>
      </fill>
    </dxf>
    <dxf>
      <fill>
        <patternFill patternType="solid">
          <bgColor rgb="FF0070C0"/>
        </patternFill>
      </fill>
    </dxf>
    <dxf>
      <fill>
        <patternFill patternType="solid">
          <bgColor rgb="FF92D050"/>
        </patternFill>
      </fill>
    </dxf>
    <dxf>
      <fill>
        <patternFill patternType="solid">
          <bgColor rgb="FFFF0000"/>
        </patternFill>
      </fill>
    </dxf>
    <dxf>
      <fill>
        <patternFill patternType="solid">
          <bgColor theme="5" tint="-0.24994659260841701"/>
        </patternFill>
      </fill>
    </dxf>
    <dxf>
      <fill>
        <patternFill patternType="solid">
          <bgColor theme="7" tint="0.39991454817346722"/>
        </patternFill>
      </fill>
    </dxf>
    <dxf>
      <fill>
        <patternFill patternType="solid">
          <bgColor theme="7" tint="-0.24994659260841701"/>
        </patternFill>
      </fill>
    </dxf>
    <dxf>
      <fill>
        <patternFill patternType="solid">
          <bgColor rgb="FF0070C0"/>
        </patternFill>
      </fill>
    </dxf>
    <dxf>
      <fill>
        <patternFill patternType="solid">
          <bgColor rgb="FF92D050"/>
        </patternFill>
      </fill>
    </dxf>
    <dxf>
      <fill>
        <patternFill patternType="solid">
          <bgColor rgb="FF00B050"/>
        </patternFill>
      </fill>
    </dxf>
    <dxf>
      <fill>
        <patternFill patternType="solid">
          <bgColor rgb="FF00B0F0"/>
        </patternFill>
      </fill>
    </dxf>
    <dxf>
      <fill>
        <patternFill patternType="solid">
          <bgColor theme="7" tint="0.39991454817346722"/>
        </patternFill>
      </fill>
    </dxf>
    <dxf>
      <fill>
        <patternFill patternType="solid">
          <bgColor theme="5" tint="-0.24994659260841701"/>
        </patternFill>
      </fill>
    </dxf>
    <dxf>
      <fill>
        <patternFill patternType="solid">
          <bgColor rgb="FFFF0000"/>
        </patternFill>
      </fill>
    </dxf>
    <dxf>
      <fill>
        <patternFill patternType="solid">
          <bgColor theme="7" tint="-0.24994659260841701"/>
        </patternFill>
      </fill>
    </dxf>
    <dxf>
      <fill>
        <patternFill patternType="solid">
          <bgColor rgb="FF00B050"/>
        </patternFill>
      </fill>
    </dxf>
    <dxf>
      <fill>
        <patternFill patternType="solid">
          <bgColor rgb="FF92D050"/>
        </patternFill>
      </fill>
    </dxf>
    <dxf>
      <fill>
        <patternFill patternType="solid">
          <bgColor rgb="FF0070C0"/>
        </patternFill>
      </fill>
    </dxf>
    <dxf>
      <fill>
        <patternFill patternType="solid">
          <bgColor rgb="FF00B0F0"/>
        </patternFill>
      </fill>
    </dxf>
    <dxf>
      <fill>
        <patternFill patternType="solid">
          <bgColor rgb="FF0070C0"/>
        </patternFill>
      </fill>
    </dxf>
    <dxf>
      <fill>
        <patternFill patternType="solid">
          <bgColor rgb="FF00B050"/>
        </patternFill>
      </fill>
    </dxf>
    <dxf>
      <fill>
        <patternFill patternType="solid">
          <bgColor rgb="FF92D050"/>
        </patternFill>
      </fill>
    </dxf>
    <dxf>
      <fill>
        <patternFill patternType="solid">
          <bgColor rgb="FF00B0F0"/>
        </patternFill>
      </fill>
    </dxf>
    <dxf>
      <fill>
        <patternFill patternType="solid">
          <bgColor theme="7" tint="-0.24994659260841701"/>
        </patternFill>
      </fill>
    </dxf>
    <dxf>
      <fill>
        <patternFill patternType="solid">
          <bgColor theme="7" tint="0.39991454817346722"/>
        </patternFill>
      </fill>
    </dxf>
    <dxf>
      <fill>
        <patternFill patternType="solid">
          <bgColor theme="5" tint="-0.24994659260841701"/>
        </patternFill>
      </fill>
    </dxf>
    <dxf>
      <fill>
        <patternFill patternType="solid">
          <bgColor rgb="FFFF0000"/>
        </patternFill>
      </fill>
    </dxf>
    <dxf>
      <fill>
        <patternFill patternType="solid">
          <bgColor theme="7" tint="0.39991454817346722"/>
        </patternFill>
      </fill>
    </dxf>
    <dxf>
      <fill>
        <patternFill patternType="solid">
          <bgColor rgb="FF92D050"/>
        </patternFill>
      </fill>
    </dxf>
    <dxf>
      <fill>
        <patternFill patternType="solid">
          <bgColor rgb="FF0070C0"/>
        </patternFill>
      </fill>
    </dxf>
    <dxf>
      <fill>
        <patternFill patternType="solid">
          <bgColor rgb="FFFF0000"/>
        </patternFill>
      </fill>
    </dxf>
    <dxf>
      <fill>
        <patternFill patternType="solid">
          <bgColor theme="5" tint="-0.24994659260841701"/>
        </patternFill>
      </fill>
    </dxf>
    <dxf>
      <fill>
        <patternFill patternType="solid">
          <bgColor rgb="FF00B050"/>
        </patternFill>
      </fill>
    </dxf>
    <dxf>
      <fill>
        <patternFill patternType="solid">
          <bgColor rgb="FF00B0F0"/>
        </patternFill>
      </fill>
    </dxf>
    <dxf>
      <fill>
        <patternFill patternType="solid">
          <bgColor theme="7" tint="-0.24994659260841701"/>
        </patternFill>
      </fill>
    </dxf>
    <dxf>
      <fill>
        <patternFill patternType="solid">
          <bgColor rgb="FFFF0000"/>
        </patternFill>
      </fill>
    </dxf>
    <dxf>
      <fill>
        <patternFill patternType="solid">
          <bgColor theme="5" tint="-0.24994659260841701"/>
        </patternFill>
      </fill>
    </dxf>
    <dxf>
      <fill>
        <patternFill patternType="solid">
          <bgColor theme="7" tint="-0.24994659260841701"/>
        </patternFill>
      </fill>
    </dxf>
    <dxf>
      <fill>
        <patternFill patternType="solid">
          <bgColor rgb="FF00B0F0"/>
        </patternFill>
      </fill>
    </dxf>
    <dxf>
      <fill>
        <patternFill patternType="solid">
          <bgColor rgb="FF0070C0"/>
        </patternFill>
      </fill>
    </dxf>
    <dxf>
      <fill>
        <patternFill patternType="solid">
          <bgColor rgb="FF00B050"/>
        </patternFill>
      </fill>
    </dxf>
    <dxf>
      <fill>
        <patternFill patternType="solid">
          <bgColor rgb="FF92D050"/>
        </patternFill>
      </fill>
    </dxf>
    <dxf>
      <fill>
        <patternFill patternType="solid">
          <bgColor theme="7" tint="0.39991454817346722"/>
        </patternFill>
      </fill>
    </dxf>
    <dxf>
      <fill>
        <patternFill patternType="solid">
          <bgColor theme="7" tint="-0.24994659260841701"/>
        </patternFill>
      </fill>
    </dxf>
    <dxf>
      <fill>
        <patternFill patternType="solid">
          <bgColor rgb="FF0070C0"/>
        </patternFill>
      </fill>
    </dxf>
    <dxf>
      <fill>
        <patternFill patternType="solid">
          <bgColor rgb="FF92D050"/>
        </patternFill>
      </fill>
    </dxf>
    <dxf>
      <fill>
        <patternFill patternType="solid">
          <bgColor theme="5" tint="-0.24994659260841701"/>
        </patternFill>
      </fill>
    </dxf>
    <dxf>
      <fill>
        <patternFill patternType="solid">
          <bgColor rgb="FFFF0000"/>
        </patternFill>
      </fill>
    </dxf>
    <dxf>
      <fill>
        <patternFill patternType="solid">
          <bgColor theme="7" tint="0.39991454817346722"/>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theme="5" tint="-0.24994659260841701"/>
        </patternFill>
      </fill>
    </dxf>
    <dxf>
      <fill>
        <patternFill patternType="solid">
          <bgColor theme="7" tint="0.39991454817346722"/>
        </patternFill>
      </fill>
    </dxf>
    <dxf>
      <fill>
        <patternFill patternType="solid">
          <bgColor theme="7" tint="-0.24994659260841701"/>
        </patternFill>
      </fill>
    </dxf>
    <dxf>
      <fill>
        <patternFill patternType="solid">
          <bgColor rgb="FF00B0F0"/>
        </patternFill>
      </fill>
    </dxf>
    <dxf>
      <fill>
        <patternFill patternType="solid">
          <bgColor rgb="FF0070C0"/>
        </patternFill>
      </fill>
    </dxf>
    <dxf>
      <fill>
        <patternFill patternType="solid">
          <bgColor rgb="FF92D050"/>
        </patternFill>
      </fill>
    </dxf>
    <dxf>
      <fill>
        <patternFill patternType="solid">
          <bgColor rgb="FF00B050"/>
        </patternFill>
      </fill>
    </dxf>
    <dxf>
      <fill>
        <patternFill patternType="solid">
          <bgColor rgb="FF00B050"/>
        </patternFill>
      </fill>
    </dxf>
    <dxf>
      <fill>
        <patternFill patternType="solid">
          <bgColor rgb="FF92D050"/>
        </patternFill>
      </fill>
    </dxf>
    <dxf>
      <fill>
        <patternFill patternType="solid">
          <bgColor rgb="FF00B0F0"/>
        </patternFill>
      </fill>
    </dxf>
    <dxf>
      <fill>
        <patternFill patternType="solid">
          <bgColor theme="7" tint="-0.24994659260841701"/>
        </patternFill>
      </fill>
    </dxf>
    <dxf>
      <fill>
        <patternFill patternType="solid">
          <bgColor theme="7" tint="0.39991454817346722"/>
        </patternFill>
      </fill>
    </dxf>
    <dxf>
      <fill>
        <patternFill patternType="solid">
          <bgColor rgb="FFFF0000"/>
        </patternFill>
      </fill>
    </dxf>
    <dxf>
      <fill>
        <patternFill patternType="solid">
          <bgColor theme="5" tint="-0.24994659260841701"/>
        </patternFill>
      </fill>
    </dxf>
    <dxf>
      <fill>
        <patternFill patternType="solid">
          <bgColor rgb="FF0070C0"/>
        </patternFill>
      </fill>
    </dxf>
    <dxf>
      <fill>
        <patternFill patternType="solid">
          <bgColor rgb="FF00B050"/>
        </patternFill>
      </fill>
    </dxf>
    <dxf>
      <fill>
        <patternFill patternType="solid">
          <bgColor rgb="FF92D050"/>
        </patternFill>
      </fill>
    </dxf>
    <dxf>
      <fill>
        <patternFill patternType="solid">
          <bgColor rgb="FF0070C0"/>
        </patternFill>
      </fill>
    </dxf>
    <dxf>
      <fill>
        <patternFill patternType="solid">
          <bgColor rgb="FF00B0F0"/>
        </patternFill>
      </fill>
    </dxf>
    <dxf>
      <fill>
        <patternFill patternType="solid">
          <bgColor theme="7" tint="-0.24994659260841701"/>
        </patternFill>
      </fill>
    </dxf>
    <dxf>
      <fill>
        <patternFill patternType="solid">
          <bgColor theme="7" tint="0.39991454817346722"/>
        </patternFill>
      </fill>
    </dxf>
    <dxf>
      <fill>
        <patternFill patternType="solid">
          <bgColor theme="5" tint="-0.24994659260841701"/>
        </patternFill>
      </fill>
    </dxf>
    <dxf>
      <fill>
        <patternFill patternType="solid">
          <bgColor rgb="FFFF0000"/>
        </patternFill>
      </fill>
    </dxf>
    <dxf>
      <fill>
        <patternFill patternType="solid">
          <bgColor rgb="FF0070C0"/>
        </patternFill>
      </fill>
    </dxf>
    <dxf>
      <fill>
        <patternFill patternType="solid">
          <bgColor theme="7" tint="-0.24994659260841701"/>
        </patternFill>
      </fill>
    </dxf>
    <dxf>
      <fill>
        <patternFill patternType="solid">
          <bgColor theme="7" tint="0.39991454817346722"/>
        </patternFill>
      </fill>
    </dxf>
    <dxf>
      <fill>
        <patternFill patternType="solid">
          <bgColor theme="5" tint="-0.24994659260841701"/>
        </patternFill>
      </fill>
    </dxf>
    <dxf>
      <fill>
        <patternFill patternType="solid">
          <bgColor rgb="FFFF0000"/>
        </patternFill>
      </fill>
    </dxf>
    <dxf>
      <fill>
        <patternFill patternType="solid">
          <bgColor rgb="FF00B0F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theme="5" tint="-0.24994659260841701"/>
        </patternFill>
      </fill>
    </dxf>
    <dxf>
      <fill>
        <patternFill patternType="solid">
          <bgColor theme="7" tint="0.39991454817346722"/>
        </patternFill>
      </fill>
    </dxf>
    <dxf>
      <fill>
        <patternFill patternType="solid">
          <bgColor theme="7" tint="-0.24994659260841701"/>
        </patternFill>
      </fill>
    </dxf>
    <dxf>
      <fill>
        <patternFill patternType="solid">
          <bgColor rgb="FF00B0F0"/>
        </patternFill>
      </fill>
    </dxf>
    <dxf>
      <fill>
        <patternFill patternType="solid">
          <bgColor rgb="FF0070C0"/>
        </patternFill>
      </fill>
    </dxf>
    <dxf>
      <fill>
        <patternFill patternType="solid">
          <bgColor rgb="FF00B050"/>
        </patternFill>
      </fill>
    </dxf>
    <dxf>
      <fill>
        <patternFill patternType="solid">
          <bgColor rgb="FF92D050"/>
        </patternFill>
      </fill>
    </dxf>
    <dxf>
      <fill>
        <patternFill patternType="solid">
          <bgColor rgb="FF92D050"/>
        </patternFill>
      </fill>
    </dxf>
    <dxf>
      <fill>
        <patternFill patternType="solid">
          <bgColor rgb="FF00B050"/>
        </patternFill>
      </fill>
    </dxf>
    <dxf>
      <fill>
        <patternFill patternType="solid">
          <bgColor theme="7" tint="-0.24994659260841701"/>
        </patternFill>
      </fill>
    </dxf>
    <dxf>
      <fill>
        <patternFill patternType="solid">
          <bgColor rgb="FF00B0F0"/>
        </patternFill>
      </fill>
    </dxf>
    <dxf>
      <fill>
        <patternFill patternType="solid">
          <bgColor rgb="FF0070C0"/>
        </patternFill>
      </fill>
    </dxf>
    <dxf>
      <fill>
        <patternFill patternType="solid">
          <bgColor rgb="FFFF0000"/>
        </patternFill>
      </fill>
    </dxf>
    <dxf>
      <fill>
        <patternFill patternType="solid">
          <bgColor theme="5" tint="-0.24994659260841701"/>
        </patternFill>
      </fill>
    </dxf>
    <dxf>
      <fill>
        <patternFill patternType="solid">
          <bgColor theme="7" tint="0.39991454817346722"/>
        </patternFill>
      </fill>
    </dxf>
    <dxf>
      <fill>
        <patternFill patternType="solid">
          <bgColor rgb="FFFF0000"/>
        </patternFill>
      </fill>
    </dxf>
    <dxf>
      <fill>
        <patternFill patternType="solid">
          <bgColor theme="5" tint="-0.24994659260841701"/>
        </patternFill>
      </fill>
    </dxf>
    <dxf>
      <fill>
        <patternFill patternType="solid">
          <bgColor theme="7" tint="0.39991454817346722"/>
        </patternFill>
      </fill>
    </dxf>
    <dxf>
      <fill>
        <patternFill patternType="solid">
          <bgColor theme="7" tint="-0.24994659260841701"/>
        </patternFill>
      </fill>
    </dxf>
    <dxf>
      <fill>
        <patternFill patternType="solid">
          <bgColor rgb="FF00B0F0"/>
        </patternFill>
      </fill>
    </dxf>
    <dxf>
      <fill>
        <patternFill patternType="solid">
          <bgColor rgb="FF0070C0"/>
        </patternFill>
      </fill>
    </dxf>
    <dxf>
      <fill>
        <patternFill patternType="solid">
          <bgColor rgb="FF92D050"/>
        </patternFill>
      </fill>
    </dxf>
    <dxf>
      <fill>
        <patternFill patternType="solid">
          <bgColor rgb="FF00B050"/>
        </patternFill>
      </fill>
    </dxf>
    <dxf>
      <fill>
        <patternFill patternType="solid">
          <bgColor rgb="FF92D050"/>
        </patternFill>
      </fill>
    </dxf>
    <dxf>
      <fill>
        <patternFill patternType="solid">
          <bgColor rgb="FFFF0000"/>
        </patternFill>
      </fill>
    </dxf>
    <dxf>
      <fill>
        <patternFill patternType="solid">
          <bgColor theme="5" tint="-0.24994659260841701"/>
        </patternFill>
      </fill>
    </dxf>
    <dxf>
      <fill>
        <patternFill patternType="solid">
          <bgColor rgb="FF00B050"/>
        </patternFill>
      </fill>
    </dxf>
    <dxf>
      <fill>
        <patternFill patternType="solid">
          <bgColor theme="7" tint="0.39991454817346722"/>
        </patternFill>
      </fill>
    </dxf>
    <dxf>
      <fill>
        <patternFill patternType="solid">
          <bgColor theme="7" tint="-0.24994659260841701"/>
        </patternFill>
      </fill>
    </dxf>
    <dxf>
      <fill>
        <patternFill patternType="solid">
          <bgColor rgb="FF00B0F0"/>
        </patternFill>
      </fill>
    </dxf>
    <dxf>
      <fill>
        <patternFill patternType="solid">
          <bgColor rgb="FF0070C0"/>
        </patternFill>
      </fill>
    </dxf>
    <dxf>
      <fill>
        <patternFill patternType="solid">
          <bgColor rgb="FF92D050"/>
        </patternFill>
      </fill>
    </dxf>
    <dxf>
      <fill>
        <patternFill patternType="solid">
          <bgColor rgb="FF0070C0"/>
        </patternFill>
      </fill>
    </dxf>
    <dxf>
      <fill>
        <patternFill patternType="solid">
          <bgColor theme="7" tint="0.39991454817346722"/>
        </patternFill>
      </fill>
    </dxf>
    <dxf>
      <fill>
        <patternFill patternType="solid">
          <bgColor theme="5" tint="-0.24994659260841701"/>
        </patternFill>
      </fill>
    </dxf>
    <dxf>
      <fill>
        <patternFill patternType="solid">
          <bgColor rgb="FF00B0F0"/>
        </patternFill>
      </fill>
    </dxf>
    <dxf>
      <fill>
        <patternFill patternType="solid">
          <bgColor rgb="FFFF0000"/>
        </patternFill>
      </fill>
    </dxf>
    <dxf>
      <fill>
        <patternFill patternType="solid">
          <bgColor rgb="FF00B050"/>
        </patternFill>
      </fill>
    </dxf>
    <dxf>
      <fill>
        <patternFill patternType="solid">
          <bgColor theme="7" tint="-0.24994659260841701"/>
        </patternFill>
      </fill>
    </dxf>
    <dxf>
      <fill>
        <patternFill patternType="solid">
          <bgColor rgb="FF00B0F0"/>
        </patternFill>
      </fill>
    </dxf>
    <dxf>
      <fill>
        <patternFill patternType="solid">
          <bgColor rgb="FF0070C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theme="5" tint="-0.24994659260841701"/>
        </patternFill>
      </fill>
    </dxf>
    <dxf>
      <fill>
        <patternFill patternType="solid">
          <bgColor theme="7" tint="0.39991454817346722"/>
        </patternFill>
      </fill>
    </dxf>
    <dxf>
      <fill>
        <patternFill patternType="solid">
          <bgColor theme="7" tint="-0.24994659260841701"/>
        </patternFill>
      </fill>
    </dxf>
    <dxf>
      <fill>
        <patternFill patternType="solid">
          <bgColor rgb="FF00B050"/>
        </patternFill>
      </fill>
    </dxf>
    <dxf>
      <fill>
        <patternFill patternType="solid">
          <bgColor rgb="FF92D050"/>
        </patternFill>
      </fill>
    </dxf>
    <dxf>
      <fill>
        <patternFill patternType="solid">
          <bgColor rgb="FF0070C0"/>
        </patternFill>
      </fill>
    </dxf>
    <dxf>
      <fill>
        <patternFill patternType="solid">
          <bgColor rgb="FF00B0F0"/>
        </patternFill>
      </fill>
    </dxf>
    <dxf>
      <fill>
        <patternFill patternType="solid">
          <bgColor rgb="FF7030A0"/>
        </patternFill>
      </fill>
    </dxf>
    <dxf>
      <fill>
        <patternFill patternType="solid">
          <bgColor theme="7" tint="0.39991454817346722"/>
        </patternFill>
      </fill>
    </dxf>
    <dxf>
      <fill>
        <patternFill patternType="solid">
          <bgColor theme="5" tint="-0.24994659260841701"/>
        </patternFill>
      </fill>
    </dxf>
    <dxf>
      <fill>
        <patternFill patternType="solid">
          <bgColor rgb="FFFF0000"/>
        </patternFill>
      </fill>
    </dxf>
    <dxf>
      <fill>
        <patternFill patternType="solid">
          <bgColor theme="7" tint="-0.24994659260841701"/>
        </patternFill>
      </fill>
    </dxf>
    <dxf>
      <fill>
        <patternFill patternType="solid">
          <bgColor theme="7" tint="0.39991454817346722"/>
        </patternFill>
      </fill>
    </dxf>
    <dxf>
      <fill>
        <patternFill patternType="solid">
          <bgColor theme="5" tint="-0.24994659260841701"/>
        </patternFill>
      </fill>
    </dxf>
    <dxf>
      <fill>
        <patternFill patternType="solid">
          <bgColor rgb="FFFF0000"/>
        </patternFill>
      </fill>
    </dxf>
    <dxf>
      <fill>
        <patternFill patternType="solid">
          <bgColor rgb="FF00B050"/>
        </patternFill>
      </fill>
    </dxf>
    <dxf>
      <fill>
        <patternFill patternType="solid">
          <bgColor rgb="FF92D050"/>
        </patternFill>
      </fill>
    </dxf>
    <dxf>
      <fill>
        <patternFill patternType="solid">
          <bgColor rgb="FF0070C0"/>
        </patternFill>
      </fill>
    </dxf>
    <dxf>
      <fill>
        <patternFill patternType="solid">
          <bgColor rgb="FF00B0F0"/>
        </patternFill>
      </fill>
    </dxf>
    <dxf>
      <fill>
        <patternFill patternType="solid">
          <bgColor rgb="FF92D050"/>
        </patternFill>
      </fill>
    </dxf>
    <dxf>
      <fill>
        <patternFill patternType="solid">
          <bgColor theme="7" tint="-0.24994659260841701"/>
        </patternFill>
      </fill>
    </dxf>
    <dxf>
      <fill>
        <patternFill patternType="solid">
          <bgColor rgb="FF00B0F0"/>
        </patternFill>
      </fill>
    </dxf>
    <dxf>
      <fill>
        <patternFill patternType="solid">
          <bgColor rgb="FF0070C0"/>
        </patternFill>
      </fill>
    </dxf>
    <dxf>
      <fill>
        <patternFill patternType="solid">
          <bgColor rgb="FF00B050"/>
        </patternFill>
      </fill>
    </dxf>
    <dxf>
      <fill>
        <patternFill patternType="solid">
          <bgColor rgb="FFFF0000"/>
        </patternFill>
      </fill>
    </dxf>
    <dxf>
      <fill>
        <patternFill patternType="solid">
          <bgColor theme="5" tint="-0.24994659260841701"/>
        </patternFill>
      </fill>
    </dxf>
    <dxf>
      <fill>
        <patternFill patternType="solid">
          <bgColor theme="7" tint="0.39991454817346722"/>
        </patternFill>
      </fill>
    </dxf>
    <dxf>
      <fill>
        <patternFill patternType="solid">
          <bgColor theme="5" tint="-0.24994659260841701"/>
        </patternFill>
      </fill>
    </dxf>
    <dxf>
      <fill>
        <patternFill patternType="solid">
          <bgColor theme="7" tint="0.39991454817346722"/>
        </patternFill>
      </fill>
    </dxf>
    <dxf>
      <fill>
        <patternFill patternType="solid">
          <bgColor theme="7" tint="-0.24994659260841701"/>
        </patternFill>
      </fill>
    </dxf>
    <dxf>
      <fill>
        <patternFill patternType="solid">
          <bgColor rgb="FF00B0F0"/>
        </patternFill>
      </fill>
    </dxf>
    <dxf>
      <fill>
        <patternFill patternType="solid">
          <bgColor rgb="FFFF0000"/>
        </patternFill>
      </fill>
    </dxf>
    <dxf>
      <fill>
        <patternFill patternType="solid">
          <bgColor rgb="FF0070C0"/>
        </patternFill>
      </fill>
    </dxf>
    <dxf>
      <fill>
        <patternFill patternType="solid">
          <bgColor rgb="FF92D050"/>
        </patternFill>
      </fill>
    </dxf>
    <dxf>
      <fill>
        <patternFill patternType="solid">
          <bgColor rgb="FF00B050"/>
        </patternFill>
      </fill>
    </dxf>
    <dxf>
      <fill>
        <patternFill patternType="solid">
          <bgColor rgb="FFFF0000"/>
        </patternFill>
      </fill>
    </dxf>
    <dxf>
      <fill>
        <patternFill patternType="solid">
          <bgColor theme="5" tint="-0.24994659260841701"/>
        </patternFill>
      </fill>
    </dxf>
    <dxf>
      <fill>
        <patternFill patternType="solid">
          <bgColor theme="7" tint="0.39991454817346722"/>
        </patternFill>
      </fill>
    </dxf>
    <dxf>
      <fill>
        <patternFill patternType="solid">
          <bgColor rgb="FF00B050"/>
        </patternFill>
      </fill>
    </dxf>
    <dxf>
      <fill>
        <patternFill patternType="solid">
          <bgColor rgb="FF92D050"/>
        </patternFill>
      </fill>
    </dxf>
    <dxf>
      <fill>
        <patternFill patternType="solid">
          <bgColor rgb="FF0070C0"/>
        </patternFill>
      </fill>
    </dxf>
    <dxf>
      <fill>
        <patternFill patternType="solid">
          <bgColor rgb="FF00B0F0"/>
        </patternFill>
      </fill>
    </dxf>
    <dxf>
      <fill>
        <patternFill patternType="solid">
          <bgColor theme="7" tint="-0.24994659260841701"/>
        </patternFill>
      </fill>
    </dxf>
    <dxf>
      <fill>
        <patternFill patternType="solid">
          <bgColor rgb="FFFF0000"/>
        </patternFill>
      </fill>
    </dxf>
    <dxf>
      <fill>
        <patternFill patternType="solid">
          <bgColor rgb="FF92D050"/>
        </patternFill>
      </fill>
    </dxf>
    <dxf>
      <fill>
        <patternFill patternType="solid">
          <bgColor rgb="FF00B0F0"/>
        </patternFill>
      </fill>
    </dxf>
    <dxf>
      <fill>
        <patternFill patternType="solid">
          <bgColor rgb="FF00B050"/>
        </patternFill>
      </fill>
    </dxf>
    <dxf>
      <fill>
        <patternFill patternType="solid">
          <bgColor rgb="FF0070C0"/>
        </patternFill>
      </fill>
    </dxf>
    <dxf>
      <fill>
        <patternFill patternType="solid">
          <bgColor theme="7" tint="-0.24994659260841701"/>
        </patternFill>
      </fill>
    </dxf>
    <dxf>
      <fill>
        <patternFill patternType="solid">
          <bgColor theme="7" tint="0.39991454817346722"/>
        </patternFill>
      </fill>
    </dxf>
    <dxf>
      <fill>
        <patternFill patternType="solid">
          <bgColor theme="5" tint="-0.24994659260841701"/>
        </patternFill>
      </fill>
    </dxf>
    <dxf>
      <fill>
        <patternFill patternType="solid">
          <bgColor rgb="FF00B0F0"/>
        </patternFill>
      </fill>
    </dxf>
    <dxf>
      <fill>
        <patternFill patternType="solid">
          <bgColor theme="7" tint="0.39991454817346722"/>
        </patternFill>
      </fill>
    </dxf>
    <dxf>
      <fill>
        <patternFill patternType="solid">
          <bgColor theme="5" tint="-0.24994659260841701"/>
        </patternFill>
      </fill>
    </dxf>
    <dxf>
      <fill>
        <patternFill patternType="solid">
          <bgColor rgb="FFFF0000"/>
        </patternFill>
      </fill>
    </dxf>
    <dxf>
      <fill>
        <patternFill patternType="solid">
          <bgColor rgb="FF00B050"/>
        </patternFill>
      </fill>
    </dxf>
    <dxf>
      <fill>
        <patternFill patternType="solid">
          <bgColor rgb="FF92D050"/>
        </patternFill>
      </fill>
    </dxf>
    <dxf>
      <fill>
        <patternFill patternType="solid">
          <bgColor rgb="FF0070C0"/>
        </patternFill>
      </fill>
    </dxf>
    <dxf>
      <fill>
        <patternFill patternType="solid">
          <bgColor theme="7" tint="-0.24994659260841701"/>
        </patternFill>
      </fill>
    </dxf>
    <dxf>
      <fill>
        <patternFill patternType="solid">
          <bgColor rgb="FF92D050"/>
        </patternFill>
      </fill>
    </dxf>
    <dxf>
      <fill>
        <patternFill patternType="solid">
          <bgColor rgb="FF0070C0"/>
        </patternFill>
      </fill>
    </dxf>
    <dxf>
      <fill>
        <patternFill patternType="solid">
          <bgColor rgb="FF00B0F0"/>
        </patternFill>
      </fill>
    </dxf>
    <dxf>
      <fill>
        <patternFill patternType="solid">
          <bgColor theme="7" tint="-0.24994659260841701"/>
        </patternFill>
      </fill>
    </dxf>
    <dxf>
      <fill>
        <patternFill patternType="solid">
          <bgColor theme="7" tint="0.39991454817346722"/>
        </patternFill>
      </fill>
    </dxf>
    <dxf>
      <fill>
        <patternFill patternType="solid">
          <bgColor theme="5" tint="-0.24994659260841701"/>
        </patternFill>
      </fill>
    </dxf>
    <dxf>
      <fill>
        <patternFill patternType="solid">
          <bgColor rgb="FFFF0000"/>
        </patternFill>
      </fill>
    </dxf>
    <dxf>
      <fill>
        <patternFill patternType="solid">
          <bgColor rgb="FF00B050"/>
        </patternFill>
      </fill>
    </dxf>
    <dxf>
      <fill>
        <patternFill patternType="solid">
          <bgColor rgb="FFFF0000"/>
        </patternFill>
      </fill>
    </dxf>
    <dxf>
      <fill>
        <patternFill patternType="solid">
          <bgColor theme="5" tint="-0.24994659260841701"/>
        </patternFill>
      </fill>
    </dxf>
    <dxf>
      <fill>
        <patternFill patternType="solid">
          <bgColor theme="7" tint="0.39991454817346722"/>
        </patternFill>
      </fill>
    </dxf>
    <dxf>
      <fill>
        <patternFill patternType="solid">
          <bgColor theme="7" tint="-0.24994659260841701"/>
        </patternFill>
      </fill>
    </dxf>
    <dxf>
      <fill>
        <patternFill patternType="solid">
          <bgColor rgb="FF00B0F0"/>
        </patternFill>
      </fill>
    </dxf>
    <dxf>
      <fill>
        <patternFill patternType="solid">
          <bgColor rgb="FF0070C0"/>
        </patternFill>
      </fill>
    </dxf>
    <dxf>
      <fill>
        <patternFill patternType="solid">
          <bgColor rgb="FF92D050"/>
        </patternFill>
      </fill>
    </dxf>
    <dxf>
      <fill>
        <patternFill patternType="solid">
          <bgColor rgb="FF00B050"/>
        </patternFill>
      </fill>
    </dxf>
    <dxf>
      <fill>
        <patternFill patternType="solid">
          <bgColor theme="7" tint="-0.24994659260841701"/>
        </patternFill>
      </fill>
    </dxf>
    <dxf>
      <fill>
        <patternFill patternType="solid">
          <bgColor rgb="FFFF0000"/>
        </patternFill>
      </fill>
    </dxf>
    <dxf>
      <fill>
        <patternFill patternType="solid">
          <bgColor theme="5" tint="-0.24994659260841701"/>
        </patternFill>
      </fill>
    </dxf>
    <dxf>
      <fill>
        <patternFill patternType="solid">
          <bgColor theme="7" tint="0.39991454817346722"/>
        </patternFill>
      </fill>
    </dxf>
    <dxf>
      <fill>
        <patternFill patternType="solid">
          <bgColor rgb="FF00B0F0"/>
        </patternFill>
      </fill>
    </dxf>
    <dxf>
      <fill>
        <patternFill patternType="solid">
          <bgColor rgb="FF0070C0"/>
        </patternFill>
      </fill>
    </dxf>
    <dxf>
      <fill>
        <patternFill patternType="solid">
          <bgColor rgb="FF92D050"/>
        </patternFill>
      </fill>
    </dxf>
    <dxf>
      <fill>
        <patternFill patternType="solid">
          <bgColor rgb="FF00B050"/>
        </patternFill>
      </fill>
    </dxf>
    <dxf>
      <fill>
        <patternFill patternType="solid">
          <bgColor rgb="FF00B050"/>
        </patternFill>
      </fill>
    </dxf>
    <dxf>
      <fill>
        <patternFill patternType="solid">
          <bgColor rgb="FF92D050"/>
        </patternFill>
      </fill>
    </dxf>
    <dxf>
      <fill>
        <patternFill patternType="solid">
          <bgColor rgb="FF0070C0"/>
        </patternFill>
      </fill>
    </dxf>
    <dxf>
      <fill>
        <patternFill patternType="solid">
          <bgColor rgb="FF00B0F0"/>
        </patternFill>
      </fill>
    </dxf>
    <dxf>
      <fill>
        <patternFill patternType="solid">
          <bgColor theme="7" tint="-0.24994659260841701"/>
        </patternFill>
      </fill>
    </dxf>
    <dxf>
      <fill>
        <patternFill patternType="solid">
          <bgColor theme="7" tint="0.39991454817346722"/>
        </patternFill>
      </fill>
    </dxf>
    <dxf>
      <fill>
        <patternFill patternType="solid">
          <bgColor theme="5" tint="-0.24994659260841701"/>
        </patternFill>
      </fill>
    </dxf>
    <dxf>
      <fill>
        <patternFill patternType="solid">
          <bgColor rgb="FFFF0000"/>
        </patternFill>
      </fill>
    </dxf>
    <dxf>
      <fill>
        <patternFill patternType="solid">
          <bgColor rgb="FF00B050"/>
        </patternFill>
      </fill>
    </dxf>
    <dxf>
      <fill>
        <patternFill patternType="solid">
          <bgColor rgb="FF92D050"/>
        </patternFill>
      </fill>
    </dxf>
    <dxf>
      <fill>
        <patternFill patternType="solid">
          <bgColor rgb="FF0070C0"/>
        </patternFill>
      </fill>
    </dxf>
    <dxf>
      <fill>
        <patternFill patternType="solid">
          <bgColor rgb="FF00B0F0"/>
        </patternFill>
      </fill>
    </dxf>
    <dxf>
      <fill>
        <patternFill patternType="solid">
          <bgColor theme="7" tint="-0.24994659260841701"/>
        </patternFill>
      </fill>
    </dxf>
    <dxf>
      <fill>
        <patternFill patternType="solid">
          <bgColor theme="7" tint="0.39991454817346722"/>
        </patternFill>
      </fill>
    </dxf>
    <dxf>
      <fill>
        <patternFill patternType="solid">
          <bgColor theme="5" tint="-0.24994659260841701"/>
        </patternFill>
      </fill>
    </dxf>
    <dxf>
      <fill>
        <patternFill patternType="solid">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3</xdr:col>
      <xdr:colOff>19050</xdr:colOff>
      <xdr:row>31</xdr:row>
      <xdr:rowOff>180975</xdr:rowOff>
    </xdr:from>
    <xdr:to>
      <xdr:col>8</xdr:col>
      <xdr:colOff>533400</xdr:colOff>
      <xdr:row>31</xdr:row>
      <xdr:rowOff>180975</xdr:rowOff>
    </xdr:to>
    <xdr:cxnSp macro="">
      <xdr:nvCxnSpPr>
        <xdr:cNvPr id="3" name="Straight Connector 2">
          <a:extLst>
            <a:ext uri="{FF2B5EF4-FFF2-40B4-BE49-F238E27FC236}">
              <a16:creationId xmlns:a16="http://schemas.microsoft.com/office/drawing/2014/main" id="{EE23E8E1-1BFA-0D17-26DD-5503D817B811}"/>
            </a:ext>
          </a:extLst>
        </xdr:cNvPr>
        <xdr:cNvCxnSpPr/>
      </xdr:nvCxnSpPr>
      <xdr:spPr>
        <a:xfrm>
          <a:off x="2324100" y="6581775"/>
          <a:ext cx="34480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19050</xdr:colOff>
      <xdr:row>33</xdr:row>
      <xdr:rowOff>161925</xdr:rowOff>
    </xdr:from>
    <xdr:to>
      <xdr:col>8</xdr:col>
      <xdr:colOff>533400</xdr:colOff>
      <xdr:row>33</xdr:row>
      <xdr:rowOff>161925</xdr:rowOff>
    </xdr:to>
    <xdr:cxnSp macro="">
      <xdr:nvCxnSpPr>
        <xdr:cNvPr id="4" name="Straight Connector 3">
          <a:extLst>
            <a:ext uri="{FF2B5EF4-FFF2-40B4-BE49-F238E27FC236}">
              <a16:creationId xmlns:a16="http://schemas.microsoft.com/office/drawing/2014/main" id="{214663FE-2F81-47AA-8E85-E4D1C2CAB321}"/>
            </a:ext>
          </a:extLst>
        </xdr:cNvPr>
        <xdr:cNvCxnSpPr/>
      </xdr:nvCxnSpPr>
      <xdr:spPr>
        <a:xfrm>
          <a:off x="2324100" y="6981825"/>
          <a:ext cx="34480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BC34"/>
  <sheetViews>
    <sheetView workbookViewId="0">
      <pane ySplit="4" topLeftCell="A5" activePane="bottomLeft" state="frozen"/>
      <selection pane="bottomLeft" activeCell="O25" sqref="O25"/>
    </sheetView>
  </sheetViews>
  <sheetFormatPr defaultColWidth="9.140625" defaultRowHeight="15"/>
  <cols>
    <col min="1" max="1" width="5.7109375" style="1" customWidth="1"/>
    <col min="2" max="7" width="5.85546875" style="1" customWidth="1"/>
    <col min="8" max="16384" width="9.140625" style="1"/>
  </cols>
  <sheetData>
    <row r="1" spans="1:55" ht="18.75">
      <c r="A1" s="47" t="s">
        <v>0</v>
      </c>
      <c r="B1" s="48"/>
      <c r="C1" s="48"/>
      <c r="D1" s="48"/>
      <c r="E1" s="48"/>
      <c r="F1" s="48"/>
      <c r="G1" s="48"/>
      <c r="H1" s="48"/>
      <c r="I1" s="48"/>
      <c r="J1" s="48"/>
      <c r="K1" s="48"/>
      <c r="L1" s="48"/>
      <c r="M1" s="48"/>
      <c r="N1" s="48"/>
      <c r="O1" s="48"/>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c r="AX1" s="48"/>
      <c r="AY1" s="48"/>
      <c r="AZ1" s="48"/>
      <c r="BA1" s="48"/>
      <c r="BB1" s="48"/>
      <c r="BC1" s="48"/>
    </row>
    <row r="2" spans="1:55" ht="16.5" thickBot="1">
      <c r="A2" s="49" t="s">
        <v>1</v>
      </c>
      <c r="B2" s="50"/>
      <c r="C2" s="50"/>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c r="AQ2" s="50"/>
      <c r="AR2" s="50"/>
      <c r="AS2" s="50"/>
      <c r="AT2" s="50"/>
      <c r="AU2" s="50"/>
      <c r="AV2" s="50"/>
      <c r="AW2" s="50"/>
      <c r="AX2" s="50"/>
      <c r="AY2" s="50"/>
      <c r="AZ2" s="50"/>
      <c r="BA2" s="50"/>
      <c r="BB2" s="50"/>
      <c r="BC2" s="50"/>
    </row>
    <row r="3" spans="1:55" ht="16.5" thickBot="1">
      <c r="A3" s="51" t="s">
        <v>2</v>
      </c>
      <c r="B3" s="52"/>
      <c r="C3" s="52"/>
      <c r="D3" s="52"/>
      <c r="E3" s="52"/>
      <c r="F3" s="52"/>
      <c r="G3" s="53"/>
      <c r="H3" s="30"/>
      <c r="I3" s="51" t="s">
        <v>3</v>
      </c>
      <c r="J3" s="52"/>
      <c r="K3" s="52"/>
      <c r="L3" s="52"/>
      <c r="M3" s="52"/>
      <c r="N3" s="52"/>
      <c r="O3" s="53"/>
      <c r="P3" s="30"/>
      <c r="Q3" s="51" t="s">
        <v>4</v>
      </c>
      <c r="R3" s="52"/>
      <c r="S3" s="52"/>
      <c r="T3" s="52"/>
      <c r="U3" s="52"/>
      <c r="V3" s="52"/>
      <c r="W3" s="53"/>
      <c r="X3" s="30"/>
      <c r="Y3" s="51" t="s">
        <v>5</v>
      </c>
      <c r="Z3" s="52"/>
      <c r="AA3" s="52"/>
      <c r="AB3" s="52"/>
      <c r="AC3" s="52"/>
      <c r="AD3" s="52"/>
      <c r="AE3" s="53"/>
      <c r="AG3" s="51" t="s">
        <v>6</v>
      </c>
      <c r="AH3" s="52"/>
      <c r="AI3" s="52"/>
      <c r="AJ3" s="52"/>
      <c r="AK3" s="52"/>
      <c r="AL3" s="52"/>
      <c r="AM3" s="53"/>
      <c r="AO3" s="51" t="s">
        <v>7</v>
      </c>
      <c r="AP3" s="52"/>
      <c r="AQ3" s="52"/>
      <c r="AR3" s="52"/>
      <c r="AS3" s="52"/>
      <c r="AT3" s="52"/>
      <c r="AU3" s="53"/>
      <c r="AW3" s="51" t="s">
        <v>8</v>
      </c>
      <c r="AX3" s="52"/>
      <c r="AY3" s="52"/>
      <c r="AZ3" s="52"/>
      <c r="BA3" s="52"/>
      <c r="BB3" s="52"/>
      <c r="BC3" s="53"/>
    </row>
    <row r="4" spans="1:55">
      <c r="A4" s="31" t="s">
        <v>9</v>
      </c>
      <c r="B4" s="31" t="s">
        <v>10</v>
      </c>
      <c r="C4" s="31" t="s">
        <v>11</v>
      </c>
      <c r="D4" s="31" t="s">
        <v>12</v>
      </c>
      <c r="E4" s="31" t="s">
        <v>13</v>
      </c>
      <c r="F4" s="31" t="s">
        <v>14</v>
      </c>
      <c r="G4" s="31" t="s">
        <v>15</v>
      </c>
      <c r="I4" s="31" t="s">
        <v>9</v>
      </c>
      <c r="J4" s="31" t="s">
        <v>10</v>
      </c>
      <c r="K4" s="31" t="s">
        <v>11</v>
      </c>
      <c r="L4" s="31" t="s">
        <v>12</v>
      </c>
      <c r="M4" s="31" t="s">
        <v>13</v>
      </c>
      <c r="N4" s="31" t="s">
        <v>14</v>
      </c>
      <c r="O4" s="31" t="s">
        <v>15</v>
      </c>
      <c r="Q4" s="31" t="s">
        <v>9</v>
      </c>
      <c r="R4" s="31" t="s">
        <v>10</v>
      </c>
      <c r="S4" s="31" t="s">
        <v>11</v>
      </c>
      <c r="T4" s="31" t="s">
        <v>12</v>
      </c>
      <c r="U4" s="31" t="s">
        <v>13</v>
      </c>
      <c r="V4" s="31" t="s">
        <v>14</v>
      </c>
      <c r="W4" s="31" t="s">
        <v>15</v>
      </c>
      <c r="Y4" s="31" t="s">
        <v>9</v>
      </c>
      <c r="Z4" s="31" t="s">
        <v>10</v>
      </c>
      <c r="AA4" s="31" t="s">
        <v>11</v>
      </c>
      <c r="AB4" s="31" t="s">
        <v>12</v>
      </c>
      <c r="AC4" s="31" t="s">
        <v>13</v>
      </c>
      <c r="AD4" s="31" t="s">
        <v>14</v>
      </c>
      <c r="AE4" s="31" t="s">
        <v>15</v>
      </c>
      <c r="AG4" s="31" t="s">
        <v>9</v>
      </c>
      <c r="AH4" s="31" t="s">
        <v>10</v>
      </c>
      <c r="AI4" s="31" t="s">
        <v>11</v>
      </c>
      <c r="AJ4" s="31" t="s">
        <v>12</v>
      </c>
      <c r="AK4" s="31" t="s">
        <v>13</v>
      </c>
      <c r="AL4" s="31" t="s">
        <v>14</v>
      </c>
      <c r="AM4" s="31" t="s">
        <v>15</v>
      </c>
      <c r="AO4" s="31" t="s">
        <v>9</v>
      </c>
      <c r="AP4" s="31" t="s">
        <v>10</v>
      </c>
      <c r="AQ4" s="31" t="s">
        <v>11</v>
      </c>
      <c r="AR4" s="31" t="s">
        <v>12</v>
      </c>
      <c r="AS4" s="31" t="s">
        <v>13</v>
      </c>
      <c r="AT4" s="31" t="s">
        <v>14</v>
      </c>
      <c r="AU4" s="31" t="s">
        <v>15</v>
      </c>
      <c r="AW4" s="31" t="s">
        <v>9</v>
      </c>
      <c r="AX4" s="31" t="s">
        <v>10</v>
      </c>
      <c r="AY4" s="31" t="s">
        <v>11</v>
      </c>
      <c r="AZ4" s="31" t="s">
        <v>12</v>
      </c>
      <c r="BA4" s="31" t="s">
        <v>13</v>
      </c>
      <c r="BB4" s="31" t="s">
        <v>14</v>
      </c>
      <c r="BC4" s="31" t="s">
        <v>15</v>
      </c>
    </row>
    <row r="5" spans="1:55">
      <c r="A5" s="11">
        <v>1</v>
      </c>
      <c r="B5" s="24">
        <v>8</v>
      </c>
      <c r="C5" s="24">
        <v>8</v>
      </c>
      <c r="D5" s="24">
        <v>20</v>
      </c>
      <c r="E5" s="24">
        <v>6</v>
      </c>
      <c r="F5" s="24">
        <v>9</v>
      </c>
      <c r="G5" s="24">
        <v>24</v>
      </c>
      <c r="I5" s="5">
        <v>1</v>
      </c>
      <c r="J5" s="24">
        <v>7</v>
      </c>
      <c r="K5" s="24">
        <v>7</v>
      </c>
      <c r="L5" s="24">
        <v>22</v>
      </c>
      <c r="M5" s="24">
        <v>7</v>
      </c>
      <c r="N5" s="24">
        <v>8</v>
      </c>
      <c r="O5" s="24">
        <v>24</v>
      </c>
      <c r="Q5" s="11">
        <v>1</v>
      </c>
      <c r="R5" s="24">
        <v>6</v>
      </c>
      <c r="S5" s="24">
        <v>7</v>
      </c>
      <c r="T5" s="24">
        <v>22</v>
      </c>
      <c r="U5" s="24">
        <v>10</v>
      </c>
      <c r="V5" s="24">
        <v>8</v>
      </c>
      <c r="W5" s="24">
        <v>24</v>
      </c>
      <c r="Y5" s="11">
        <v>1</v>
      </c>
      <c r="Z5" s="24">
        <v>9</v>
      </c>
      <c r="AA5" s="24">
        <v>9</v>
      </c>
      <c r="AB5" s="24">
        <v>20</v>
      </c>
      <c r="AC5" s="24">
        <v>10</v>
      </c>
      <c r="AD5" s="24">
        <v>8</v>
      </c>
      <c r="AE5" s="24">
        <v>26</v>
      </c>
      <c r="AG5" s="11">
        <v>1</v>
      </c>
      <c r="AH5" s="24"/>
      <c r="AI5" s="24"/>
      <c r="AJ5" s="24"/>
      <c r="AK5" s="24"/>
      <c r="AL5" s="24"/>
      <c r="AM5" s="24"/>
      <c r="AO5" s="11">
        <v>1</v>
      </c>
      <c r="AP5" s="24">
        <v>10</v>
      </c>
      <c r="AQ5" s="24">
        <v>9</v>
      </c>
      <c r="AR5" s="24">
        <v>22</v>
      </c>
      <c r="AS5" s="24">
        <v>8</v>
      </c>
      <c r="AT5" s="24">
        <v>6</v>
      </c>
      <c r="AU5" s="24">
        <v>24</v>
      </c>
      <c r="AW5" s="11">
        <v>1</v>
      </c>
      <c r="AX5" s="24"/>
      <c r="AY5" s="24"/>
      <c r="AZ5" s="24"/>
      <c r="BA5" s="24"/>
      <c r="BB5" s="24"/>
      <c r="BC5" s="24"/>
    </row>
    <row r="6" spans="1:55">
      <c r="A6" s="11">
        <v>2</v>
      </c>
      <c r="B6" s="24">
        <v>10</v>
      </c>
      <c r="C6" s="24">
        <v>8</v>
      </c>
      <c r="D6" s="24">
        <v>22</v>
      </c>
      <c r="E6" s="24">
        <v>7</v>
      </c>
      <c r="F6" s="24">
        <v>9</v>
      </c>
      <c r="G6" s="24">
        <v>24</v>
      </c>
      <c r="I6" s="11">
        <v>2</v>
      </c>
      <c r="J6" s="24">
        <v>9</v>
      </c>
      <c r="K6" s="24">
        <v>10</v>
      </c>
      <c r="L6" s="24">
        <v>26</v>
      </c>
      <c r="M6" s="24">
        <v>10</v>
      </c>
      <c r="N6" s="24">
        <v>9</v>
      </c>
      <c r="O6" s="24">
        <v>29</v>
      </c>
      <c r="Q6" s="11">
        <v>2</v>
      </c>
      <c r="R6" s="24">
        <v>8</v>
      </c>
      <c r="S6" s="24">
        <v>8</v>
      </c>
      <c r="T6" s="24">
        <v>20</v>
      </c>
      <c r="U6" s="24">
        <v>8</v>
      </c>
      <c r="V6" s="24">
        <v>10</v>
      </c>
      <c r="W6" s="24">
        <v>29</v>
      </c>
      <c r="Y6" s="11">
        <v>2</v>
      </c>
      <c r="Z6" s="24">
        <v>8</v>
      </c>
      <c r="AA6" s="24">
        <v>8</v>
      </c>
      <c r="AB6" s="24">
        <v>23</v>
      </c>
      <c r="AC6" s="24">
        <v>9</v>
      </c>
      <c r="AD6" s="24">
        <v>9</v>
      </c>
      <c r="AE6" s="24">
        <v>30</v>
      </c>
      <c r="AG6" s="11">
        <v>2</v>
      </c>
      <c r="AH6" s="24"/>
      <c r="AI6" s="24"/>
      <c r="AJ6" s="24"/>
      <c r="AK6" s="24"/>
      <c r="AL6" s="24"/>
      <c r="AM6" s="24"/>
      <c r="AO6" s="11">
        <v>2</v>
      </c>
      <c r="AP6" s="24">
        <v>8</v>
      </c>
      <c r="AQ6" s="24">
        <v>9</v>
      </c>
      <c r="AR6" s="24">
        <v>24</v>
      </c>
      <c r="AS6" s="24">
        <v>8</v>
      </c>
      <c r="AT6" s="24">
        <v>7</v>
      </c>
      <c r="AU6" s="24">
        <v>23</v>
      </c>
      <c r="AW6" s="11">
        <v>2</v>
      </c>
      <c r="AX6" s="24"/>
      <c r="AY6" s="24"/>
      <c r="AZ6" s="24"/>
      <c r="BA6" s="24"/>
      <c r="BB6" s="24"/>
      <c r="BC6" s="24"/>
    </row>
    <row r="7" spans="1:55">
      <c r="A7" s="11">
        <v>3</v>
      </c>
      <c r="B7" s="24">
        <v>8</v>
      </c>
      <c r="C7" s="24">
        <v>7</v>
      </c>
      <c r="D7" s="24">
        <v>18</v>
      </c>
      <c r="E7" s="24">
        <v>7</v>
      </c>
      <c r="F7" s="24">
        <v>8</v>
      </c>
      <c r="G7" s="24">
        <v>20</v>
      </c>
      <c r="I7" s="11">
        <v>3</v>
      </c>
      <c r="J7" s="24">
        <v>6</v>
      </c>
      <c r="K7" s="24">
        <v>6</v>
      </c>
      <c r="L7" s="24">
        <v>13</v>
      </c>
      <c r="M7" s="24">
        <v>7</v>
      </c>
      <c r="N7" s="24">
        <v>6</v>
      </c>
      <c r="O7" s="24">
        <v>21</v>
      </c>
      <c r="Q7" s="11">
        <v>3</v>
      </c>
      <c r="R7" s="24">
        <v>7</v>
      </c>
      <c r="S7" s="24">
        <v>7</v>
      </c>
      <c r="T7" s="24">
        <v>20</v>
      </c>
      <c r="U7" s="24">
        <v>6</v>
      </c>
      <c r="V7" s="24">
        <v>6</v>
      </c>
      <c r="W7" s="24">
        <v>15</v>
      </c>
      <c r="Y7" s="11">
        <v>3</v>
      </c>
      <c r="Z7" s="24">
        <v>7</v>
      </c>
      <c r="AA7" s="24">
        <v>9</v>
      </c>
      <c r="AB7" s="24">
        <v>20</v>
      </c>
      <c r="AC7" s="24">
        <v>6</v>
      </c>
      <c r="AD7" s="24">
        <v>8</v>
      </c>
      <c r="AE7" s="24">
        <v>22</v>
      </c>
      <c r="AG7" s="11">
        <v>3</v>
      </c>
      <c r="AH7" s="24"/>
      <c r="AI7" s="24"/>
      <c r="AJ7" s="24"/>
      <c r="AK7" s="24"/>
      <c r="AL7" s="24"/>
      <c r="AM7" s="24"/>
      <c r="AO7" s="11">
        <v>3</v>
      </c>
      <c r="AP7" s="24">
        <v>9</v>
      </c>
      <c r="AQ7" s="24">
        <v>9</v>
      </c>
      <c r="AR7" s="24">
        <v>18</v>
      </c>
      <c r="AS7" s="24">
        <v>6</v>
      </c>
      <c r="AT7" s="24">
        <v>7</v>
      </c>
      <c r="AU7" s="24">
        <v>22</v>
      </c>
      <c r="AW7" s="11">
        <v>3</v>
      </c>
      <c r="AX7" s="24"/>
      <c r="AY7" s="24"/>
      <c r="AZ7" s="24"/>
      <c r="BA7" s="24"/>
      <c r="BB7" s="24"/>
      <c r="BC7" s="24"/>
    </row>
    <row r="8" spans="1:55">
      <c r="A8" s="11">
        <v>4</v>
      </c>
      <c r="B8" s="24">
        <v>10</v>
      </c>
      <c r="C8" s="24">
        <v>7</v>
      </c>
      <c r="D8" s="24">
        <v>27</v>
      </c>
      <c r="E8" s="24">
        <v>9</v>
      </c>
      <c r="F8" s="24">
        <v>10</v>
      </c>
      <c r="G8" s="24">
        <v>28</v>
      </c>
      <c r="I8" s="11">
        <v>4</v>
      </c>
      <c r="J8" s="24">
        <v>9</v>
      </c>
      <c r="K8" s="24">
        <v>9</v>
      </c>
      <c r="L8" s="24">
        <v>22</v>
      </c>
      <c r="M8" s="24">
        <v>9</v>
      </c>
      <c r="N8" s="24">
        <v>7</v>
      </c>
      <c r="O8" s="24">
        <v>29</v>
      </c>
      <c r="Q8" s="11">
        <v>4</v>
      </c>
      <c r="R8" s="24">
        <v>9</v>
      </c>
      <c r="S8" s="24">
        <v>9</v>
      </c>
      <c r="T8" s="24">
        <v>28</v>
      </c>
      <c r="U8" s="24">
        <v>9</v>
      </c>
      <c r="V8" s="24">
        <v>8</v>
      </c>
      <c r="W8" s="24">
        <v>29</v>
      </c>
      <c r="Y8" s="11">
        <v>4</v>
      </c>
      <c r="Z8" s="24">
        <v>9</v>
      </c>
      <c r="AA8" s="24">
        <v>8</v>
      </c>
      <c r="AB8" s="24">
        <v>18</v>
      </c>
      <c r="AC8" s="24">
        <v>10</v>
      </c>
      <c r="AD8" s="24">
        <v>9</v>
      </c>
      <c r="AE8" s="24">
        <v>30</v>
      </c>
      <c r="AG8" s="11">
        <v>4</v>
      </c>
      <c r="AH8" s="24"/>
      <c r="AI8" s="24"/>
      <c r="AJ8" s="24"/>
      <c r="AK8" s="24"/>
      <c r="AL8" s="24"/>
      <c r="AM8" s="24"/>
      <c r="AO8" s="11">
        <v>4</v>
      </c>
      <c r="AP8" s="24">
        <v>10</v>
      </c>
      <c r="AQ8" s="24">
        <v>9</v>
      </c>
      <c r="AR8" s="24">
        <v>26</v>
      </c>
      <c r="AS8" s="24">
        <v>8</v>
      </c>
      <c r="AT8" s="24">
        <v>7</v>
      </c>
      <c r="AU8" s="24">
        <v>24</v>
      </c>
      <c r="AW8" s="11">
        <v>4</v>
      </c>
      <c r="AX8" s="24"/>
      <c r="AY8" s="24"/>
      <c r="AZ8" s="24"/>
      <c r="BA8" s="24"/>
      <c r="BB8" s="24"/>
      <c r="BC8" s="24"/>
    </row>
    <row r="9" spans="1:55">
      <c r="A9" s="11">
        <v>5</v>
      </c>
      <c r="B9" s="24">
        <v>10</v>
      </c>
      <c r="C9" s="24">
        <v>9</v>
      </c>
      <c r="D9" s="24">
        <v>28</v>
      </c>
      <c r="E9" s="24">
        <v>8</v>
      </c>
      <c r="F9" s="24">
        <v>10</v>
      </c>
      <c r="G9" s="24">
        <v>28</v>
      </c>
      <c r="I9" s="11">
        <v>5</v>
      </c>
      <c r="J9" s="24">
        <v>10</v>
      </c>
      <c r="K9" s="24">
        <v>7</v>
      </c>
      <c r="L9" s="24">
        <v>25</v>
      </c>
      <c r="M9" s="24">
        <v>10</v>
      </c>
      <c r="N9" s="24">
        <v>9</v>
      </c>
      <c r="O9" s="24">
        <v>29</v>
      </c>
      <c r="Q9" s="11">
        <v>5</v>
      </c>
      <c r="R9" s="24">
        <v>10</v>
      </c>
      <c r="S9" s="24">
        <v>10</v>
      </c>
      <c r="T9" s="24">
        <v>29</v>
      </c>
      <c r="U9" s="24">
        <v>9</v>
      </c>
      <c r="V9" s="24">
        <v>10</v>
      </c>
      <c r="W9" s="24">
        <v>29</v>
      </c>
      <c r="Y9" s="11">
        <v>5</v>
      </c>
      <c r="Z9" s="24">
        <v>9</v>
      </c>
      <c r="AA9" s="24">
        <v>8</v>
      </c>
      <c r="AB9" s="24">
        <v>21</v>
      </c>
      <c r="AC9" s="24">
        <v>10</v>
      </c>
      <c r="AD9" s="24">
        <v>9</v>
      </c>
      <c r="AE9" s="24">
        <v>26</v>
      </c>
      <c r="AG9" s="11">
        <v>5</v>
      </c>
      <c r="AH9" s="24"/>
      <c r="AI9" s="24"/>
      <c r="AJ9" s="24"/>
      <c r="AK9" s="24"/>
      <c r="AL9" s="24"/>
      <c r="AM9" s="24"/>
      <c r="AO9" s="11">
        <v>5</v>
      </c>
      <c r="AP9" s="24">
        <v>10</v>
      </c>
      <c r="AQ9" s="24">
        <v>9</v>
      </c>
      <c r="AR9" s="24">
        <v>28</v>
      </c>
      <c r="AS9" s="24">
        <v>9</v>
      </c>
      <c r="AT9" s="24">
        <v>7</v>
      </c>
      <c r="AU9" s="24">
        <v>22</v>
      </c>
      <c r="AW9" s="11">
        <v>5</v>
      </c>
      <c r="AX9" s="24"/>
      <c r="AY9" s="24"/>
      <c r="AZ9" s="24"/>
      <c r="BA9" s="24"/>
      <c r="BB9" s="24"/>
      <c r="BC9" s="24"/>
    </row>
    <row r="10" spans="1:55">
      <c r="A10" s="11">
        <v>6</v>
      </c>
      <c r="B10" s="24">
        <v>7</v>
      </c>
      <c r="C10" s="24">
        <v>5</v>
      </c>
      <c r="D10" s="24">
        <v>23</v>
      </c>
      <c r="E10" s="24">
        <v>5</v>
      </c>
      <c r="F10" s="24">
        <v>8</v>
      </c>
      <c r="G10" s="24">
        <v>20</v>
      </c>
      <c r="I10" s="11">
        <v>6</v>
      </c>
      <c r="J10" s="24">
        <v>6</v>
      </c>
      <c r="K10" s="24">
        <v>4</v>
      </c>
      <c r="L10" s="24">
        <v>18</v>
      </c>
      <c r="M10" s="24">
        <v>6</v>
      </c>
      <c r="N10" s="24">
        <v>6</v>
      </c>
      <c r="O10" s="24">
        <v>20</v>
      </c>
      <c r="Q10" s="11">
        <v>6</v>
      </c>
      <c r="R10" s="24">
        <v>5</v>
      </c>
      <c r="S10" s="24">
        <v>5</v>
      </c>
      <c r="T10" s="24">
        <v>20</v>
      </c>
      <c r="U10" s="24">
        <v>6</v>
      </c>
      <c r="V10" s="24">
        <v>7</v>
      </c>
      <c r="W10" s="24">
        <v>21</v>
      </c>
      <c r="Y10" s="11">
        <v>6</v>
      </c>
      <c r="Z10" s="24">
        <v>4</v>
      </c>
      <c r="AA10" s="24">
        <v>5</v>
      </c>
      <c r="AB10" s="24">
        <v>17</v>
      </c>
      <c r="AC10" s="24">
        <v>8</v>
      </c>
      <c r="AD10" s="24">
        <v>6</v>
      </c>
      <c r="AE10" s="24">
        <v>21</v>
      </c>
      <c r="AG10" s="11">
        <v>6</v>
      </c>
      <c r="AH10" s="24"/>
      <c r="AI10" s="24"/>
      <c r="AJ10" s="24"/>
      <c r="AK10" s="24"/>
      <c r="AL10" s="24"/>
      <c r="AM10" s="24"/>
      <c r="AO10" s="11">
        <v>6</v>
      </c>
      <c r="AP10" s="24">
        <v>9</v>
      </c>
      <c r="AQ10" s="24">
        <v>9</v>
      </c>
      <c r="AR10" s="24">
        <v>16</v>
      </c>
      <c r="AS10" s="24">
        <v>7</v>
      </c>
      <c r="AT10" s="24">
        <v>6</v>
      </c>
      <c r="AU10" s="24">
        <v>20</v>
      </c>
      <c r="AW10" s="11">
        <v>6</v>
      </c>
      <c r="AX10" s="24"/>
      <c r="AY10" s="24"/>
      <c r="AZ10" s="24"/>
      <c r="BA10" s="24"/>
      <c r="BB10" s="24"/>
      <c r="BC10" s="24"/>
    </row>
    <row r="11" spans="1:55">
      <c r="A11" s="11">
        <v>7</v>
      </c>
      <c r="B11" s="24">
        <v>9</v>
      </c>
      <c r="C11" s="24">
        <v>7</v>
      </c>
      <c r="D11" s="24">
        <v>18</v>
      </c>
      <c r="E11" s="24">
        <v>6</v>
      </c>
      <c r="F11" s="24">
        <v>8</v>
      </c>
      <c r="G11" s="24">
        <v>21</v>
      </c>
      <c r="I11" s="11">
        <v>7</v>
      </c>
      <c r="J11" s="24">
        <v>5</v>
      </c>
      <c r="K11" s="24">
        <v>4</v>
      </c>
      <c r="L11" s="24">
        <v>14</v>
      </c>
      <c r="M11" s="24">
        <v>5</v>
      </c>
      <c r="N11" s="24">
        <v>5</v>
      </c>
      <c r="O11" s="24">
        <v>20</v>
      </c>
      <c r="Q11" s="11">
        <v>7</v>
      </c>
      <c r="R11" s="24">
        <v>5</v>
      </c>
      <c r="S11" s="24">
        <v>6</v>
      </c>
      <c r="T11" s="24">
        <v>24</v>
      </c>
      <c r="U11" s="24">
        <v>4</v>
      </c>
      <c r="V11" s="24">
        <v>6</v>
      </c>
      <c r="W11" s="24">
        <v>15</v>
      </c>
      <c r="Y11" s="11">
        <v>7</v>
      </c>
      <c r="Z11" s="24">
        <v>5</v>
      </c>
      <c r="AA11" s="24">
        <v>4</v>
      </c>
      <c r="AB11" s="24">
        <v>20</v>
      </c>
      <c r="AC11" s="24">
        <v>8</v>
      </c>
      <c r="AD11" s="24">
        <v>6</v>
      </c>
      <c r="AE11" s="24">
        <v>20</v>
      </c>
      <c r="AG11" s="11">
        <v>7</v>
      </c>
      <c r="AH11" s="24"/>
      <c r="AI11" s="24"/>
      <c r="AJ11" s="24"/>
      <c r="AK11" s="24"/>
      <c r="AL11" s="24"/>
      <c r="AM11" s="24"/>
      <c r="AO11" s="11">
        <v>7</v>
      </c>
      <c r="AP11" s="24">
        <v>9</v>
      </c>
      <c r="AQ11" s="24">
        <v>4</v>
      </c>
      <c r="AR11" s="24">
        <v>20</v>
      </c>
      <c r="AS11" s="24">
        <v>6</v>
      </c>
      <c r="AT11" s="24">
        <v>7</v>
      </c>
      <c r="AU11" s="24">
        <v>25</v>
      </c>
      <c r="AW11" s="11">
        <v>7</v>
      </c>
      <c r="AX11" s="24"/>
      <c r="AY11" s="24"/>
      <c r="AZ11" s="24"/>
      <c r="BA11" s="24"/>
      <c r="BB11" s="24"/>
      <c r="BC11" s="24"/>
    </row>
    <row r="12" spans="1:55">
      <c r="A12" s="11">
        <v>8</v>
      </c>
      <c r="B12" s="24">
        <v>10</v>
      </c>
      <c r="C12" s="24">
        <v>9</v>
      </c>
      <c r="D12" s="24">
        <v>20</v>
      </c>
      <c r="E12" s="24">
        <v>8</v>
      </c>
      <c r="F12" s="24">
        <v>8</v>
      </c>
      <c r="G12" s="24">
        <v>25</v>
      </c>
      <c r="I12" s="11">
        <v>8</v>
      </c>
      <c r="J12" s="24">
        <v>10</v>
      </c>
      <c r="K12" s="24">
        <v>8</v>
      </c>
      <c r="L12" s="24">
        <v>21</v>
      </c>
      <c r="M12" s="24">
        <v>10</v>
      </c>
      <c r="N12" s="24">
        <v>9</v>
      </c>
      <c r="O12" s="24">
        <v>30</v>
      </c>
      <c r="Q12" s="11">
        <v>8</v>
      </c>
      <c r="R12" s="24">
        <v>10</v>
      </c>
      <c r="S12" s="24">
        <v>8</v>
      </c>
      <c r="T12" s="24">
        <v>28</v>
      </c>
      <c r="U12" s="24">
        <v>9</v>
      </c>
      <c r="V12" s="24">
        <v>10</v>
      </c>
      <c r="W12" s="24">
        <v>27</v>
      </c>
      <c r="Y12" s="11">
        <v>8</v>
      </c>
      <c r="Z12" s="24">
        <v>9</v>
      </c>
      <c r="AA12" s="24">
        <v>7</v>
      </c>
      <c r="AB12" s="24">
        <v>22</v>
      </c>
      <c r="AC12" s="24">
        <v>9</v>
      </c>
      <c r="AD12" s="24">
        <v>8</v>
      </c>
      <c r="AE12" s="24">
        <v>30</v>
      </c>
      <c r="AG12" s="11">
        <v>8</v>
      </c>
      <c r="AH12" s="24"/>
      <c r="AI12" s="24"/>
      <c r="AJ12" s="24"/>
      <c r="AK12" s="24"/>
      <c r="AL12" s="24"/>
      <c r="AM12" s="24"/>
      <c r="AO12" s="11">
        <v>8</v>
      </c>
      <c r="AP12" s="24">
        <v>8</v>
      </c>
      <c r="AQ12" s="24">
        <v>9</v>
      </c>
      <c r="AR12" s="24">
        <v>21</v>
      </c>
      <c r="AS12" s="24">
        <v>7</v>
      </c>
      <c r="AT12" s="24">
        <v>8</v>
      </c>
      <c r="AU12" s="24">
        <v>27</v>
      </c>
      <c r="AW12" s="11">
        <v>8</v>
      </c>
      <c r="AX12" s="24"/>
      <c r="AY12" s="24"/>
      <c r="AZ12" s="24"/>
      <c r="BA12" s="24"/>
      <c r="BB12" s="24"/>
      <c r="BC12" s="24"/>
    </row>
    <row r="13" spans="1:55">
      <c r="A13" s="11">
        <v>9</v>
      </c>
      <c r="B13" s="24">
        <v>9</v>
      </c>
      <c r="C13" s="24">
        <v>7</v>
      </c>
      <c r="D13" s="24">
        <v>22</v>
      </c>
      <c r="E13" s="24">
        <v>7</v>
      </c>
      <c r="F13" s="24">
        <v>9</v>
      </c>
      <c r="G13" s="24">
        <v>24</v>
      </c>
      <c r="I13" s="11">
        <v>9</v>
      </c>
      <c r="J13" s="24">
        <v>6</v>
      </c>
      <c r="K13" s="24">
        <v>6</v>
      </c>
      <c r="L13" s="24">
        <v>18</v>
      </c>
      <c r="M13" s="24">
        <v>8</v>
      </c>
      <c r="N13" s="24">
        <v>8</v>
      </c>
      <c r="O13" s="24">
        <v>20</v>
      </c>
      <c r="Q13" s="11">
        <v>9</v>
      </c>
      <c r="R13" s="24">
        <v>5</v>
      </c>
      <c r="S13" s="24">
        <v>7</v>
      </c>
      <c r="T13" s="24">
        <v>24</v>
      </c>
      <c r="U13" s="24">
        <v>6</v>
      </c>
      <c r="V13" s="24">
        <v>9</v>
      </c>
      <c r="W13" s="24">
        <v>19</v>
      </c>
      <c r="Y13" s="11">
        <v>9</v>
      </c>
      <c r="Z13" s="24">
        <v>6</v>
      </c>
      <c r="AA13" s="24">
        <v>5</v>
      </c>
      <c r="AB13" s="24">
        <v>18</v>
      </c>
      <c r="AC13" s="24">
        <v>9</v>
      </c>
      <c r="AD13" s="24">
        <v>9</v>
      </c>
      <c r="AE13" s="24">
        <v>20</v>
      </c>
      <c r="AG13" s="11">
        <v>9</v>
      </c>
      <c r="AH13" s="24"/>
      <c r="AI13" s="24"/>
      <c r="AJ13" s="24"/>
      <c r="AK13" s="24"/>
      <c r="AL13" s="24"/>
      <c r="AM13" s="24"/>
      <c r="AO13" s="11">
        <v>9</v>
      </c>
      <c r="AP13" s="24">
        <v>9</v>
      </c>
      <c r="AQ13" s="24">
        <v>9</v>
      </c>
      <c r="AR13" s="24">
        <v>20</v>
      </c>
      <c r="AS13" s="24">
        <v>6</v>
      </c>
      <c r="AT13" s="24">
        <v>7</v>
      </c>
      <c r="AU13" s="24">
        <v>25</v>
      </c>
      <c r="AW13" s="11">
        <v>9</v>
      </c>
      <c r="AX13" s="24"/>
      <c r="AY13" s="24"/>
      <c r="AZ13" s="24"/>
      <c r="BA13" s="24"/>
      <c r="BB13" s="24"/>
      <c r="BC13" s="24"/>
    </row>
    <row r="14" spans="1:55">
      <c r="A14" s="11">
        <v>10</v>
      </c>
      <c r="B14" s="24">
        <v>10</v>
      </c>
      <c r="C14" s="24">
        <v>5</v>
      </c>
      <c r="D14" s="24">
        <v>20</v>
      </c>
      <c r="E14" s="24">
        <v>7</v>
      </c>
      <c r="F14" s="24">
        <v>8</v>
      </c>
      <c r="G14" s="24">
        <v>20</v>
      </c>
      <c r="I14" s="11">
        <v>10</v>
      </c>
      <c r="J14" s="24">
        <v>7</v>
      </c>
      <c r="K14" s="24">
        <v>9</v>
      </c>
      <c r="L14" s="24">
        <v>24</v>
      </c>
      <c r="M14" s="24">
        <v>10</v>
      </c>
      <c r="N14" s="24">
        <v>9</v>
      </c>
      <c r="O14" s="24">
        <v>30</v>
      </c>
      <c r="Q14" s="11">
        <v>10</v>
      </c>
      <c r="R14" s="24">
        <v>9</v>
      </c>
      <c r="S14" s="24">
        <v>9</v>
      </c>
      <c r="T14" s="24">
        <v>22</v>
      </c>
      <c r="U14" s="24">
        <v>8</v>
      </c>
      <c r="V14" s="24">
        <v>10</v>
      </c>
      <c r="W14" s="24">
        <v>29</v>
      </c>
      <c r="Y14" s="11">
        <v>10</v>
      </c>
      <c r="Z14" s="24">
        <v>7</v>
      </c>
      <c r="AA14" s="24">
        <v>8</v>
      </c>
      <c r="AB14" s="24">
        <v>20</v>
      </c>
      <c r="AC14" s="24">
        <v>10</v>
      </c>
      <c r="AD14" s="24">
        <v>9</v>
      </c>
      <c r="AE14" s="24">
        <v>25</v>
      </c>
      <c r="AG14" s="11">
        <v>10</v>
      </c>
      <c r="AH14" s="24"/>
      <c r="AI14" s="24"/>
      <c r="AJ14" s="24"/>
      <c r="AK14" s="24"/>
      <c r="AL14" s="24"/>
      <c r="AM14" s="24"/>
      <c r="AO14" s="11">
        <v>10</v>
      </c>
      <c r="AP14" s="24">
        <v>8</v>
      </c>
      <c r="AQ14" s="24">
        <v>9</v>
      </c>
      <c r="AR14" s="24">
        <v>21</v>
      </c>
      <c r="AS14" s="24">
        <v>7</v>
      </c>
      <c r="AT14" s="24">
        <v>7</v>
      </c>
      <c r="AU14" s="24">
        <v>25</v>
      </c>
      <c r="AW14" s="11">
        <v>10</v>
      </c>
      <c r="AX14" s="24"/>
      <c r="AY14" s="24"/>
      <c r="AZ14" s="24"/>
      <c r="BA14" s="24"/>
      <c r="BB14" s="24"/>
      <c r="BC14" s="24"/>
    </row>
    <row r="15" spans="1:55">
      <c r="A15" s="11">
        <v>11</v>
      </c>
      <c r="B15" s="24">
        <v>10</v>
      </c>
      <c r="C15" s="24">
        <v>7</v>
      </c>
      <c r="D15" s="24">
        <v>26</v>
      </c>
      <c r="E15" s="24">
        <v>9</v>
      </c>
      <c r="F15" s="24">
        <v>9</v>
      </c>
      <c r="G15" s="24">
        <v>23</v>
      </c>
      <c r="I15" s="11">
        <v>11</v>
      </c>
      <c r="J15" s="24">
        <v>9</v>
      </c>
      <c r="K15" s="24">
        <v>10</v>
      </c>
      <c r="L15" s="24">
        <v>22</v>
      </c>
      <c r="M15" s="24">
        <v>9</v>
      </c>
      <c r="N15" s="24">
        <v>9</v>
      </c>
      <c r="O15" s="24">
        <v>24</v>
      </c>
      <c r="Q15" s="11">
        <v>11</v>
      </c>
      <c r="R15" s="24">
        <v>9</v>
      </c>
      <c r="S15" s="24">
        <v>9</v>
      </c>
      <c r="T15" s="24">
        <v>30</v>
      </c>
      <c r="U15" s="24">
        <v>8</v>
      </c>
      <c r="V15" s="24">
        <v>10</v>
      </c>
      <c r="W15" s="24">
        <v>26</v>
      </c>
      <c r="Y15" s="11">
        <v>11</v>
      </c>
      <c r="Z15" s="24">
        <v>8</v>
      </c>
      <c r="AA15" s="24">
        <v>7</v>
      </c>
      <c r="AB15" s="24">
        <v>20</v>
      </c>
      <c r="AC15" s="24">
        <v>9</v>
      </c>
      <c r="AD15" s="24">
        <v>8</v>
      </c>
      <c r="AE15" s="24">
        <v>28</v>
      </c>
      <c r="AG15" s="11">
        <v>11</v>
      </c>
      <c r="AH15" s="24"/>
      <c r="AI15" s="24"/>
      <c r="AJ15" s="24"/>
      <c r="AK15" s="24"/>
      <c r="AL15" s="24"/>
      <c r="AM15" s="24"/>
      <c r="AO15" s="11">
        <v>11</v>
      </c>
      <c r="AP15" s="24">
        <v>9</v>
      </c>
      <c r="AQ15" s="24">
        <v>9</v>
      </c>
      <c r="AR15" s="24">
        <v>25</v>
      </c>
      <c r="AS15" s="24">
        <v>9</v>
      </c>
      <c r="AT15" s="24">
        <v>10</v>
      </c>
      <c r="AU15" s="24">
        <v>27</v>
      </c>
      <c r="AW15" s="11">
        <v>11</v>
      </c>
      <c r="AX15" s="24"/>
      <c r="AY15" s="24"/>
      <c r="AZ15" s="24"/>
      <c r="BA15" s="24"/>
      <c r="BB15" s="24"/>
      <c r="BC15" s="24"/>
    </row>
    <row r="16" spans="1:55">
      <c r="A16" s="11">
        <v>12</v>
      </c>
      <c r="B16" s="24">
        <v>10</v>
      </c>
      <c r="C16" s="24">
        <v>6</v>
      </c>
      <c r="D16" s="24">
        <v>24</v>
      </c>
      <c r="E16" s="24">
        <v>8</v>
      </c>
      <c r="F16" s="24">
        <v>8</v>
      </c>
      <c r="G16" s="24">
        <v>25</v>
      </c>
      <c r="I16" s="11">
        <v>12</v>
      </c>
      <c r="J16" s="24">
        <v>8</v>
      </c>
      <c r="K16" s="24">
        <v>7</v>
      </c>
      <c r="L16" s="24">
        <v>16</v>
      </c>
      <c r="M16" s="24">
        <v>9</v>
      </c>
      <c r="N16" s="24">
        <v>8</v>
      </c>
      <c r="O16" s="24">
        <v>23</v>
      </c>
      <c r="Q16" s="11">
        <v>12</v>
      </c>
      <c r="R16" s="24">
        <v>7</v>
      </c>
      <c r="S16" s="24">
        <v>9</v>
      </c>
      <c r="T16" s="24">
        <v>22</v>
      </c>
      <c r="U16" s="24">
        <v>8</v>
      </c>
      <c r="V16" s="24">
        <v>10</v>
      </c>
      <c r="W16" s="24">
        <v>26</v>
      </c>
      <c r="Y16" s="11">
        <v>12</v>
      </c>
      <c r="Z16" s="24">
        <v>7</v>
      </c>
      <c r="AA16" s="24">
        <v>7</v>
      </c>
      <c r="AB16" s="24">
        <v>15</v>
      </c>
      <c r="AC16" s="24">
        <v>7</v>
      </c>
      <c r="AD16" s="24">
        <v>8</v>
      </c>
      <c r="AE16" s="24">
        <v>19</v>
      </c>
      <c r="AG16" s="11">
        <v>12</v>
      </c>
      <c r="AH16" s="24"/>
      <c r="AI16" s="24"/>
      <c r="AJ16" s="24"/>
      <c r="AK16" s="24"/>
      <c r="AL16" s="24"/>
      <c r="AM16" s="24"/>
      <c r="AO16" s="11">
        <v>12</v>
      </c>
      <c r="AP16" s="24">
        <v>9</v>
      </c>
      <c r="AQ16" s="24">
        <v>9</v>
      </c>
      <c r="AR16" s="24">
        <v>25</v>
      </c>
      <c r="AS16" s="24">
        <v>6</v>
      </c>
      <c r="AT16" s="24">
        <v>9</v>
      </c>
      <c r="AU16" s="24">
        <v>25</v>
      </c>
      <c r="AW16" s="11">
        <v>12</v>
      </c>
      <c r="AX16" s="24"/>
      <c r="AY16" s="24"/>
      <c r="AZ16" s="24"/>
      <c r="BA16" s="24"/>
      <c r="BB16" s="24"/>
      <c r="BC16" s="24"/>
    </row>
    <row r="17" spans="1:55">
      <c r="A17" s="11">
        <v>13</v>
      </c>
      <c r="B17" s="24">
        <v>9</v>
      </c>
      <c r="C17" s="24">
        <v>7</v>
      </c>
      <c r="D17" s="24">
        <v>25</v>
      </c>
      <c r="E17" s="24">
        <v>5</v>
      </c>
      <c r="F17" s="24">
        <v>8</v>
      </c>
      <c r="G17" s="24">
        <v>20</v>
      </c>
      <c r="I17" s="11">
        <v>13</v>
      </c>
      <c r="J17" s="24">
        <v>6</v>
      </c>
      <c r="K17" s="24">
        <v>6</v>
      </c>
      <c r="L17" s="24">
        <v>15</v>
      </c>
      <c r="M17" s="24">
        <v>6</v>
      </c>
      <c r="N17" s="24">
        <v>7</v>
      </c>
      <c r="O17" s="24">
        <v>21</v>
      </c>
      <c r="Q17" s="11">
        <v>13</v>
      </c>
      <c r="R17" s="24">
        <v>6</v>
      </c>
      <c r="S17" s="24">
        <v>7</v>
      </c>
      <c r="T17" s="24">
        <v>24</v>
      </c>
      <c r="U17" s="24">
        <v>6</v>
      </c>
      <c r="V17" s="24">
        <v>8</v>
      </c>
      <c r="W17" s="24">
        <v>22</v>
      </c>
      <c r="Y17" s="11">
        <v>13</v>
      </c>
      <c r="Z17" s="24">
        <v>5</v>
      </c>
      <c r="AA17" s="24">
        <v>5</v>
      </c>
      <c r="AB17" s="24">
        <v>13</v>
      </c>
      <c r="AC17" s="24">
        <v>6</v>
      </c>
      <c r="AD17" s="24">
        <v>7</v>
      </c>
      <c r="AE17" s="24">
        <v>21</v>
      </c>
      <c r="AG17" s="11">
        <v>13</v>
      </c>
      <c r="AH17" s="24"/>
      <c r="AI17" s="24"/>
      <c r="AJ17" s="24"/>
      <c r="AK17" s="24"/>
      <c r="AL17" s="24"/>
      <c r="AM17" s="24"/>
      <c r="AO17" s="11">
        <v>13</v>
      </c>
      <c r="AP17" s="24">
        <v>7</v>
      </c>
      <c r="AQ17" s="24">
        <v>4</v>
      </c>
      <c r="AR17" s="24">
        <v>14</v>
      </c>
      <c r="AS17" s="24">
        <v>5</v>
      </c>
      <c r="AT17" s="24">
        <v>7</v>
      </c>
      <c r="AU17" s="24">
        <v>19</v>
      </c>
      <c r="AW17" s="11">
        <v>13</v>
      </c>
      <c r="AX17" s="24"/>
      <c r="AY17" s="24"/>
      <c r="AZ17" s="24"/>
      <c r="BA17" s="24"/>
      <c r="BB17" s="24"/>
      <c r="BC17" s="24"/>
    </row>
    <row r="18" spans="1:55">
      <c r="A18" s="11">
        <v>14</v>
      </c>
      <c r="B18" s="24">
        <v>7</v>
      </c>
      <c r="C18" s="24">
        <v>6</v>
      </c>
      <c r="D18" s="24">
        <v>18</v>
      </c>
      <c r="E18" s="24">
        <v>5</v>
      </c>
      <c r="F18" s="24">
        <v>6</v>
      </c>
      <c r="G18" s="24"/>
      <c r="I18" s="11">
        <v>14</v>
      </c>
      <c r="J18" s="24">
        <v>4</v>
      </c>
      <c r="K18" s="24">
        <v>4</v>
      </c>
      <c r="L18" s="24">
        <v>14</v>
      </c>
      <c r="M18" s="24">
        <v>4</v>
      </c>
      <c r="N18" s="24">
        <v>6</v>
      </c>
      <c r="O18" s="24"/>
      <c r="Q18" s="11">
        <v>14</v>
      </c>
      <c r="R18" s="24">
        <v>4</v>
      </c>
      <c r="S18" s="24">
        <v>5</v>
      </c>
      <c r="T18" s="24">
        <v>14</v>
      </c>
      <c r="U18" s="24">
        <v>5</v>
      </c>
      <c r="V18" s="24">
        <v>7</v>
      </c>
      <c r="W18" s="24"/>
      <c r="Y18" s="11">
        <v>14</v>
      </c>
      <c r="Z18" s="24">
        <v>5</v>
      </c>
      <c r="AA18" s="24">
        <v>4</v>
      </c>
      <c r="AB18" s="24">
        <v>13</v>
      </c>
      <c r="AC18" s="24">
        <v>6</v>
      </c>
      <c r="AD18" s="24">
        <v>6</v>
      </c>
      <c r="AE18" s="24"/>
      <c r="AG18" s="11">
        <v>14</v>
      </c>
      <c r="AH18" s="24"/>
      <c r="AI18" s="24"/>
      <c r="AJ18" s="24"/>
      <c r="AK18" s="24"/>
      <c r="AL18" s="24"/>
      <c r="AM18" s="24"/>
      <c r="AO18" s="11">
        <v>14</v>
      </c>
      <c r="AP18" s="24">
        <v>9</v>
      </c>
      <c r="AQ18" s="24">
        <v>4</v>
      </c>
      <c r="AR18" s="24">
        <v>14</v>
      </c>
      <c r="AS18" s="24">
        <v>5</v>
      </c>
      <c r="AT18" s="24">
        <v>6</v>
      </c>
      <c r="AU18" s="24"/>
      <c r="AW18" s="11">
        <v>14</v>
      </c>
      <c r="AX18" s="24"/>
      <c r="AY18" s="24"/>
      <c r="AZ18" s="24"/>
      <c r="BA18" s="24"/>
      <c r="BB18" s="24"/>
      <c r="BC18" s="24"/>
    </row>
    <row r="19" spans="1:55">
      <c r="A19" s="11">
        <v>15</v>
      </c>
      <c r="B19" s="24">
        <v>9</v>
      </c>
      <c r="C19" s="24">
        <v>9</v>
      </c>
      <c r="D19" s="24">
        <v>23</v>
      </c>
      <c r="E19" s="24">
        <v>7</v>
      </c>
      <c r="F19" s="24">
        <v>8</v>
      </c>
      <c r="G19" s="24"/>
      <c r="I19" s="11">
        <v>15</v>
      </c>
      <c r="J19" s="24">
        <v>6</v>
      </c>
      <c r="K19" s="24">
        <v>6</v>
      </c>
      <c r="L19" s="24">
        <v>18</v>
      </c>
      <c r="M19" s="24">
        <v>7</v>
      </c>
      <c r="N19" s="24">
        <v>6</v>
      </c>
      <c r="O19" s="24"/>
      <c r="Q19" s="11">
        <v>15</v>
      </c>
      <c r="R19" s="24">
        <v>5</v>
      </c>
      <c r="S19" s="24">
        <v>7</v>
      </c>
      <c r="T19" s="24">
        <v>25</v>
      </c>
      <c r="U19" s="24">
        <v>5</v>
      </c>
      <c r="V19" s="24">
        <v>8</v>
      </c>
      <c r="W19" s="24"/>
      <c r="Y19" s="11">
        <v>15</v>
      </c>
      <c r="Z19" s="24">
        <v>7</v>
      </c>
      <c r="AA19" s="24">
        <v>5</v>
      </c>
      <c r="AB19" s="24">
        <v>15</v>
      </c>
      <c r="AC19" s="24">
        <v>8</v>
      </c>
      <c r="AD19" s="24">
        <v>10</v>
      </c>
      <c r="AE19" s="24"/>
      <c r="AG19" s="11">
        <v>15</v>
      </c>
      <c r="AH19" s="24"/>
      <c r="AI19" s="24"/>
      <c r="AJ19" s="24"/>
      <c r="AK19" s="24"/>
      <c r="AL19" s="24"/>
      <c r="AM19" s="24"/>
      <c r="AO19" s="11">
        <v>15</v>
      </c>
      <c r="AP19" s="24">
        <v>9</v>
      </c>
      <c r="AQ19" s="24">
        <v>9</v>
      </c>
      <c r="AR19" s="24">
        <v>20</v>
      </c>
      <c r="AS19" s="24">
        <v>7</v>
      </c>
      <c r="AT19" s="24">
        <v>8</v>
      </c>
      <c r="AU19" s="24"/>
      <c r="AW19" s="11">
        <v>15</v>
      </c>
      <c r="AX19" s="24"/>
      <c r="AY19" s="24"/>
      <c r="AZ19" s="24"/>
      <c r="BA19" s="24"/>
      <c r="BB19" s="24"/>
      <c r="BC19" s="24"/>
    </row>
    <row r="20" spans="1:55">
      <c r="A20" s="11">
        <v>16</v>
      </c>
      <c r="B20" s="24">
        <v>10</v>
      </c>
      <c r="C20" s="24">
        <v>9</v>
      </c>
      <c r="D20" s="24">
        <v>28</v>
      </c>
      <c r="E20" s="24">
        <v>9</v>
      </c>
      <c r="F20" s="24">
        <v>10</v>
      </c>
      <c r="G20" s="24">
        <v>29</v>
      </c>
      <c r="I20" s="11">
        <v>16</v>
      </c>
      <c r="J20" s="24">
        <v>10</v>
      </c>
      <c r="K20" s="24">
        <v>10</v>
      </c>
      <c r="L20" s="24">
        <v>25</v>
      </c>
      <c r="M20" s="24">
        <v>10</v>
      </c>
      <c r="N20" s="24">
        <v>10</v>
      </c>
      <c r="O20" s="24">
        <v>30</v>
      </c>
      <c r="Q20" s="11">
        <v>16</v>
      </c>
      <c r="R20" s="24">
        <v>10</v>
      </c>
      <c r="S20" s="24">
        <v>10</v>
      </c>
      <c r="T20" s="24">
        <v>30</v>
      </c>
      <c r="U20" s="24">
        <v>10</v>
      </c>
      <c r="V20" s="24">
        <v>10</v>
      </c>
      <c r="W20" s="24">
        <v>30</v>
      </c>
      <c r="Y20" s="11">
        <v>16</v>
      </c>
      <c r="Z20" s="24">
        <v>10</v>
      </c>
      <c r="AA20" s="24">
        <v>9</v>
      </c>
      <c r="AB20" s="24">
        <v>27</v>
      </c>
      <c r="AC20" s="24">
        <v>10</v>
      </c>
      <c r="AD20" s="24">
        <v>10</v>
      </c>
      <c r="AE20" s="24">
        <v>30</v>
      </c>
      <c r="AG20" s="11">
        <v>16</v>
      </c>
      <c r="AH20" s="24"/>
      <c r="AI20" s="24"/>
      <c r="AJ20" s="24"/>
      <c r="AK20" s="24"/>
      <c r="AL20" s="24"/>
      <c r="AM20" s="24"/>
      <c r="AO20" s="11">
        <v>16</v>
      </c>
      <c r="AP20" s="24">
        <v>10</v>
      </c>
      <c r="AQ20" s="24">
        <v>9</v>
      </c>
      <c r="AR20" s="24">
        <v>28</v>
      </c>
      <c r="AS20" s="24">
        <v>8</v>
      </c>
      <c r="AT20" s="24">
        <v>10</v>
      </c>
      <c r="AU20" s="24">
        <v>30</v>
      </c>
      <c r="AW20" s="11">
        <v>16</v>
      </c>
      <c r="AX20" s="24"/>
      <c r="AY20" s="24"/>
      <c r="AZ20" s="24"/>
      <c r="BA20" s="24"/>
      <c r="BB20" s="24"/>
      <c r="BC20" s="24"/>
    </row>
    <row r="21" spans="1:55">
      <c r="A21" s="11">
        <v>17</v>
      </c>
      <c r="B21" s="24">
        <v>10</v>
      </c>
      <c r="C21" s="24">
        <v>6</v>
      </c>
      <c r="D21" s="24">
        <v>26</v>
      </c>
      <c r="E21" s="24">
        <v>8</v>
      </c>
      <c r="F21" s="24">
        <v>10</v>
      </c>
      <c r="G21" s="24"/>
      <c r="I21" s="11">
        <v>17</v>
      </c>
      <c r="J21" s="24">
        <v>8</v>
      </c>
      <c r="K21" s="24">
        <v>7</v>
      </c>
      <c r="L21" s="24">
        <v>23</v>
      </c>
      <c r="M21" s="24">
        <v>9</v>
      </c>
      <c r="N21" s="24">
        <v>9</v>
      </c>
      <c r="O21" s="24"/>
      <c r="Q21" s="11">
        <v>17</v>
      </c>
      <c r="R21" s="24">
        <v>7</v>
      </c>
      <c r="S21" s="24">
        <v>7</v>
      </c>
      <c r="T21" s="24">
        <v>26</v>
      </c>
      <c r="U21" s="24">
        <v>7</v>
      </c>
      <c r="V21" s="24">
        <v>10</v>
      </c>
      <c r="W21" s="24"/>
      <c r="Y21" s="11">
        <v>17</v>
      </c>
      <c r="Z21" s="24">
        <v>7</v>
      </c>
      <c r="AA21" s="24">
        <v>8</v>
      </c>
      <c r="AB21" s="24">
        <v>24</v>
      </c>
      <c r="AC21" s="24">
        <v>8</v>
      </c>
      <c r="AD21" s="24">
        <v>9</v>
      </c>
      <c r="AE21" s="24"/>
      <c r="AG21" s="11">
        <v>17</v>
      </c>
      <c r="AH21" s="24"/>
      <c r="AI21" s="24"/>
      <c r="AJ21" s="24"/>
      <c r="AK21" s="24"/>
      <c r="AL21" s="24"/>
      <c r="AM21" s="24"/>
      <c r="AO21" s="11">
        <v>17</v>
      </c>
      <c r="AP21" s="24">
        <v>9</v>
      </c>
      <c r="AQ21" s="24">
        <v>9</v>
      </c>
      <c r="AR21" s="24">
        <v>20</v>
      </c>
      <c r="AS21" s="24">
        <v>7</v>
      </c>
      <c r="AT21" s="24">
        <v>7</v>
      </c>
      <c r="AU21" s="24"/>
      <c r="AW21" s="11">
        <v>17</v>
      </c>
      <c r="AX21" s="24"/>
      <c r="AY21" s="24"/>
      <c r="AZ21" s="24"/>
      <c r="BA21" s="24"/>
      <c r="BB21" s="24"/>
      <c r="BC21" s="24"/>
    </row>
    <row r="22" spans="1:55">
      <c r="A22" s="11">
        <v>18</v>
      </c>
      <c r="B22" s="24"/>
      <c r="C22" s="24"/>
      <c r="D22" s="24"/>
      <c r="E22" s="24"/>
      <c r="F22" s="24"/>
      <c r="G22" s="24"/>
      <c r="I22" s="11">
        <v>18</v>
      </c>
      <c r="J22" s="24"/>
      <c r="K22" s="24"/>
      <c r="L22" s="24"/>
      <c r="M22" s="24"/>
      <c r="N22" s="24"/>
      <c r="O22" s="24"/>
      <c r="Q22" s="11">
        <v>18</v>
      </c>
      <c r="R22" s="24"/>
      <c r="S22" s="24"/>
      <c r="T22" s="24"/>
      <c r="U22" s="24"/>
      <c r="V22" s="24"/>
      <c r="W22" s="24"/>
      <c r="Y22" s="11">
        <v>18</v>
      </c>
      <c r="Z22" s="24"/>
      <c r="AA22" s="24"/>
      <c r="AB22" s="24"/>
      <c r="AC22" s="24"/>
      <c r="AD22" s="24"/>
      <c r="AE22" s="24"/>
      <c r="AG22" s="11">
        <v>18</v>
      </c>
      <c r="AH22" s="24"/>
      <c r="AI22" s="24"/>
      <c r="AJ22" s="24"/>
      <c r="AK22" s="24"/>
      <c r="AL22" s="24"/>
      <c r="AM22" s="24"/>
      <c r="AO22" s="11">
        <v>18</v>
      </c>
      <c r="AP22" s="24"/>
      <c r="AQ22" s="24"/>
      <c r="AR22" s="24"/>
      <c r="AS22" s="24"/>
      <c r="AT22" s="24"/>
      <c r="AU22" s="24"/>
      <c r="AW22" s="11">
        <v>18</v>
      </c>
      <c r="AX22" s="24"/>
      <c r="AY22" s="24"/>
      <c r="AZ22" s="24"/>
      <c r="BA22" s="24"/>
      <c r="BB22" s="24"/>
      <c r="BC22" s="24"/>
    </row>
    <row r="23" spans="1:55">
      <c r="A23" s="11">
        <v>19</v>
      </c>
      <c r="B23" s="24"/>
      <c r="C23" s="24"/>
      <c r="D23" s="24"/>
      <c r="E23" s="24"/>
      <c r="F23" s="24"/>
      <c r="G23" s="24"/>
      <c r="I23" s="11">
        <v>19</v>
      </c>
      <c r="J23" s="24"/>
      <c r="K23" s="24"/>
      <c r="L23" s="24"/>
      <c r="M23" s="24"/>
      <c r="N23" s="24"/>
      <c r="O23" s="24"/>
      <c r="Q23" s="11">
        <v>19</v>
      </c>
      <c r="R23" s="24"/>
      <c r="S23" s="24"/>
      <c r="T23" s="24"/>
      <c r="U23" s="24"/>
      <c r="V23" s="24"/>
      <c r="W23" s="24"/>
      <c r="Y23" s="11">
        <v>19</v>
      </c>
      <c r="Z23" s="24"/>
      <c r="AA23" s="24"/>
      <c r="AB23" s="24"/>
      <c r="AC23" s="24"/>
      <c r="AD23" s="24"/>
      <c r="AE23" s="24"/>
      <c r="AG23" s="11">
        <v>19</v>
      </c>
      <c r="AH23" s="24"/>
      <c r="AI23" s="24"/>
      <c r="AJ23" s="24"/>
      <c r="AK23" s="24"/>
      <c r="AL23" s="24"/>
      <c r="AM23" s="24"/>
      <c r="AO23" s="11">
        <v>19</v>
      </c>
      <c r="AP23" s="24"/>
      <c r="AQ23" s="24"/>
      <c r="AR23" s="24"/>
      <c r="AS23" s="24"/>
      <c r="AT23" s="24"/>
      <c r="AU23" s="24"/>
      <c r="AW23" s="11">
        <v>19</v>
      </c>
      <c r="AX23" s="24"/>
      <c r="AY23" s="24"/>
      <c r="AZ23" s="24"/>
      <c r="BA23" s="24"/>
      <c r="BB23" s="24"/>
      <c r="BC23" s="24"/>
    </row>
    <row r="24" spans="1:55">
      <c r="A24" s="11">
        <v>20</v>
      </c>
      <c r="B24" s="24"/>
      <c r="C24" s="24"/>
      <c r="D24" s="24"/>
      <c r="E24" s="24"/>
      <c r="F24" s="24"/>
      <c r="G24" s="24"/>
      <c r="I24" s="11">
        <v>20</v>
      </c>
      <c r="J24" s="24"/>
      <c r="K24" s="24"/>
      <c r="L24" s="24"/>
      <c r="M24" s="24"/>
      <c r="N24" s="24"/>
      <c r="O24" s="24"/>
      <c r="Q24" s="11">
        <v>20</v>
      </c>
      <c r="R24" s="24"/>
      <c r="S24" s="24"/>
      <c r="T24" s="24"/>
      <c r="U24" s="24"/>
      <c r="V24" s="24"/>
      <c r="W24" s="24"/>
      <c r="Y24" s="11">
        <v>20</v>
      </c>
      <c r="Z24" s="24"/>
      <c r="AA24" s="24"/>
      <c r="AB24" s="24"/>
      <c r="AC24" s="24"/>
      <c r="AD24" s="24"/>
      <c r="AE24" s="24"/>
      <c r="AG24" s="11">
        <v>20</v>
      </c>
      <c r="AH24" s="24"/>
      <c r="AI24" s="24"/>
      <c r="AJ24" s="24"/>
      <c r="AK24" s="24"/>
      <c r="AL24" s="24"/>
      <c r="AM24" s="24"/>
      <c r="AO24" s="11">
        <v>20</v>
      </c>
      <c r="AP24" s="24"/>
      <c r="AQ24" s="24"/>
      <c r="AR24" s="24"/>
      <c r="AS24" s="24"/>
      <c r="AT24" s="24"/>
      <c r="AU24" s="24"/>
      <c r="AW24" s="11">
        <v>20</v>
      </c>
      <c r="AX24" s="24"/>
      <c r="AY24" s="24"/>
      <c r="AZ24" s="24"/>
      <c r="BA24" s="24"/>
      <c r="BB24" s="24"/>
      <c r="BC24" s="24"/>
    </row>
    <row r="25" spans="1:55">
      <c r="A25" s="11">
        <v>21</v>
      </c>
      <c r="B25" s="24"/>
      <c r="C25" s="24"/>
      <c r="D25" s="24"/>
      <c r="E25" s="24"/>
      <c r="F25" s="24"/>
      <c r="G25" s="24"/>
      <c r="I25" s="11">
        <v>21</v>
      </c>
      <c r="J25" s="24"/>
      <c r="K25" s="24"/>
      <c r="L25" s="24"/>
      <c r="M25" s="24"/>
      <c r="N25" s="24"/>
      <c r="O25" s="24"/>
      <c r="Q25" s="11">
        <v>21</v>
      </c>
      <c r="R25" s="24"/>
      <c r="S25" s="24"/>
      <c r="T25" s="24"/>
      <c r="U25" s="24"/>
      <c r="V25" s="24"/>
      <c r="W25" s="24"/>
      <c r="Y25" s="11">
        <v>21</v>
      </c>
      <c r="Z25" s="24"/>
      <c r="AA25" s="24"/>
      <c r="AB25" s="24"/>
      <c r="AC25" s="24"/>
      <c r="AD25" s="24"/>
      <c r="AE25" s="24"/>
      <c r="AG25" s="11">
        <v>21</v>
      </c>
      <c r="AH25" s="24"/>
      <c r="AI25" s="24"/>
      <c r="AJ25" s="24"/>
      <c r="AK25" s="24"/>
      <c r="AL25" s="24"/>
      <c r="AM25" s="24"/>
      <c r="AO25" s="11">
        <v>21</v>
      </c>
      <c r="AP25" s="24"/>
      <c r="AQ25" s="24"/>
      <c r="AR25" s="24"/>
      <c r="AS25" s="24"/>
      <c r="AT25" s="24"/>
      <c r="AU25" s="24"/>
      <c r="AW25" s="11">
        <v>21</v>
      </c>
      <c r="AX25" s="24"/>
      <c r="AY25" s="24"/>
      <c r="AZ25" s="24"/>
      <c r="BA25" s="24"/>
      <c r="BB25" s="24"/>
      <c r="BC25" s="24"/>
    </row>
    <row r="26" spans="1:55">
      <c r="A26" s="11">
        <v>22</v>
      </c>
      <c r="B26" s="24"/>
      <c r="C26" s="24"/>
      <c r="D26" s="24"/>
      <c r="E26" s="24"/>
      <c r="F26" s="24"/>
      <c r="G26" s="24"/>
      <c r="I26" s="11">
        <v>22</v>
      </c>
      <c r="J26" s="24"/>
      <c r="K26" s="24"/>
      <c r="L26" s="24"/>
      <c r="M26" s="24"/>
      <c r="N26" s="24"/>
      <c r="O26" s="24"/>
      <c r="Q26" s="11">
        <v>22</v>
      </c>
      <c r="R26" s="24"/>
      <c r="S26" s="24"/>
      <c r="T26" s="24"/>
      <c r="U26" s="24"/>
      <c r="V26" s="24"/>
      <c r="W26" s="24"/>
      <c r="Y26" s="11">
        <v>22</v>
      </c>
      <c r="Z26" s="24"/>
      <c r="AA26" s="24"/>
      <c r="AB26" s="24"/>
      <c r="AC26" s="24"/>
      <c r="AD26" s="24"/>
      <c r="AE26" s="24"/>
      <c r="AG26" s="11">
        <v>22</v>
      </c>
      <c r="AH26" s="24"/>
      <c r="AI26" s="24"/>
      <c r="AJ26" s="24"/>
      <c r="AK26" s="24"/>
      <c r="AL26" s="24"/>
      <c r="AM26" s="24"/>
      <c r="AO26" s="11">
        <v>22</v>
      </c>
      <c r="AP26" s="24"/>
      <c r="AQ26" s="24"/>
      <c r="AR26" s="24"/>
      <c r="AS26" s="24"/>
      <c r="AT26" s="24"/>
      <c r="AU26" s="24"/>
      <c r="AW26" s="11">
        <v>22</v>
      </c>
      <c r="AX26" s="24"/>
      <c r="AY26" s="24"/>
      <c r="AZ26" s="24"/>
      <c r="BA26" s="24"/>
      <c r="BB26" s="24"/>
      <c r="BC26" s="24"/>
    </row>
    <row r="27" spans="1:55">
      <c r="A27" s="11">
        <v>23</v>
      </c>
      <c r="B27" s="24"/>
      <c r="C27" s="24"/>
      <c r="D27" s="24"/>
      <c r="E27" s="24"/>
      <c r="F27" s="24"/>
      <c r="G27" s="24"/>
      <c r="I27" s="11">
        <v>23</v>
      </c>
      <c r="J27" s="24"/>
      <c r="K27" s="24"/>
      <c r="L27" s="24"/>
      <c r="M27" s="24"/>
      <c r="N27" s="24"/>
      <c r="O27" s="24"/>
      <c r="Q27" s="11">
        <v>23</v>
      </c>
      <c r="R27" s="24"/>
      <c r="S27" s="24"/>
      <c r="T27" s="24"/>
      <c r="U27" s="24"/>
      <c r="V27" s="24"/>
      <c r="W27" s="24"/>
      <c r="Y27" s="11">
        <v>23</v>
      </c>
      <c r="Z27" s="24"/>
      <c r="AA27" s="24"/>
      <c r="AB27" s="24"/>
      <c r="AC27" s="24"/>
      <c r="AD27" s="24"/>
      <c r="AE27" s="24"/>
      <c r="AG27" s="11">
        <v>23</v>
      </c>
      <c r="AH27" s="24"/>
      <c r="AI27" s="24"/>
      <c r="AJ27" s="24"/>
      <c r="AK27" s="24"/>
      <c r="AL27" s="24"/>
      <c r="AM27" s="24"/>
      <c r="AO27" s="11">
        <v>23</v>
      </c>
      <c r="AP27" s="24"/>
      <c r="AQ27" s="24"/>
      <c r="AR27" s="24"/>
      <c r="AS27" s="24"/>
      <c r="AT27" s="24"/>
      <c r="AU27" s="24"/>
      <c r="AW27" s="11">
        <v>23</v>
      </c>
      <c r="AX27" s="24"/>
      <c r="AY27" s="24"/>
      <c r="AZ27" s="24"/>
      <c r="BA27" s="24"/>
      <c r="BB27" s="24"/>
      <c r="BC27" s="24"/>
    </row>
    <row r="28" spans="1:55">
      <c r="A28" s="11">
        <v>24</v>
      </c>
      <c r="B28" s="24"/>
      <c r="C28" s="24"/>
      <c r="D28" s="24"/>
      <c r="E28" s="24"/>
      <c r="F28" s="24"/>
      <c r="G28" s="24"/>
      <c r="I28" s="11">
        <v>24</v>
      </c>
      <c r="J28" s="24"/>
      <c r="K28" s="24"/>
      <c r="L28" s="24"/>
      <c r="M28" s="24"/>
      <c r="N28" s="24"/>
      <c r="O28" s="24"/>
      <c r="Q28" s="11">
        <v>24</v>
      </c>
      <c r="R28" s="24"/>
      <c r="S28" s="24"/>
      <c r="T28" s="24"/>
      <c r="U28" s="24"/>
      <c r="V28" s="24"/>
      <c r="W28" s="24"/>
      <c r="Y28" s="11">
        <v>24</v>
      </c>
      <c r="Z28" s="24"/>
      <c r="AA28" s="24"/>
      <c r="AB28" s="24"/>
      <c r="AC28" s="24"/>
      <c r="AD28" s="24"/>
      <c r="AE28" s="24"/>
      <c r="AG28" s="11">
        <v>24</v>
      </c>
      <c r="AH28" s="24"/>
      <c r="AI28" s="24"/>
      <c r="AJ28" s="24"/>
      <c r="AK28" s="24"/>
      <c r="AL28" s="24"/>
      <c r="AM28" s="24"/>
      <c r="AO28" s="11">
        <v>24</v>
      </c>
      <c r="AP28" s="24"/>
      <c r="AQ28" s="24"/>
      <c r="AR28" s="24"/>
      <c r="AS28" s="24"/>
      <c r="AT28" s="24"/>
      <c r="AU28" s="24"/>
      <c r="AW28" s="11">
        <v>24</v>
      </c>
      <c r="AX28" s="24"/>
      <c r="AY28" s="24"/>
      <c r="AZ28" s="24"/>
      <c r="BA28" s="24"/>
      <c r="BB28" s="24"/>
      <c r="BC28" s="24"/>
    </row>
    <row r="29" spans="1:55">
      <c r="A29" s="11">
        <v>25</v>
      </c>
      <c r="B29" s="24"/>
      <c r="C29" s="24"/>
      <c r="D29" s="24"/>
      <c r="E29" s="24"/>
      <c r="F29" s="24"/>
      <c r="G29" s="24"/>
      <c r="I29" s="11">
        <v>25</v>
      </c>
      <c r="J29" s="24"/>
      <c r="K29" s="24"/>
      <c r="L29" s="24"/>
      <c r="M29" s="24"/>
      <c r="N29" s="24"/>
      <c r="O29" s="24"/>
      <c r="Q29" s="11">
        <v>25</v>
      </c>
      <c r="R29" s="24"/>
      <c r="S29" s="24"/>
      <c r="T29" s="24"/>
      <c r="U29" s="24"/>
      <c r="V29" s="24"/>
      <c r="W29" s="24"/>
      <c r="Y29" s="11">
        <v>25</v>
      </c>
      <c r="Z29" s="24"/>
      <c r="AA29" s="24"/>
      <c r="AB29" s="24"/>
      <c r="AC29" s="24"/>
      <c r="AD29" s="24"/>
      <c r="AE29" s="24"/>
      <c r="AG29" s="11">
        <v>25</v>
      </c>
      <c r="AH29" s="24"/>
      <c r="AI29" s="24"/>
      <c r="AJ29" s="24"/>
      <c r="AK29" s="24"/>
      <c r="AL29" s="24"/>
      <c r="AM29" s="24"/>
      <c r="AO29" s="11">
        <v>25</v>
      </c>
      <c r="AP29" s="24"/>
      <c r="AQ29" s="24"/>
      <c r="AR29" s="24"/>
      <c r="AS29" s="24"/>
      <c r="AT29" s="24"/>
      <c r="AU29" s="24"/>
      <c r="AW29" s="11">
        <v>25</v>
      </c>
      <c r="AX29" s="24"/>
      <c r="AY29" s="24"/>
      <c r="AZ29" s="24"/>
      <c r="BA29" s="24"/>
      <c r="BB29" s="24"/>
      <c r="BC29" s="24"/>
    </row>
    <row r="30" spans="1:55">
      <c r="A30" s="11">
        <v>26</v>
      </c>
      <c r="B30" s="24"/>
      <c r="C30" s="24"/>
      <c r="D30" s="24"/>
      <c r="E30" s="24"/>
      <c r="F30" s="24"/>
      <c r="G30" s="24"/>
      <c r="I30" s="11">
        <v>26</v>
      </c>
      <c r="J30" s="24"/>
      <c r="K30" s="24"/>
      <c r="L30" s="24"/>
      <c r="M30" s="24"/>
      <c r="N30" s="24"/>
      <c r="O30" s="24"/>
      <c r="Q30" s="11">
        <v>26</v>
      </c>
      <c r="R30" s="24"/>
      <c r="S30" s="24"/>
      <c r="T30" s="24"/>
      <c r="U30" s="24"/>
      <c r="V30" s="24"/>
      <c r="W30" s="24"/>
      <c r="Y30" s="11">
        <v>26</v>
      </c>
      <c r="Z30" s="24"/>
      <c r="AA30" s="24"/>
      <c r="AB30" s="24"/>
      <c r="AC30" s="24"/>
      <c r="AD30" s="24"/>
      <c r="AE30" s="24"/>
      <c r="AG30" s="11">
        <v>26</v>
      </c>
      <c r="AH30" s="24"/>
      <c r="AI30" s="24"/>
      <c r="AJ30" s="24"/>
      <c r="AK30" s="24"/>
      <c r="AL30" s="24"/>
      <c r="AM30" s="24"/>
      <c r="AO30" s="11">
        <v>26</v>
      </c>
      <c r="AP30" s="24"/>
      <c r="AQ30" s="24"/>
      <c r="AR30" s="24"/>
      <c r="AS30" s="24"/>
      <c r="AT30" s="24"/>
      <c r="AU30" s="24"/>
      <c r="AW30" s="11">
        <v>26</v>
      </c>
      <c r="AX30" s="24"/>
      <c r="AY30" s="24"/>
      <c r="AZ30" s="24"/>
      <c r="BA30" s="24"/>
      <c r="BB30" s="24"/>
      <c r="BC30" s="24"/>
    </row>
    <row r="31" spans="1:55">
      <c r="A31" s="11">
        <v>27</v>
      </c>
      <c r="B31" s="24"/>
      <c r="C31" s="24"/>
      <c r="D31" s="24"/>
      <c r="E31" s="24"/>
      <c r="F31" s="24"/>
      <c r="G31" s="24"/>
      <c r="I31" s="11">
        <v>27</v>
      </c>
      <c r="J31" s="24"/>
      <c r="K31" s="24"/>
      <c r="L31" s="24"/>
      <c r="M31" s="24"/>
      <c r="N31" s="24"/>
      <c r="O31" s="24"/>
      <c r="Q31" s="11">
        <v>27</v>
      </c>
      <c r="R31" s="24"/>
      <c r="S31" s="24"/>
      <c r="T31" s="24"/>
      <c r="U31" s="24"/>
      <c r="V31" s="24"/>
      <c r="W31" s="24"/>
      <c r="Y31" s="11">
        <v>27</v>
      </c>
      <c r="Z31" s="24"/>
      <c r="AA31" s="24"/>
      <c r="AB31" s="24"/>
      <c r="AC31" s="24"/>
      <c r="AD31" s="24"/>
      <c r="AE31" s="24"/>
      <c r="AG31" s="11">
        <v>27</v>
      </c>
      <c r="AH31" s="24"/>
      <c r="AI31" s="24"/>
      <c r="AJ31" s="24"/>
      <c r="AK31" s="24"/>
      <c r="AL31" s="24"/>
      <c r="AM31" s="24"/>
      <c r="AO31" s="11">
        <v>27</v>
      </c>
      <c r="AP31" s="24"/>
      <c r="AQ31" s="24"/>
      <c r="AR31" s="24"/>
      <c r="AS31" s="24"/>
      <c r="AT31" s="24"/>
      <c r="AU31" s="24"/>
      <c r="AW31" s="11">
        <v>27</v>
      </c>
      <c r="AX31" s="24"/>
      <c r="AY31" s="24"/>
      <c r="AZ31" s="24"/>
      <c r="BA31" s="24"/>
      <c r="BB31" s="24"/>
      <c r="BC31" s="24"/>
    </row>
    <row r="32" spans="1:55">
      <c r="A32" s="11">
        <v>28</v>
      </c>
      <c r="B32" s="24"/>
      <c r="C32" s="24"/>
      <c r="D32" s="24"/>
      <c r="E32" s="24"/>
      <c r="F32" s="24"/>
      <c r="G32" s="24"/>
      <c r="I32" s="11">
        <v>28</v>
      </c>
      <c r="J32" s="24"/>
      <c r="K32" s="24"/>
      <c r="L32" s="24"/>
      <c r="M32" s="24"/>
      <c r="N32" s="24"/>
      <c r="O32" s="24"/>
      <c r="Q32" s="11">
        <v>28</v>
      </c>
      <c r="R32" s="24"/>
      <c r="S32" s="24"/>
      <c r="T32" s="24"/>
      <c r="U32" s="24"/>
      <c r="V32" s="24"/>
      <c r="W32" s="24"/>
      <c r="Y32" s="11">
        <v>28</v>
      </c>
      <c r="Z32" s="24"/>
      <c r="AA32" s="24"/>
      <c r="AB32" s="24"/>
      <c r="AC32" s="24"/>
      <c r="AD32" s="24"/>
      <c r="AE32" s="24"/>
      <c r="AG32" s="11">
        <v>28</v>
      </c>
      <c r="AH32" s="24"/>
      <c r="AI32" s="24"/>
      <c r="AJ32" s="24"/>
      <c r="AK32" s="24"/>
      <c r="AL32" s="24"/>
      <c r="AM32" s="24"/>
      <c r="AO32" s="11">
        <v>28</v>
      </c>
      <c r="AP32" s="24"/>
      <c r="AQ32" s="24"/>
      <c r="AR32" s="24"/>
      <c r="AS32" s="24"/>
      <c r="AT32" s="24"/>
      <c r="AU32" s="24"/>
      <c r="AW32" s="11">
        <v>28</v>
      </c>
      <c r="AX32" s="24"/>
      <c r="AY32" s="24"/>
      <c r="AZ32" s="24"/>
      <c r="BA32" s="24"/>
      <c r="BB32" s="24"/>
      <c r="BC32" s="24"/>
    </row>
    <row r="33" spans="1:55">
      <c r="A33" s="11">
        <v>29</v>
      </c>
      <c r="B33" s="24"/>
      <c r="C33" s="24"/>
      <c r="D33" s="24"/>
      <c r="E33" s="24"/>
      <c r="F33" s="24"/>
      <c r="G33" s="24"/>
      <c r="I33" s="11">
        <v>29</v>
      </c>
      <c r="J33" s="24"/>
      <c r="K33" s="24"/>
      <c r="L33" s="24"/>
      <c r="M33" s="24"/>
      <c r="N33" s="24"/>
      <c r="O33" s="24"/>
      <c r="Q33" s="11">
        <v>29</v>
      </c>
      <c r="R33" s="24"/>
      <c r="S33" s="24"/>
      <c r="T33" s="24"/>
      <c r="U33" s="24"/>
      <c r="V33" s="24"/>
      <c r="W33" s="24"/>
      <c r="Y33" s="11">
        <v>29</v>
      </c>
      <c r="Z33" s="24"/>
      <c r="AA33" s="24"/>
      <c r="AB33" s="24"/>
      <c r="AC33" s="24"/>
      <c r="AD33" s="24"/>
      <c r="AE33" s="24"/>
      <c r="AG33" s="11">
        <v>29</v>
      </c>
      <c r="AH33" s="24"/>
      <c r="AI33" s="24"/>
      <c r="AJ33" s="24"/>
      <c r="AK33" s="24"/>
      <c r="AL33" s="24"/>
      <c r="AM33" s="24"/>
      <c r="AO33" s="11">
        <v>29</v>
      </c>
      <c r="AP33" s="24"/>
      <c r="AQ33" s="24"/>
      <c r="AR33" s="24"/>
      <c r="AS33" s="24"/>
      <c r="AT33" s="24"/>
      <c r="AU33" s="24"/>
      <c r="AW33" s="11">
        <v>29</v>
      </c>
      <c r="AX33" s="24"/>
      <c r="AY33" s="24"/>
      <c r="AZ33" s="24"/>
      <c r="BA33" s="24"/>
      <c r="BB33" s="24"/>
      <c r="BC33" s="24"/>
    </row>
    <row r="34" spans="1:55">
      <c r="A34" s="11">
        <v>30</v>
      </c>
      <c r="B34" s="24"/>
      <c r="C34" s="24"/>
      <c r="D34" s="24"/>
      <c r="E34" s="24"/>
      <c r="F34" s="24"/>
      <c r="G34" s="24"/>
      <c r="I34" s="11">
        <v>30</v>
      </c>
      <c r="J34" s="24"/>
      <c r="K34" s="24"/>
      <c r="L34" s="24"/>
      <c r="M34" s="24"/>
      <c r="N34" s="24"/>
      <c r="O34" s="24"/>
      <c r="Q34" s="11">
        <v>30</v>
      </c>
      <c r="R34" s="24"/>
      <c r="S34" s="24"/>
      <c r="T34" s="24"/>
      <c r="U34" s="24"/>
      <c r="V34" s="24"/>
      <c r="W34" s="24"/>
      <c r="Y34" s="11">
        <v>30</v>
      </c>
      <c r="Z34" s="24"/>
      <c r="AA34" s="24"/>
      <c r="AB34" s="24"/>
      <c r="AC34" s="24"/>
      <c r="AD34" s="24"/>
      <c r="AE34" s="24"/>
      <c r="AG34" s="11">
        <v>30</v>
      </c>
      <c r="AH34" s="24"/>
      <c r="AI34" s="24"/>
      <c r="AJ34" s="24"/>
      <c r="AK34" s="24"/>
      <c r="AL34" s="24"/>
      <c r="AM34" s="24"/>
      <c r="AO34" s="11">
        <v>30</v>
      </c>
      <c r="AP34" s="24"/>
      <c r="AQ34" s="24"/>
      <c r="AR34" s="24"/>
      <c r="AS34" s="24"/>
      <c r="AT34" s="24"/>
      <c r="AU34" s="24"/>
      <c r="AW34" s="11">
        <v>30</v>
      </c>
      <c r="AX34" s="24"/>
      <c r="AY34" s="24"/>
      <c r="AZ34" s="24"/>
      <c r="BA34" s="24"/>
      <c r="BB34" s="24"/>
      <c r="BC34" s="24"/>
    </row>
  </sheetData>
  <mergeCells count="9">
    <mergeCell ref="A1:BC1"/>
    <mergeCell ref="A2:BC2"/>
    <mergeCell ref="A3:G3"/>
    <mergeCell ref="I3:O3"/>
    <mergeCell ref="Q3:W3"/>
    <mergeCell ref="Y3:AE3"/>
    <mergeCell ref="AG3:AM3"/>
    <mergeCell ref="AO3:AU3"/>
    <mergeCell ref="AW3:BC3"/>
  </mergeCells>
  <dataValidations count="2">
    <dataValidation type="whole" allowBlank="1" showInputMessage="1" showErrorMessage="1" errorTitle="wrong data" error="please input a valid data" promptTitle="Input Marks" prompt="Please input marks between 0 to 10" sqref="B5:C5 E5:F5 J5:K5 B6 C6 E6 F6 B7 C7 E7 F7 B8 C8 E8 F8 B9 C9 E9 F9 B10 C10 E10 F10 B11 C11 E11 F11 B12 C12 E12 F12 B13 C13 E13 F13 B14 C14 E14 F14 B15 C15 E15 F15 B16 C16 E16 F16 B17 C17 E17 F17 B18 C18 E18 F18 B19 C19 E19 F19 B20 C20 E20 F20 B21 C21 E21 F21 B22 C22 E22 F22 B23 C23 E23 F23 B24 C24 E24 F24 B25 C25 E25 F25 B26 C26 E26 F26 B27 C27 E27 F27 B28 C28 E28 F28 B29 C29 E29 F29 B30 C30 E30 F30 B31 C31 E31 F31 B32 C32 E32 F32 B33 C33 E33 F33 B34 C34 E34 F34 J6:J12 K6:K12 AP5:AP25 AQ5:AQ25 R5:S34 Z5:AA34 AH5:AI34 AX5:AY34 M5:N34 U5:V34 AC5:AD34 AK5:AL34 AS5:AT34 BA5:BB34 AP26:AQ34 J13:K34" xr:uid="{00000000-0002-0000-0000-000000000000}">
      <formula1>0</formula1>
      <formula2>10</formula2>
    </dataValidation>
    <dataValidation type="whole" allowBlank="1" showInputMessage="1" showErrorMessage="1" errorTitle="Wrong Data" error="Please Input Valid Data" promptTitle="Enter Marks" prompt="Please Input Marks Between 0 to 30" sqref="G5 G6 D5:D6 D7:D34 G7:G34 L5:L34 O5:O34 T5:T34 W5:W34 AB5:AB34 AE5:AE34 AJ5:AJ34 AM5:AM34 AR5:AR34 AU5:AU34 AZ5:AZ34 BC5:BC34" xr:uid="{00000000-0002-0000-0000-000001000000}">
      <formula1>0</formula1>
      <formula2>30</formula2>
    </dataValidation>
  </dataValidation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D100"/>
  <sheetViews>
    <sheetView topLeftCell="BU1" workbookViewId="0">
      <pane ySplit="4" topLeftCell="A5" activePane="bottomLeft" state="frozen"/>
      <selection pane="bottomLeft" activeCell="CN11" sqref="CN11"/>
    </sheetView>
  </sheetViews>
  <sheetFormatPr defaultColWidth="9.140625" defaultRowHeight="15"/>
  <cols>
    <col min="1" max="2" width="9.140625" style="1"/>
    <col min="3" max="3" width="20.42578125" style="1" bestFit="1" customWidth="1"/>
    <col min="4" max="4" width="13.85546875" style="1" bestFit="1" customWidth="1"/>
    <col min="5" max="5" width="14.7109375" style="1" bestFit="1" customWidth="1"/>
    <col min="6" max="6" width="12.140625" style="1" bestFit="1" customWidth="1"/>
    <col min="7" max="7" width="11.42578125" style="1" bestFit="1" customWidth="1"/>
    <col min="8" max="9" width="11.42578125" style="1" customWidth="1"/>
    <col min="10" max="10" width="5.7109375" style="1" customWidth="1"/>
    <col min="11" max="12" width="5.85546875" style="1" customWidth="1"/>
    <col min="13" max="14" width="10" style="1" bestFit="1" customWidth="1"/>
    <col min="15" max="16" width="5.85546875" style="1" customWidth="1"/>
    <col min="17" max="17" width="8.85546875" style="1" bestFit="1" customWidth="1"/>
    <col min="18" max="18" width="9.42578125" style="1" bestFit="1" customWidth="1"/>
    <col min="19" max="23" width="9.140625" style="1"/>
    <col min="24" max="24" width="9.42578125" style="1" bestFit="1" customWidth="1"/>
    <col min="25" max="25" width="10.42578125" style="1" bestFit="1" customWidth="1"/>
    <col min="26" max="26" width="11.85546875" style="1" bestFit="1" customWidth="1"/>
    <col min="27" max="28" width="9.140625" style="1"/>
    <col min="29" max="29" width="8.85546875" style="1" bestFit="1" customWidth="1"/>
    <col min="30" max="30" width="9.5703125" style="1" customWidth="1"/>
    <col min="31" max="31" width="10.42578125" style="1" bestFit="1" customWidth="1"/>
    <col min="32" max="32" width="11.85546875" style="1" bestFit="1" customWidth="1"/>
    <col min="33" max="33" width="11.28515625" style="1" bestFit="1" customWidth="1"/>
    <col min="34" max="16384" width="9.140625" style="1"/>
  </cols>
  <sheetData>
    <row r="1" spans="1:108" ht="18.75">
      <c r="J1" s="47" t="s">
        <v>0</v>
      </c>
      <c r="K1" s="48"/>
      <c r="L1" s="48"/>
      <c r="M1" s="48"/>
      <c r="N1" s="48"/>
      <c r="O1" s="48"/>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c r="AX1" s="48"/>
      <c r="AY1" s="48"/>
      <c r="AZ1" s="48"/>
      <c r="BA1" s="48"/>
      <c r="BB1" s="48"/>
      <c r="BC1" s="48"/>
      <c r="BD1" s="48"/>
      <c r="BE1" s="48"/>
      <c r="BF1" s="48"/>
      <c r="BG1" s="48"/>
      <c r="BH1" s="48"/>
      <c r="BI1" s="48"/>
      <c r="BJ1" s="48"/>
      <c r="BK1" s="48"/>
      <c r="BL1" s="48"/>
      <c r="BM1" s="48"/>
    </row>
    <row r="2" spans="1:108" ht="16.5" thickBot="1">
      <c r="J2" s="49" t="s">
        <v>1</v>
      </c>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c r="AQ2" s="50"/>
      <c r="AR2" s="50"/>
      <c r="AS2" s="50"/>
      <c r="AT2" s="50"/>
      <c r="AU2" s="50"/>
      <c r="AV2" s="50"/>
      <c r="AW2" s="50"/>
      <c r="AX2" s="50"/>
      <c r="AY2" s="50"/>
      <c r="AZ2" s="50"/>
      <c r="BA2" s="50"/>
      <c r="BB2" s="50"/>
      <c r="BC2" s="50"/>
      <c r="BD2" s="50"/>
      <c r="BE2" s="50"/>
      <c r="BF2" s="50"/>
      <c r="BG2" s="50"/>
      <c r="BH2" s="50"/>
      <c r="BI2" s="50"/>
      <c r="BJ2" s="50"/>
      <c r="BK2" s="50"/>
      <c r="BL2" s="50"/>
      <c r="BM2" s="50"/>
    </row>
    <row r="3" spans="1:108" ht="16.5" thickBot="1">
      <c r="G3" s="82" t="s">
        <v>122</v>
      </c>
      <c r="H3" s="83"/>
      <c r="I3" s="35"/>
      <c r="J3" s="51" t="s">
        <v>2</v>
      </c>
      <c r="K3" s="52"/>
      <c r="L3" s="52"/>
      <c r="M3" s="78"/>
      <c r="N3" s="52"/>
      <c r="O3" s="52"/>
      <c r="P3" s="52"/>
      <c r="Q3" s="52"/>
      <c r="R3" s="53"/>
      <c r="S3"/>
      <c r="T3" s="79" t="s">
        <v>3</v>
      </c>
      <c r="U3" s="52"/>
      <c r="V3" s="52"/>
      <c r="W3" s="52"/>
      <c r="X3" s="52"/>
      <c r="Y3" s="52"/>
      <c r="Z3" s="52"/>
      <c r="AA3" s="52"/>
      <c r="AB3" s="53"/>
      <c r="AC3"/>
      <c r="AD3" s="79" t="s">
        <v>4</v>
      </c>
      <c r="AE3" s="52"/>
      <c r="AF3" s="52"/>
      <c r="AG3" s="52"/>
      <c r="AH3" s="52"/>
      <c r="AI3" s="52"/>
      <c r="AJ3" s="52"/>
      <c r="AK3" s="52"/>
      <c r="AL3" s="53"/>
      <c r="AM3"/>
      <c r="AN3" s="79" t="s">
        <v>7</v>
      </c>
      <c r="AO3" s="52"/>
      <c r="AP3" s="52"/>
      <c r="AQ3" s="52"/>
      <c r="AR3" s="52"/>
      <c r="AS3" s="52"/>
      <c r="AT3" s="52"/>
      <c r="AU3" s="52"/>
      <c r="AV3" s="53"/>
      <c r="AW3"/>
      <c r="AX3" s="79" t="s">
        <v>125</v>
      </c>
      <c r="AY3" s="52"/>
      <c r="AZ3" s="52"/>
      <c r="BA3" s="52"/>
      <c r="BB3" s="52"/>
      <c r="BC3" s="52"/>
      <c r="BD3" s="52"/>
      <c r="BE3" s="52"/>
      <c r="BF3" s="53"/>
      <c r="BG3"/>
      <c r="BH3" s="79" t="s">
        <v>115</v>
      </c>
      <c r="BI3" s="52"/>
      <c r="BJ3" s="52"/>
      <c r="BK3" s="52"/>
      <c r="BL3" s="52"/>
      <c r="BM3" s="52"/>
      <c r="BN3" s="52"/>
      <c r="BO3" s="52"/>
      <c r="BP3" s="53"/>
      <c r="BQ3"/>
      <c r="BR3" s="79" t="s">
        <v>8</v>
      </c>
      <c r="BS3" s="52"/>
      <c r="BT3" s="52"/>
      <c r="BU3" s="52"/>
      <c r="BV3" s="52"/>
      <c r="BW3" s="52"/>
      <c r="BX3" s="52"/>
      <c r="BY3" s="52"/>
      <c r="BZ3" s="53"/>
      <c r="CA3"/>
      <c r="CB3" s="79" t="s">
        <v>148</v>
      </c>
      <c r="CC3" s="80"/>
      <c r="CD3" s="80"/>
      <c r="CE3" s="80"/>
      <c r="CF3" s="80"/>
      <c r="CG3" s="80"/>
      <c r="CH3" s="80"/>
      <c r="CI3" s="80"/>
      <c r="CJ3" s="81"/>
      <c r="CK3"/>
      <c r="CL3" s="79" t="s">
        <v>149</v>
      </c>
      <c r="CM3" s="80"/>
      <c r="CN3" s="80"/>
      <c r="CO3" s="80"/>
      <c r="CP3" s="80"/>
      <c r="CQ3" s="80"/>
      <c r="CR3" s="80"/>
      <c r="CS3" s="80"/>
      <c r="CT3" s="81"/>
      <c r="CU3"/>
      <c r="CV3"/>
      <c r="CW3"/>
      <c r="CX3"/>
      <c r="CY3"/>
      <c r="CZ3"/>
      <c r="DA3"/>
      <c r="DB3"/>
      <c r="DC3"/>
      <c r="DD3"/>
    </row>
    <row r="4" spans="1:108" ht="15.75" thickBot="1">
      <c r="A4" s="33" t="s">
        <v>19</v>
      </c>
      <c r="B4" s="33" t="s">
        <v>116</v>
      </c>
      <c r="C4" s="33" t="s">
        <v>117</v>
      </c>
      <c r="D4" s="33" t="s">
        <v>81</v>
      </c>
      <c r="E4" s="33" t="s">
        <v>82</v>
      </c>
      <c r="F4" s="33" t="s">
        <v>80</v>
      </c>
      <c r="G4" s="33" t="s">
        <v>123</v>
      </c>
      <c r="H4" s="33" t="s">
        <v>124</v>
      </c>
      <c r="I4" s="38" t="s">
        <v>129</v>
      </c>
      <c r="J4" s="31" t="s">
        <v>9</v>
      </c>
      <c r="K4" s="31" t="s">
        <v>10</v>
      </c>
      <c r="L4" s="40" t="s">
        <v>11</v>
      </c>
      <c r="M4" s="42" t="s">
        <v>119</v>
      </c>
      <c r="N4" s="41" t="s">
        <v>118</v>
      </c>
      <c r="O4" s="31" t="s">
        <v>13</v>
      </c>
      <c r="P4" s="31" t="s">
        <v>14</v>
      </c>
      <c r="Q4" s="34" t="s">
        <v>121</v>
      </c>
      <c r="R4" s="34" t="s">
        <v>120</v>
      </c>
      <c r="S4"/>
      <c r="T4" s="31" t="s">
        <v>9</v>
      </c>
      <c r="U4" s="31" t="s">
        <v>10</v>
      </c>
      <c r="V4" s="31" t="s">
        <v>11</v>
      </c>
      <c r="W4" s="34" t="s">
        <v>119</v>
      </c>
      <c r="X4" s="34" t="s">
        <v>118</v>
      </c>
      <c r="Y4" s="31" t="s">
        <v>13</v>
      </c>
      <c r="Z4" s="31" t="s">
        <v>14</v>
      </c>
      <c r="AA4" s="34" t="s">
        <v>121</v>
      </c>
      <c r="AB4" s="34" t="s">
        <v>120</v>
      </c>
      <c r="AC4"/>
      <c r="AD4" s="31" t="s">
        <v>9</v>
      </c>
      <c r="AE4" s="31" t="s">
        <v>10</v>
      </c>
      <c r="AF4" s="31" t="s">
        <v>11</v>
      </c>
      <c r="AG4" s="34" t="s">
        <v>119</v>
      </c>
      <c r="AH4" s="34" t="s">
        <v>118</v>
      </c>
      <c r="AI4" s="31" t="s">
        <v>13</v>
      </c>
      <c r="AJ4" s="31" t="s">
        <v>14</v>
      </c>
      <c r="AK4" s="34" t="s">
        <v>121</v>
      </c>
      <c r="AL4" s="34" t="s">
        <v>120</v>
      </c>
      <c r="AM4"/>
      <c r="AN4" s="31" t="s">
        <v>9</v>
      </c>
      <c r="AO4" s="31" t="s">
        <v>10</v>
      </c>
      <c r="AP4" s="31" t="s">
        <v>11</v>
      </c>
      <c r="AQ4" s="34" t="s">
        <v>119</v>
      </c>
      <c r="AR4" s="34" t="s">
        <v>118</v>
      </c>
      <c r="AS4" s="31" t="s">
        <v>13</v>
      </c>
      <c r="AT4" s="31" t="s">
        <v>14</v>
      </c>
      <c r="AU4" s="34" t="s">
        <v>121</v>
      </c>
      <c r="AV4" s="34" t="s">
        <v>120</v>
      </c>
      <c r="AW4"/>
      <c r="AX4" s="31" t="s">
        <v>9</v>
      </c>
      <c r="AY4" s="31" t="s">
        <v>10</v>
      </c>
      <c r="AZ4" s="31" t="s">
        <v>11</v>
      </c>
      <c r="BA4" s="34" t="s">
        <v>119</v>
      </c>
      <c r="BB4" s="34" t="s">
        <v>118</v>
      </c>
      <c r="BC4" s="31" t="s">
        <v>13</v>
      </c>
      <c r="BD4" s="31" t="s">
        <v>14</v>
      </c>
      <c r="BE4" s="34" t="s">
        <v>121</v>
      </c>
      <c r="BF4" s="34" t="s">
        <v>120</v>
      </c>
      <c r="BG4"/>
      <c r="BH4" s="31" t="s">
        <v>9</v>
      </c>
      <c r="BI4" s="31" t="s">
        <v>10</v>
      </c>
      <c r="BJ4" s="31" t="s">
        <v>11</v>
      </c>
      <c r="BK4" s="34" t="s">
        <v>119</v>
      </c>
      <c r="BL4" s="34" t="s">
        <v>118</v>
      </c>
      <c r="BM4" s="31" t="s">
        <v>13</v>
      </c>
      <c r="BN4" s="31" t="s">
        <v>14</v>
      </c>
      <c r="BO4" s="34" t="s">
        <v>121</v>
      </c>
      <c r="BP4" s="34" t="s">
        <v>120</v>
      </c>
      <c r="BQ4"/>
      <c r="BR4" s="31" t="s">
        <v>9</v>
      </c>
      <c r="BS4" s="31" t="s">
        <v>10</v>
      </c>
      <c r="BT4" s="31" t="s">
        <v>11</v>
      </c>
      <c r="BU4" s="34" t="s">
        <v>119</v>
      </c>
      <c r="BV4" s="34" t="s">
        <v>118</v>
      </c>
      <c r="BW4" s="31" t="s">
        <v>13</v>
      </c>
      <c r="BX4" s="31" t="s">
        <v>14</v>
      </c>
      <c r="BY4" s="34" t="s">
        <v>121</v>
      </c>
      <c r="BZ4" s="34" t="s">
        <v>120</v>
      </c>
      <c r="CA4"/>
      <c r="CB4" s="34" t="s">
        <v>9</v>
      </c>
      <c r="CC4" s="34" t="s">
        <v>10</v>
      </c>
      <c r="CD4" s="34" t="s">
        <v>11</v>
      </c>
      <c r="CE4" s="34" t="s">
        <v>119</v>
      </c>
      <c r="CF4" s="34" t="s">
        <v>118</v>
      </c>
      <c r="CG4" s="34" t="s">
        <v>13</v>
      </c>
      <c r="CH4" s="34" t="s">
        <v>14</v>
      </c>
      <c r="CI4" s="34" t="s">
        <v>121</v>
      </c>
      <c r="CJ4" s="34" t="s">
        <v>120</v>
      </c>
      <c r="CK4"/>
      <c r="CL4" s="34" t="s">
        <v>9</v>
      </c>
      <c r="CM4" s="34" t="s">
        <v>10</v>
      </c>
      <c r="CN4" s="34" t="s">
        <v>11</v>
      </c>
      <c r="CO4" s="34" t="s">
        <v>119</v>
      </c>
      <c r="CP4" s="34" t="s">
        <v>118</v>
      </c>
      <c r="CQ4" s="34" t="s">
        <v>13</v>
      </c>
      <c r="CR4" s="34" t="s">
        <v>14</v>
      </c>
      <c r="CS4" s="34" t="s">
        <v>121</v>
      </c>
      <c r="CT4" s="34" t="s">
        <v>120</v>
      </c>
      <c r="CU4"/>
      <c r="CV4"/>
      <c r="CW4"/>
      <c r="CX4"/>
      <c r="CY4"/>
      <c r="CZ4"/>
      <c r="DA4"/>
      <c r="DB4"/>
      <c r="DC4"/>
      <c r="DD4"/>
    </row>
    <row r="5" spans="1:108">
      <c r="A5" s="24">
        <v>101</v>
      </c>
      <c r="B5" s="24">
        <v>355</v>
      </c>
      <c r="C5" s="25" t="s">
        <v>142</v>
      </c>
      <c r="D5" s="45" t="s">
        <v>143</v>
      </c>
      <c r="E5" s="45" t="s">
        <v>144</v>
      </c>
      <c r="F5" s="36">
        <v>37718</v>
      </c>
      <c r="G5" s="1">
        <f ca="1">RANDBETWEEN(0,100)</f>
        <v>27</v>
      </c>
      <c r="H5" s="1">
        <f ca="1">RANDBETWEEN(0,100)</f>
        <v>12</v>
      </c>
      <c r="I5" s="46" t="s">
        <v>145</v>
      </c>
      <c r="J5" s="11">
        <v>1</v>
      </c>
      <c r="K5" s="24">
        <v>8</v>
      </c>
      <c r="L5" s="39">
        <v>5</v>
      </c>
      <c r="M5" s="43">
        <v>20</v>
      </c>
      <c r="N5" s="37">
        <v>22</v>
      </c>
      <c r="O5" s="24">
        <v>8</v>
      </c>
      <c r="P5" s="39">
        <v>0</v>
      </c>
      <c r="Q5" s="39">
        <v>7</v>
      </c>
      <c r="R5" s="39">
        <v>51</v>
      </c>
      <c r="S5"/>
      <c r="T5" s="11">
        <v>1</v>
      </c>
      <c r="U5" s="24">
        <v>8</v>
      </c>
      <c r="V5" s="39">
        <v>2</v>
      </c>
      <c r="W5" s="43">
        <v>0</v>
      </c>
      <c r="X5" s="37">
        <v>37</v>
      </c>
      <c r="Y5" s="24">
        <v>8</v>
      </c>
      <c r="Z5" s="39">
        <v>3</v>
      </c>
      <c r="AA5" s="39">
        <v>0</v>
      </c>
      <c r="AB5" s="39">
        <v>59</v>
      </c>
      <c r="AC5"/>
      <c r="AD5" s="11">
        <v>1</v>
      </c>
      <c r="AE5" s="24">
        <v>8</v>
      </c>
      <c r="AF5" s="39">
        <v>2</v>
      </c>
      <c r="AG5" s="43">
        <v>10</v>
      </c>
      <c r="AH5" s="37">
        <v>44</v>
      </c>
      <c r="AI5" s="24">
        <v>8</v>
      </c>
      <c r="AJ5" s="39">
        <v>2</v>
      </c>
      <c r="AK5" s="39">
        <v>7</v>
      </c>
      <c r="AL5" s="39">
        <v>27</v>
      </c>
      <c r="AM5"/>
      <c r="AN5" s="11">
        <v>1</v>
      </c>
      <c r="AO5" s="24">
        <v>8</v>
      </c>
      <c r="AP5" s="39">
        <v>10</v>
      </c>
      <c r="AQ5" s="43">
        <v>12</v>
      </c>
      <c r="AR5" s="37">
        <v>47</v>
      </c>
      <c r="AS5" s="24">
        <v>8</v>
      </c>
      <c r="AT5" s="39">
        <v>1</v>
      </c>
      <c r="AU5" s="39">
        <v>12</v>
      </c>
      <c r="AV5" s="39">
        <v>6</v>
      </c>
      <c r="AW5"/>
      <c r="AX5" s="11">
        <v>1</v>
      </c>
      <c r="AY5" s="24">
        <v>8</v>
      </c>
      <c r="AZ5" s="39">
        <v>5</v>
      </c>
      <c r="BA5" s="43">
        <v>12</v>
      </c>
      <c r="BB5" s="37">
        <v>43</v>
      </c>
      <c r="BC5" s="24">
        <v>8</v>
      </c>
      <c r="BD5" s="39">
        <v>1</v>
      </c>
      <c r="BE5" s="39">
        <v>3</v>
      </c>
      <c r="BF5" s="39">
        <v>29</v>
      </c>
      <c r="BG5"/>
      <c r="BH5" s="11">
        <v>1</v>
      </c>
      <c r="BI5" s="24">
        <v>8</v>
      </c>
      <c r="BJ5" s="39">
        <v>5</v>
      </c>
      <c r="BK5" s="43">
        <v>1</v>
      </c>
      <c r="BL5" s="37">
        <v>16</v>
      </c>
      <c r="BM5" s="24">
        <v>8</v>
      </c>
      <c r="BN5" s="39">
        <v>3</v>
      </c>
      <c r="BO5" s="39">
        <v>6</v>
      </c>
      <c r="BP5" s="39">
        <v>21</v>
      </c>
      <c r="BQ5"/>
      <c r="BR5" s="11">
        <v>1</v>
      </c>
      <c r="BS5" s="24">
        <v>8</v>
      </c>
      <c r="BT5" s="39">
        <v>6</v>
      </c>
      <c r="BU5" s="43">
        <v>18</v>
      </c>
      <c r="BV5" s="37">
        <v>12</v>
      </c>
      <c r="BW5" s="24">
        <v>8</v>
      </c>
      <c r="BX5" s="39">
        <v>4</v>
      </c>
      <c r="BY5" s="39">
        <v>9</v>
      </c>
      <c r="BZ5" s="39">
        <v>43</v>
      </c>
      <c r="CA5"/>
      <c r="CB5" s="11">
        <v>1</v>
      </c>
      <c r="CC5" s="24">
        <v>8</v>
      </c>
      <c r="CD5" s="39">
        <v>1</v>
      </c>
      <c r="CE5" s="43">
        <v>15</v>
      </c>
      <c r="CF5" s="37">
        <v>39</v>
      </c>
      <c r="CG5" s="24">
        <v>8</v>
      </c>
      <c r="CH5" s="39">
        <v>6</v>
      </c>
      <c r="CI5" s="39">
        <v>18</v>
      </c>
      <c r="CJ5" s="39">
        <v>10</v>
      </c>
      <c r="CK5"/>
      <c r="CL5" s="11">
        <v>1</v>
      </c>
      <c r="CM5" s="24">
        <v>8</v>
      </c>
      <c r="CN5" s="39">
        <v>9</v>
      </c>
      <c r="CO5" s="43">
        <v>0</v>
      </c>
      <c r="CP5" s="37">
        <v>51</v>
      </c>
      <c r="CQ5" s="24">
        <v>8</v>
      </c>
      <c r="CR5" s="39">
        <v>6</v>
      </c>
      <c r="CS5" s="39">
        <v>5</v>
      </c>
      <c r="CT5" s="39">
        <v>23</v>
      </c>
      <c r="CU5"/>
      <c r="CV5"/>
      <c r="CW5"/>
      <c r="CX5"/>
      <c r="CY5"/>
      <c r="CZ5"/>
      <c r="DA5"/>
      <c r="DB5"/>
      <c r="DC5"/>
      <c r="DD5"/>
    </row>
    <row r="6" spans="1:108">
      <c r="A6" s="24">
        <v>102</v>
      </c>
      <c r="B6" s="24">
        <v>356</v>
      </c>
      <c r="C6" s="26" t="s">
        <v>40</v>
      </c>
      <c r="D6" s="1" t="s">
        <v>131</v>
      </c>
      <c r="E6" s="1" t="s">
        <v>132</v>
      </c>
      <c r="F6" s="36">
        <v>38176</v>
      </c>
      <c r="G6" s="1">
        <f t="shared" ref="G6:H37" ca="1" si="0">RANDBETWEEN(0,100)</f>
        <v>76</v>
      </c>
      <c r="H6" s="1">
        <f t="shared" ca="1" si="0"/>
        <v>79</v>
      </c>
      <c r="I6" s="46" t="s">
        <v>145</v>
      </c>
      <c r="J6" s="11">
        <v>2</v>
      </c>
      <c r="K6" s="24">
        <v>10</v>
      </c>
      <c r="L6" s="39">
        <v>8</v>
      </c>
      <c r="M6" s="37">
        <v>11</v>
      </c>
      <c r="N6" s="37">
        <v>18</v>
      </c>
      <c r="O6" s="24">
        <v>10</v>
      </c>
      <c r="P6" s="39">
        <v>6</v>
      </c>
      <c r="Q6" s="39">
        <v>13</v>
      </c>
      <c r="R6" s="39">
        <v>22</v>
      </c>
      <c r="S6"/>
      <c r="T6" s="11">
        <v>2</v>
      </c>
      <c r="U6" s="24">
        <v>10</v>
      </c>
      <c r="V6" s="39">
        <v>3</v>
      </c>
      <c r="W6" s="37">
        <v>15</v>
      </c>
      <c r="X6" s="37">
        <v>45</v>
      </c>
      <c r="Y6" s="24">
        <v>10</v>
      </c>
      <c r="Z6" s="39">
        <v>10</v>
      </c>
      <c r="AA6" s="39">
        <v>20</v>
      </c>
      <c r="AB6" s="39">
        <v>52</v>
      </c>
      <c r="AC6"/>
      <c r="AD6" s="11">
        <v>2</v>
      </c>
      <c r="AE6" s="24">
        <v>10</v>
      </c>
      <c r="AF6" s="39">
        <v>4</v>
      </c>
      <c r="AG6" s="37">
        <v>14</v>
      </c>
      <c r="AH6" s="37">
        <v>19</v>
      </c>
      <c r="AI6" s="24">
        <v>10</v>
      </c>
      <c r="AJ6" s="39">
        <v>5</v>
      </c>
      <c r="AK6" s="39">
        <v>13</v>
      </c>
      <c r="AL6" s="39">
        <v>41</v>
      </c>
      <c r="AM6"/>
      <c r="AN6" s="11">
        <v>2</v>
      </c>
      <c r="AO6" s="24">
        <v>10</v>
      </c>
      <c r="AP6" s="39">
        <v>4</v>
      </c>
      <c r="AQ6" s="37">
        <v>18</v>
      </c>
      <c r="AR6" s="37">
        <v>45</v>
      </c>
      <c r="AS6" s="24">
        <v>10</v>
      </c>
      <c r="AT6" s="39">
        <v>3</v>
      </c>
      <c r="AU6" s="39">
        <v>16</v>
      </c>
      <c r="AV6" s="39">
        <v>40</v>
      </c>
      <c r="AW6"/>
      <c r="AX6" s="11">
        <v>2</v>
      </c>
      <c r="AY6" s="24">
        <v>10</v>
      </c>
      <c r="AZ6" s="39">
        <v>7</v>
      </c>
      <c r="BA6" s="37">
        <v>2</v>
      </c>
      <c r="BB6" s="37">
        <v>28</v>
      </c>
      <c r="BC6" s="24">
        <v>10</v>
      </c>
      <c r="BD6" s="39">
        <v>10</v>
      </c>
      <c r="BE6" s="39">
        <v>8</v>
      </c>
      <c r="BF6" s="39">
        <v>45</v>
      </c>
      <c r="BG6"/>
      <c r="BH6" s="11">
        <v>2</v>
      </c>
      <c r="BI6" s="24">
        <v>10</v>
      </c>
      <c r="BJ6" s="39">
        <v>9</v>
      </c>
      <c r="BK6" s="37">
        <v>10</v>
      </c>
      <c r="BL6" s="37">
        <v>42</v>
      </c>
      <c r="BM6" s="24">
        <v>10</v>
      </c>
      <c r="BN6" s="39">
        <v>6</v>
      </c>
      <c r="BO6" s="39">
        <v>19</v>
      </c>
      <c r="BP6" s="39">
        <v>20</v>
      </c>
      <c r="BQ6"/>
      <c r="BR6" s="11">
        <v>2</v>
      </c>
      <c r="BS6" s="24">
        <v>10</v>
      </c>
      <c r="BT6" s="39">
        <v>9</v>
      </c>
      <c r="BU6" s="37">
        <v>14</v>
      </c>
      <c r="BV6" s="37">
        <v>35</v>
      </c>
      <c r="BW6" s="24">
        <v>10</v>
      </c>
      <c r="BX6" s="39">
        <v>1</v>
      </c>
      <c r="BY6" s="39">
        <v>12</v>
      </c>
      <c r="BZ6" s="39">
        <v>14</v>
      </c>
      <c r="CA6"/>
      <c r="CB6" s="11">
        <v>2</v>
      </c>
      <c r="CC6" s="24">
        <v>10</v>
      </c>
      <c r="CD6" s="39">
        <v>1</v>
      </c>
      <c r="CE6" s="37">
        <v>9</v>
      </c>
      <c r="CF6" s="37">
        <v>52</v>
      </c>
      <c r="CG6" s="24">
        <v>10</v>
      </c>
      <c r="CH6" s="39">
        <v>10</v>
      </c>
      <c r="CI6" s="39">
        <v>6</v>
      </c>
      <c r="CJ6" s="39">
        <v>26</v>
      </c>
      <c r="CK6"/>
      <c r="CL6" s="11">
        <v>2</v>
      </c>
      <c r="CM6" s="24">
        <v>10</v>
      </c>
      <c r="CN6" s="39">
        <v>3</v>
      </c>
      <c r="CO6" s="37">
        <v>7</v>
      </c>
      <c r="CP6" s="37">
        <v>52</v>
      </c>
      <c r="CQ6" s="24">
        <v>10</v>
      </c>
      <c r="CR6" s="39">
        <v>5</v>
      </c>
      <c r="CS6" s="39">
        <v>5</v>
      </c>
      <c r="CT6" s="39">
        <v>12</v>
      </c>
      <c r="CU6"/>
      <c r="CV6"/>
      <c r="CW6"/>
      <c r="CX6"/>
      <c r="CY6"/>
      <c r="CZ6"/>
      <c r="DA6"/>
      <c r="DB6"/>
      <c r="DC6"/>
      <c r="DD6"/>
    </row>
    <row r="7" spans="1:108">
      <c r="A7" s="24">
        <v>103</v>
      </c>
      <c r="B7" s="24">
        <v>357</v>
      </c>
      <c r="C7" s="26" t="s">
        <v>41</v>
      </c>
      <c r="D7" s="44" t="s">
        <v>130</v>
      </c>
      <c r="E7" s="1" t="s">
        <v>133</v>
      </c>
      <c r="F7" s="36">
        <v>38846</v>
      </c>
      <c r="G7" s="1">
        <f t="shared" ca="1" si="0"/>
        <v>47</v>
      </c>
      <c r="H7" s="1">
        <f t="shared" ca="1" si="0"/>
        <v>10</v>
      </c>
      <c r="I7" s="46" t="s">
        <v>145</v>
      </c>
      <c r="J7" s="11">
        <v>3</v>
      </c>
      <c r="K7" s="24">
        <v>8</v>
      </c>
      <c r="L7" s="39">
        <v>6</v>
      </c>
      <c r="M7" s="37">
        <v>12</v>
      </c>
      <c r="N7" s="37">
        <v>10</v>
      </c>
      <c r="O7" s="24">
        <v>8</v>
      </c>
      <c r="P7" s="39">
        <v>2</v>
      </c>
      <c r="Q7" s="39">
        <v>8</v>
      </c>
      <c r="R7" s="39">
        <v>7</v>
      </c>
      <c r="S7"/>
      <c r="T7" s="11">
        <v>3</v>
      </c>
      <c r="U7" s="24">
        <v>8</v>
      </c>
      <c r="V7" s="39">
        <v>10</v>
      </c>
      <c r="W7" s="37">
        <v>9</v>
      </c>
      <c r="X7" s="37">
        <v>33</v>
      </c>
      <c r="Y7" s="24">
        <v>8</v>
      </c>
      <c r="Z7" s="39">
        <v>6</v>
      </c>
      <c r="AA7" s="39">
        <v>19</v>
      </c>
      <c r="AB7" s="39">
        <v>4</v>
      </c>
      <c r="AC7"/>
      <c r="AD7" s="11">
        <v>3</v>
      </c>
      <c r="AE7" s="24">
        <v>8</v>
      </c>
      <c r="AF7" s="39">
        <v>9</v>
      </c>
      <c r="AG7" s="37">
        <v>9</v>
      </c>
      <c r="AH7" s="37">
        <v>8</v>
      </c>
      <c r="AI7" s="24">
        <v>8</v>
      </c>
      <c r="AJ7" s="39">
        <v>2</v>
      </c>
      <c r="AK7" s="39">
        <v>18</v>
      </c>
      <c r="AL7" s="39">
        <v>22</v>
      </c>
      <c r="AM7"/>
      <c r="AN7" s="11">
        <v>3</v>
      </c>
      <c r="AO7" s="24">
        <v>8</v>
      </c>
      <c r="AP7" s="39">
        <v>6</v>
      </c>
      <c r="AQ7" s="37">
        <v>13</v>
      </c>
      <c r="AR7" s="37">
        <v>7</v>
      </c>
      <c r="AS7" s="24">
        <v>8</v>
      </c>
      <c r="AT7" s="39">
        <v>6</v>
      </c>
      <c r="AU7" s="39">
        <v>12</v>
      </c>
      <c r="AV7" s="39">
        <v>25</v>
      </c>
      <c r="AW7"/>
      <c r="AX7" s="11">
        <v>3</v>
      </c>
      <c r="AY7" s="24">
        <v>8</v>
      </c>
      <c r="AZ7" s="39">
        <v>5</v>
      </c>
      <c r="BA7" s="37">
        <v>9</v>
      </c>
      <c r="BB7" s="37">
        <v>0</v>
      </c>
      <c r="BC7" s="24">
        <v>8</v>
      </c>
      <c r="BD7" s="39">
        <v>8</v>
      </c>
      <c r="BE7" s="39">
        <v>15</v>
      </c>
      <c r="BF7" s="39">
        <v>58</v>
      </c>
      <c r="BG7"/>
      <c r="BH7" s="11">
        <v>3</v>
      </c>
      <c r="BI7" s="24">
        <v>8</v>
      </c>
      <c r="BJ7" s="39">
        <v>8</v>
      </c>
      <c r="BK7" s="37">
        <v>15</v>
      </c>
      <c r="BL7" s="37">
        <v>59</v>
      </c>
      <c r="BM7" s="24">
        <v>8</v>
      </c>
      <c r="BN7" s="39">
        <v>8</v>
      </c>
      <c r="BO7" s="39">
        <v>11</v>
      </c>
      <c r="BP7" s="39">
        <v>55</v>
      </c>
      <c r="BQ7"/>
      <c r="BR7" s="11">
        <v>3</v>
      </c>
      <c r="BS7" s="24">
        <v>8</v>
      </c>
      <c r="BT7" s="39">
        <v>5</v>
      </c>
      <c r="BU7" s="37">
        <v>17</v>
      </c>
      <c r="BV7" s="37">
        <v>30</v>
      </c>
      <c r="BW7" s="24">
        <v>8</v>
      </c>
      <c r="BX7" s="39">
        <v>4</v>
      </c>
      <c r="BY7" s="39">
        <v>19</v>
      </c>
      <c r="BZ7" s="39">
        <v>53</v>
      </c>
      <c r="CA7"/>
      <c r="CB7" s="11">
        <v>3</v>
      </c>
      <c r="CC7" s="24">
        <v>8</v>
      </c>
      <c r="CD7" s="39">
        <v>10</v>
      </c>
      <c r="CE7" s="37">
        <v>2</v>
      </c>
      <c r="CF7" s="37">
        <v>1</v>
      </c>
      <c r="CG7" s="24">
        <v>8</v>
      </c>
      <c r="CH7" s="39">
        <v>3</v>
      </c>
      <c r="CI7" s="39">
        <v>14</v>
      </c>
      <c r="CJ7" s="39">
        <v>19</v>
      </c>
      <c r="CK7"/>
      <c r="CL7" s="11">
        <v>3</v>
      </c>
      <c r="CM7" s="24">
        <v>8</v>
      </c>
      <c r="CN7" s="39">
        <v>5</v>
      </c>
      <c r="CO7" s="37">
        <v>16</v>
      </c>
      <c r="CP7" s="37">
        <v>6</v>
      </c>
      <c r="CQ7" s="24">
        <v>8</v>
      </c>
      <c r="CR7" s="39">
        <v>4</v>
      </c>
      <c r="CS7" s="39">
        <v>16</v>
      </c>
      <c r="CT7" s="39">
        <v>5</v>
      </c>
      <c r="CU7"/>
      <c r="CV7"/>
      <c r="CW7"/>
      <c r="CX7"/>
      <c r="CY7"/>
      <c r="CZ7"/>
      <c r="DA7"/>
      <c r="DB7"/>
      <c r="DC7"/>
      <c r="DD7"/>
    </row>
    <row r="8" spans="1:108">
      <c r="A8" s="24">
        <v>104</v>
      </c>
      <c r="B8" s="24">
        <v>358</v>
      </c>
      <c r="C8" s="26" t="s">
        <v>42</v>
      </c>
      <c r="D8" s="1" t="s">
        <v>131</v>
      </c>
      <c r="E8" s="44" t="s">
        <v>134</v>
      </c>
      <c r="F8" s="36">
        <v>37718</v>
      </c>
      <c r="G8" s="1">
        <f t="shared" ca="1" si="0"/>
        <v>92</v>
      </c>
      <c r="H8" s="1">
        <f t="shared" ca="1" si="0"/>
        <v>24</v>
      </c>
      <c r="I8" s="46" t="s">
        <v>145</v>
      </c>
      <c r="J8" s="11">
        <v>4</v>
      </c>
      <c r="K8" s="24">
        <v>10</v>
      </c>
      <c r="L8" s="39">
        <v>8</v>
      </c>
      <c r="M8" s="37">
        <v>1</v>
      </c>
      <c r="N8" s="37">
        <v>37</v>
      </c>
      <c r="O8" s="24">
        <v>10</v>
      </c>
      <c r="P8" s="39">
        <v>10</v>
      </c>
      <c r="Q8" s="39">
        <v>12</v>
      </c>
      <c r="R8" s="39">
        <v>20</v>
      </c>
      <c r="S8"/>
      <c r="T8" s="11">
        <v>4</v>
      </c>
      <c r="U8" s="24">
        <v>10</v>
      </c>
      <c r="V8" s="39">
        <v>5</v>
      </c>
      <c r="W8" s="37">
        <v>8</v>
      </c>
      <c r="X8" s="37">
        <v>30</v>
      </c>
      <c r="Y8" s="24">
        <v>10</v>
      </c>
      <c r="Z8" s="39">
        <v>2</v>
      </c>
      <c r="AA8" s="39">
        <v>14</v>
      </c>
      <c r="AB8" s="39">
        <v>12</v>
      </c>
      <c r="AC8"/>
      <c r="AD8" s="11">
        <v>4</v>
      </c>
      <c r="AE8" s="24">
        <v>10</v>
      </c>
      <c r="AF8" s="39">
        <v>9</v>
      </c>
      <c r="AG8" s="37">
        <v>12</v>
      </c>
      <c r="AH8" s="37">
        <v>36</v>
      </c>
      <c r="AI8" s="24">
        <v>10</v>
      </c>
      <c r="AJ8" s="39">
        <v>0</v>
      </c>
      <c r="AK8" s="39">
        <v>8</v>
      </c>
      <c r="AL8" s="39">
        <v>14</v>
      </c>
      <c r="AM8"/>
      <c r="AN8" s="11">
        <v>4</v>
      </c>
      <c r="AO8" s="24">
        <v>10</v>
      </c>
      <c r="AP8" s="39">
        <v>1</v>
      </c>
      <c r="AQ8" s="37">
        <v>16</v>
      </c>
      <c r="AR8" s="37">
        <v>20</v>
      </c>
      <c r="AS8" s="24">
        <v>10</v>
      </c>
      <c r="AT8" s="39">
        <v>10</v>
      </c>
      <c r="AU8" s="39">
        <v>11</v>
      </c>
      <c r="AV8" s="39">
        <v>54</v>
      </c>
      <c r="AW8"/>
      <c r="AX8" s="11">
        <v>4</v>
      </c>
      <c r="AY8" s="24">
        <v>10</v>
      </c>
      <c r="AZ8" s="39">
        <v>8</v>
      </c>
      <c r="BA8" s="37">
        <v>20</v>
      </c>
      <c r="BB8" s="37">
        <v>3</v>
      </c>
      <c r="BC8" s="24">
        <v>10</v>
      </c>
      <c r="BD8" s="39">
        <v>2</v>
      </c>
      <c r="BE8" s="39">
        <v>3</v>
      </c>
      <c r="BF8" s="39">
        <v>10</v>
      </c>
      <c r="BG8"/>
      <c r="BH8" s="11">
        <v>4</v>
      </c>
      <c r="BI8" s="24">
        <v>10</v>
      </c>
      <c r="BJ8" s="39">
        <v>0</v>
      </c>
      <c r="BK8" s="37">
        <v>5</v>
      </c>
      <c r="BL8" s="37">
        <v>46</v>
      </c>
      <c r="BM8" s="24">
        <v>10</v>
      </c>
      <c r="BN8" s="39">
        <v>1</v>
      </c>
      <c r="BO8" s="39">
        <v>0</v>
      </c>
      <c r="BP8" s="39">
        <v>20</v>
      </c>
      <c r="BQ8"/>
      <c r="BR8" s="11">
        <v>4</v>
      </c>
      <c r="BS8" s="24">
        <v>10</v>
      </c>
      <c r="BT8" s="39">
        <v>9</v>
      </c>
      <c r="BU8" s="37">
        <v>5</v>
      </c>
      <c r="BV8" s="37">
        <v>42</v>
      </c>
      <c r="BW8" s="24">
        <v>10</v>
      </c>
      <c r="BX8" s="39">
        <v>2</v>
      </c>
      <c r="BY8" s="39">
        <v>2</v>
      </c>
      <c r="BZ8" s="39">
        <v>32</v>
      </c>
      <c r="CA8"/>
      <c r="CB8" s="11">
        <v>4</v>
      </c>
      <c r="CC8" s="24">
        <v>10</v>
      </c>
      <c r="CD8" s="39">
        <v>4</v>
      </c>
      <c r="CE8" s="37">
        <v>7</v>
      </c>
      <c r="CF8" s="37">
        <v>57</v>
      </c>
      <c r="CG8" s="24">
        <v>10</v>
      </c>
      <c r="CH8" s="39">
        <v>8</v>
      </c>
      <c r="CI8" s="39">
        <v>0</v>
      </c>
      <c r="CJ8" s="39">
        <v>45</v>
      </c>
      <c r="CK8"/>
      <c r="CL8" s="11">
        <v>4</v>
      </c>
      <c r="CM8" s="24">
        <v>10</v>
      </c>
      <c r="CN8" s="39">
        <v>8</v>
      </c>
      <c r="CO8" s="37">
        <v>15</v>
      </c>
      <c r="CP8" s="37">
        <v>40</v>
      </c>
      <c r="CQ8" s="24">
        <v>10</v>
      </c>
      <c r="CR8" s="39">
        <v>5</v>
      </c>
      <c r="CS8" s="39">
        <v>17</v>
      </c>
      <c r="CT8" s="39">
        <v>36</v>
      </c>
      <c r="CU8"/>
      <c r="CV8"/>
      <c r="CW8"/>
      <c r="CX8"/>
      <c r="CY8"/>
      <c r="CZ8"/>
      <c r="DA8"/>
      <c r="DB8"/>
      <c r="DC8"/>
      <c r="DD8"/>
    </row>
    <row r="9" spans="1:108">
      <c r="A9" s="24">
        <v>105</v>
      </c>
      <c r="B9" s="24">
        <v>359</v>
      </c>
      <c r="C9" s="26" t="s">
        <v>43</v>
      </c>
      <c r="D9" s="44" t="s">
        <v>130</v>
      </c>
      <c r="E9" s="1" t="s">
        <v>132</v>
      </c>
      <c r="F9" s="36">
        <v>38176</v>
      </c>
      <c r="G9" s="1">
        <f t="shared" ca="1" si="0"/>
        <v>94</v>
      </c>
      <c r="H9" s="1">
        <f t="shared" ca="1" si="0"/>
        <v>78</v>
      </c>
      <c r="I9" s="46" t="s">
        <v>145</v>
      </c>
      <c r="J9" s="11">
        <v>5</v>
      </c>
      <c r="K9" s="24">
        <v>10</v>
      </c>
      <c r="L9" s="39">
        <v>5</v>
      </c>
      <c r="M9" s="37">
        <v>4</v>
      </c>
      <c r="N9" s="37">
        <v>48</v>
      </c>
      <c r="O9" s="24">
        <v>10</v>
      </c>
      <c r="P9" s="39">
        <v>9</v>
      </c>
      <c r="Q9" s="39">
        <v>14</v>
      </c>
      <c r="R9" s="39">
        <v>8</v>
      </c>
      <c r="S9"/>
      <c r="T9" s="11">
        <v>5</v>
      </c>
      <c r="U9" s="24">
        <v>10</v>
      </c>
      <c r="V9" s="39">
        <v>3</v>
      </c>
      <c r="W9" s="37">
        <v>8</v>
      </c>
      <c r="X9" s="37">
        <v>52</v>
      </c>
      <c r="Y9" s="24">
        <v>10</v>
      </c>
      <c r="Z9" s="39">
        <v>9</v>
      </c>
      <c r="AA9" s="39">
        <v>13</v>
      </c>
      <c r="AB9" s="39">
        <v>19</v>
      </c>
      <c r="AC9"/>
      <c r="AD9" s="11">
        <v>5</v>
      </c>
      <c r="AE9" s="24">
        <v>10</v>
      </c>
      <c r="AF9" s="39">
        <v>4</v>
      </c>
      <c r="AG9" s="37">
        <v>6</v>
      </c>
      <c r="AH9" s="37">
        <v>37</v>
      </c>
      <c r="AI9" s="24">
        <v>10</v>
      </c>
      <c r="AJ9" s="39">
        <v>8</v>
      </c>
      <c r="AK9" s="39">
        <v>10</v>
      </c>
      <c r="AL9" s="39">
        <v>38</v>
      </c>
      <c r="AM9"/>
      <c r="AN9" s="11">
        <v>5</v>
      </c>
      <c r="AO9" s="24">
        <v>10</v>
      </c>
      <c r="AP9" s="39">
        <v>9</v>
      </c>
      <c r="AQ9" s="37">
        <v>17</v>
      </c>
      <c r="AR9" s="37">
        <v>50</v>
      </c>
      <c r="AS9" s="24">
        <v>10</v>
      </c>
      <c r="AT9" s="39">
        <v>2</v>
      </c>
      <c r="AU9" s="39">
        <v>9</v>
      </c>
      <c r="AV9" s="39">
        <v>28</v>
      </c>
      <c r="AW9"/>
      <c r="AX9" s="11">
        <v>5</v>
      </c>
      <c r="AY9" s="24">
        <v>10</v>
      </c>
      <c r="AZ9" s="39">
        <v>3</v>
      </c>
      <c r="BA9" s="37">
        <v>9</v>
      </c>
      <c r="BB9" s="37">
        <v>44</v>
      </c>
      <c r="BC9" s="24">
        <v>10</v>
      </c>
      <c r="BD9" s="39">
        <v>6</v>
      </c>
      <c r="BE9" s="39">
        <v>8</v>
      </c>
      <c r="BF9" s="39">
        <v>60</v>
      </c>
      <c r="BG9"/>
      <c r="BH9" s="11">
        <v>5</v>
      </c>
      <c r="BI9" s="24">
        <v>10</v>
      </c>
      <c r="BJ9" s="39">
        <v>10</v>
      </c>
      <c r="BK9" s="37">
        <v>0</v>
      </c>
      <c r="BL9" s="37">
        <v>14</v>
      </c>
      <c r="BM9" s="24">
        <v>10</v>
      </c>
      <c r="BN9" s="39">
        <v>3</v>
      </c>
      <c r="BO9" s="39">
        <v>3</v>
      </c>
      <c r="BP9" s="39">
        <v>55</v>
      </c>
      <c r="BQ9"/>
      <c r="BR9" s="11">
        <v>5</v>
      </c>
      <c r="BS9" s="24">
        <v>10</v>
      </c>
      <c r="BT9" s="39">
        <v>6</v>
      </c>
      <c r="BU9" s="37">
        <v>3</v>
      </c>
      <c r="BV9" s="37">
        <v>30</v>
      </c>
      <c r="BW9" s="24">
        <v>10</v>
      </c>
      <c r="BX9" s="39">
        <v>4</v>
      </c>
      <c r="BY9" s="39">
        <v>4</v>
      </c>
      <c r="BZ9" s="39">
        <v>4</v>
      </c>
      <c r="CA9"/>
      <c r="CB9" s="11">
        <v>5</v>
      </c>
      <c r="CC9" s="24">
        <v>10</v>
      </c>
      <c r="CD9" s="39">
        <v>4</v>
      </c>
      <c r="CE9" s="37">
        <v>11</v>
      </c>
      <c r="CF9" s="37">
        <v>47</v>
      </c>
      <c r="CG9" s="24">
        <v>10</v>
      </c>
      <c r="CH9" s="39">
        <v>1</v>
      </c>
      <c r="CI9" s="39">
        <v>20</v>
      </c>
      <c r="CJ9" s="39">
        <v>6</v>
      </c>
      <c r="CK9"/>
      <c r="CL9" s="11">
        <v>5</v>
      </c>
      <c r="CM9" s="24">
        <v>10</v>
      </c>
      <c r="CN9" s="39">
        <v>0</v>
      </c>
      <c r="CO9" s="37">
        <v>11</v>
      </c>
      <c r="CP9" s="37">
        <v>27</v>
      </c>
      <c r="CQ9" s="24">
        <v>10</v>
      </c>
      <c r="CR9" s="39">
        <v>5</v>
      </c>
      <c r="CS9" s="39">
        <v>10</v>
      </c>
      <c r="CT9" s="39">
        <v>15</v>
      </c>
      <c r="CU9"/>
      <c r="CV9"/>
      <c r="CW9"/>
      <c r="CX9"/>
      <c r="CY9"/>
      <c r="CZ9"/>
      <c r="DA9"/>
      <c r="DB9"/>
      <c r="DC9"/>
      <c r="DD9"/>
    </row>
    <row r="10" spans="1:108">
      <c r="A10" s="24">
        <v>106</v>
      </c>
      <c r="B10" s="24">
        <v>360</v>
      </c>
      <c r="C10" s="26" t="s">
        <v>44</v>
      </c>
      <c r="D10" s="1" t="s">
        <v>131</v>
      </c>
      <c r="E10" s="1" t="s">
        <v>133</v>
      </c>
      <c r="F10" s="36">
        <v>38846</v>
      </c>
      <c r="G10" s="1">
        <f t="shared" ca="1" si="0"/>
        <v>33</v>
      </c>
      <c r="H10" s="1">
        <f t="shared" ca="1" si="0"/>
        <v>35</v>
      </c>
      <c r="I10" s="46" t="s">
        <v>145</v>
      </c>
      <c r="J10" s="11">
        <v>6</v>
      </c>
      <c r="K10" s="24">
        <v>7</v>
      </c>
      <c r="L10" s="39">
        <v>10</v>
      </c>
      <c r="M10" s="37">
        <v>14</v>
      </c>
      <c r="N10" s="37">
        <v>9</v>
      </c>
      <c r="O10" s="24">
        <v>7</v>
      </c>
      <c r="P10" s="39">
        <v>1</v>
      </c>
      <c r="Q10" s="39">
        <v>10</v>
      </c>
      <c r="R10" s="39">
        <v>29</v>
      </c>
      <c r="S10"/>
      <c r="T10" s="11">
        <v>6</v>
      </c>
      <c r="U10" s="24">
        <v>7</v>
      </c>
      <c r="V10" s="39">
        <v>9</v>
      </c>
      <c r="W10" s="37">
        <v>16</v>
      </c>
      <c r="X10" s="37">
        <v>15</v>
      </c>
      <c r="Y10" s="24">
        <v>7</v>
      </c>
      <c r="Z10" s="39">
        <v>4</v>
      </c>
      <c r="AA10" s="39">
        <v>19</v>
      </c>
      <c r="AB10" s="39">
        <v>41</v>
      </c>
      <c r="AC10"/>
      <c r="AD10" s="11">
        <v>6</v>
      </c>
      <c r="AE10" s="24">
        <v>7</v>
      </c>
      <c r="AF10" s="39">
        <v>5</v>
      </c>
      <c r="AG10" s="37">
        <v>3</v>
      </c>
      <c r="AH10" s="37">
        <v>38</v>
      </c>
      <c r="AI10" s="24">
        <v>7</v>
      </c>
      <c r="AJ10" s="39">
        <v>1</v>
      </c>
      <c r="AK10" s="39">
        <v>17</v>
      </c>
      <c r="AL10" s="39">
        <v>24</v>
      </c>
      <c r="AM10"/>
      <c r="AN10" s="11">
        <v>6</v>
      </c>
      <c r="AO10" s="24">
        <v>7</v>
      </c>
      <c r="AP10" s="39">
        <v>9</v>
      </c>
      <c r="AQ10" s="37">
        <v>4</v>
      </c>
      <c r="AR10" s="37">
        <v>24</v>
      </c>
      <c r="AS10" s="24">
        <v>7</v>
      </c>
      <c r="AT10" s="39">
        <v>7</v>
      </c>
      <c r="AU10" s="39">
        <v>10</v>
      </c>
      <c r="AV10" s="39">
        <v>6</v>
      </c>
      <c r="AW10"/>
      <c r="AX10" s="11">
        <v>6</v>
      </c>
      <c r="AY10" s="24">
        <v>7</v>
      </c>
      <c r="AZ10" s="39">
        <v>10</v>
      </c>
      <c r="BA10" s="37">
        <v>11</v>
      </c>
      <c r="BB10" s="37">
        <v>59</v>
      </c>
      <c r="BC10" s="24">
        <v>7</v>
      </c>
      <c r="BD10" s="39">
        <v>6</v>
      </c>
      <c r="BE10" s="39">
        <v>11</v>
      </c>
      <c r="BF10" s="39">
        <v>19</v>
      </c>
      <c r="BG10"/>
      <c r="BH10" s="11">
        <v>6</v>
      </c>
      <c r="BI10" s="24">
        <v>7</v>
      </c>
      <c r="BJ10" s="39">
        <v>0</v>
      </c>
      <c r="BK10" s="37">
        <v>8</v>
      </c>
      <c r="BL10" s="37">
        <v>2</v>
      </c>
      <c r="BM10" s="24">
        <v>7</v>
      </c>
      <c r="BN10" s="39">
        <v>6</v>
      </c>
      <c r="BO10" s="39">
        <v>7</v>
      </c>
      <c r="BP10" s="39">
        <v>16</v>
      </c>
      <c r="BQ10"/>
      <c r="BR10" s="11">
        <v>6</v>
      </c>
      <c r="BS10" s="24">
        <v>7</v>
      </c>
      <c r="BT10" s="39">
        <v>7</v>
      </c>
      <c r="BU10" s="37">
        <v>14</v>
      </c>
      <c r="BV10" s="37">
        <v>11</v>
      </c>
      <c r="BW10" s="24">
        <v>7</v>
      </c>
      <c r="BX10" s="39">
        <v>7</v>
      </c>
      <c r="BY10" s="39">
        <v>9</v>
      </c>
      <c r="BZ10" s="39">
        <v>53</v>
      </c>
      <c r="CA10"/>
      <c r="CB10" s="11">
        <v>6</v>
      </c>
      <c r="CC10" s="24">
        <v>7</v>
      </c>
      <c r="CD10" s="39">
        <v>8</v>
      </c>
      <c r="CE10" s="37">
        <v>3</v>
      </c>
      <c r="CF10" s="37">
        <v>22</v>
      </c>
      <c r="CG10" s="24">
        <v>7</v>
      </c>
      <c r="CH10" s="39">
        <v>5</v>
      </c>
      <c r="CI10" s="39">
        <v>7</v>
      </c>
      <c r="CJ10" s="39">
        <v>39</v>
      </c>
      <c r="CK10"/>
      <c r="CL10" s="11">
        <v>6</v>
      </c>
      <c r="CM10" s="24">
        <v>7</v>
      </c>
      <c r="CN10" s="39">
        <v>5</v>
      </c>
      <c r="CO10" s="37">
        <v>20</v>
      </c>
      <c r="CP10" s="37">
        <v>59</v>
      </c>
      <c r="CQ10" s="24">
        <v>7</v>
      </c>
      <c r="CR10" s="39">
        <v>2</v>
      </c>
      <c r="CS10" s="39">
        <v>8</v>
      </c>
      <c r="CT10" s="39">
        <v>59</v>
      </c>
      <c r="CU10"/>
      <c r="CV10"/>
      <c r="CW10"/>
      <c r="CX10"/>
      <c r="CY10"/>
      <c r="CZ10"/>
      <c r="DA10"/>
      <c r="DB10"/>
      <c r="DC10"/>
      <c r="DD10"/>
    </row>
    <row r="11" spans="1:108">
      <c r="A11" s="24">
        <v>107</v>
      </c>
      <c r="B11" s="24">
        <v>361</v>
      </c>
      <c r="C11" s="26" t="s">
        <v>45</v>
      </c>
      <c r="D11" s="44" t="s">
        <v>130</v>
      </c>
      <c r="E11" s="44" t="s">
        <v>134</v>
      </c>
      <c r="F11" s="36">
        <v>37718</v>
      </c>
      <c r="G11" s="1">
        <f t="shared" ca="1" si="0"/>
        <v>39</v>
      </c>
      <c r="H11" s="1">
        <f t="shared" ca="1" si="0"/>
        <v>35</v>
      </c>
      <c r="I11" s="46" t="s">
        <v>145</v>
      </c>
      <c r="J11" s="11">
        <v>7</v>
      </c>
      <c r="K11" s="24">
        <v>9</v>
      </c>
      <c r="L11" s="39">
        <v>3</v>
      </c>
      <c r="M11" s="37">
        <v>17</v>
      </c>
      <c r="N11" s="37">
        <v>0</v>
      </c>
      <c r="O11" s="24">
        <v>9</v>
      </c>
      <c r="P11" s="39">
        <v>3</v>
      </c>
      <c r="Q11" s="39">
        <v>9</v>
      </c>
      <c r="R11" s="39">
        <v>17</v>
      </c>
      <c r="S11"/>
      <c r="T11" s="11">
        <v>7</v>
      </c>
      <c r="U11" s="24">
        <v>9</v>
      </c>
      <c r="V11" s="39">
        <v>5</v>
      </c>
      <c r="W11" s="37">
        <v>16</v>
      </c>
      <c r="X11" s="37">
        <v>41</v>
      </c>
      <c r="Y11" s="24">
        <v>9</v>
      </c>
      <c r="Z11" s="39">
        <v>5</v>
      </c>
      <c r="AA11" s="39">
        <v>7</v>
      </c>
      <c r="AB11" s="39">
        <v>44</v>
      </c>
      <c r="AC11"/>
      <c r="AD11" s="11">
        <v>7</v>
      </c>
      <c r="AE11" s="24">
        <v>9</v>
      </c>
      <c r="AF11" s="39">
        <v>5</v>
      </c>
      <c r="AG11" s="37">
        <v>4</v>
      </c>
      <c r="AH11" s="37">
        <v>47</v>
      </c>
      <c r="AI11" s="24">
        <v>9</v>
      </c>
      <c r="AJ11" s="39">
        <v>7</v>
      </c>
      <c r="AK11" s="39">
        <v>15</v>
      </c>
      <c r="AL11" s="39">
        <v>0</v>
      </c>
      <c r="AM11"/>
      <c r="AN11" s="11">
        <v>7</v>
      </c>
      <c r="AO11" s="24">
        <v>9</v>
      </c>
      <c r="AP11" s="39">
        <v>5</v>
      </c>
      <c r="AQ11" s="37">
        <v>4</v>
      </c>
      <c r="AR11" s="37">
        <v>8</v>
      </c>
      <c r="AS11" s="24">
        <v>9</v>
      </c>
      <c r="AT11" s="39">
        <v>4</v>
      </c>
      <c r="AU11" s="39">
        <v>20</v>
      </c>
      <c r="AV11" s="39">
        <v>27</v>
      </c>
      <c r="AW11"/>
      <c r="AX11" s="11">
        <v>7</v>
      </c>
      <c r="AY11" s="24">
        <v>9</v>
      </c>
      <c r="AZ11" s="39">
        <v>9</v>
      </c>
      <c r="BA11" s="37">
        <v>5</v>
      </c>
      <c r="BB11" s="37">
        <v>6</v>
      </c>
      <c r="BC11" s="24">
        <v>9</v>
      </c>
      <c r="BD11" s="39">
        <v>2</v>
      </c>
      <c r="BE11" s="39">
        <v>11</v>
      </c>
      <c r="BF11" s="39">
        <v>2</v>
      </c>
      <c r="BG11"/>
      <c r="BH11" s="11">
        <v>7</v>
      </c>
      <c r="BI11" s="24">
        <v>9</v>
      </c>
      <c r="BJ11" s="39">
        <v>10</v>
      </c>
      <c r="BK11" s="37">
        <v>5</v>
      </c>
      <c r="BL11" s="37">
        <v>6</v>
      </c>
      <c r="BM11" s="24">
        <v>9</v>
      </c>
      <c r="BN11" s="39">
        <v>2</v>
      </c>
      <c r="BO11" s="39">
        <v>4</v>
      </c>
      <c r="BP11" s="39">
        <v>12</v>
      </c>
      <c r="BQ11"/>
      <c r="BR11" s="11">
        <v>7</v>
      </c>
      <c r="BS11" s="24">
        <v>9</v>
      </c>
      <c r="BT11" s="39">
        <v>4</v>
      </c>
      <c r="BU11" s="37">
        <v>4</v>
      </c>
      <c r="BV11" s="37">
        <v>35</v>
      </c>
      <c r="BW11" s="24">
        <v>9</v>
      </c>
      <c r="BX11" s="39">
        <v>10</v>
      </c>
      <c r="BY11" s="39">
        <v>5</v>
      </c>
      <c r="BZ11" s="39">
        <v>41</v>
      </c>
      <c r="CA11"/>
      <c r="CB11" s="11">
        <v>7</v>
      </c>
      <c r="CC11" s="24">
        <v>9</v>
      </c>
      <c r="CD11" s="39">
        <v>0</v>
      </c>
      <c r="CE11" s="37">
        <v>8</v>
      </c>
      <c r="CF11" s="37">
        <v>17</v>
      </c>
      <c r="CG11" s="24">
        <v>9</v>
      </c>
      <c r="CH11" s="39">
        <v>1</v>
      </c>
      <c r="CI11" s="39">
        <v>10</v>
      </c>
      <c r="CJ11" s="39">
        <v>15</v>
      </c>
      <c r="CK11"/>
      <c r="CL11" s="11">
        <v>7</v>
      </c>
      <c r="CM11" s="24">
        <v>9</v>
      </c>
      <c r="CN11" s="39">
        <v>8</v>
      </c>
      <c r="CO11" s="37">
        <v>6</v>
      </c>
      <c r="CP11" s="37">
        <v>2</v>
      </c>
      <c r="CQ11" s="24">
        <v>9</v>
      </c>
      <c r="CR11" s="39">
        <v>2</v>
      </c>
      <c r="CS11" s="39">
        <v>17</v>
      </c>
      <c r="CT11" s="39">
        <v>36</v>
      </c>
      <c r="CU11"/>
      <c r="CV11"/>
      <c r="CW11"/>
      <c r="CX11"/>
      <c r="CY11"/>
      <c r="CZ11"/>
      <c r="DA11"/>
      <c r="DB11"/>
      <c r="DC11"/>
      <c r="DD11"/>
    </row>
    <row r="12" spans="1:108">
      <c r="A12" s="24">
        <v>108</v>
      </c>
      <c r="B12" s="24">
        <v>362</v>
      </c>
      <c r="C12" s="25" t="s">
        <v>46</v>
      </c>
      <c r="D12" s="1" t="s">
        <v>131</v>
      </c>
      <c r="E12" s="1" t="s">
        <v>132</v>
      </c>
      <c r="F12" s="36">
        <v>38176</v>
      </c>
      <c r="G12" s="1">
        <f t="shared" ca="1" si="0"/>
        <v>14</v>
      </c>
      <c r="H12" s="1">
        <f t="shared" ca="1" si="0"/>
        <v>60</v>
      </c>
      <c r="I12" s="46" t="s">
        <v>145</v>
      </c>
      <c r="J12" s="11">
        <v>8</v>
      </c>
      <c r="K12" s="24">
        <v>10</v>
      </c>
      <c r="L12" s="39">
        <v>9</v>
      </c>
      <c r="M12" s="37">
        <v>12</v>
      </c>
      <c r="N12" s="37">
        <v>3</v>
      </c>
      <c r="O12" s="24">
        <v>10</v>
      </c>
      <c r="P12" s="39">
        <v>9</v>
      </c>
      <c r="Q12" s="39">
        <v>6</v>
      </c>
      <c r="R12" s="39">
        <v>30</v>
      </c>
      <c r="S12"/>
      <c r="T12" s="11">
        <v>8</v>
      </c>
      <c r="U12" s="24">
        <v>10</v>
      </c>
      <c r="V12" s="39">
        <v>4</v>
      </c>
      <c r="W12" s="37">
        <v>20</v>
      </c>
      <c r="X12" s="37">
        <v>24</v>
      </c>
      <c r="Y12" s="24">
        <v>10</v>
      </c>
      <c r="Z12" s="39">
        <v>1</v>
      </c>
      <c r="AA12" s="39">
        <v>15</v>
      </c>
      <c r="AB12" s="39">
        <v>43</v>
      </c>
      <c r="AC12"/>
      <c r="AD12" s="11">
        <v>8</v>
      </c>
      <c r="AE12" s="24">
        <v>10</v>
      </c>
      <c r="AF12" s="39">
        <v>5</v>
      </c>
      <c r="AG12" s="37">
        <v>16</v>
      </c>
      <c r="AH12" s="37">
        <v>53</v>
      </c>
      <c r="AI12" s="24">
        <v>10</v>
      </c>
      <c r="AJ12" s="39">
        <v>10</v>
      </c>
      <c r="AK12" s="39">
        <v>1</v>
      </c>
      <c r="AL12" s="39">
        <v>49</v>
      </c>
      <c r="AM12"/>
      <c r="AN12" s="11">
        <v>8</v>
      </c>
      <c r="AO12" s="24">
        <v>10</v>
      </c>
      <c r="AP12" s="39">
        <v>4</v>
      </c>
      <c r="AQ12" s="37">
        <v>19</v>
      </c>
      <c r="AR12" s="37">
        <v>3</v>
      </c>
      <c r="AS12" s="24">
        <v>10</v>
      </c>
      <c r="AT12" s="39">
        <v>10</v>
      </c>
      <c r="AU12" s="39">
        <v>11</v>
      </c>
      <c r="AV12" s="39">
        <v>19</v>
      </c>
      <c r="AW12"/>
      <c r="AX12" s="11">
        <v>8</v>
      </c>
      <c r="AY12" s="24">
        <v>10</v>
      </c>
      <c r="AZ12" s="39">
        <v>1</v>
      </c>
      <c r="BA12" s="37">
        <v>18</v>
      </c>
      <c r="BB12" s="37">
        <v>23</v>
      </c>
      <c r="BC12" s="24">
        <v>10</v>
      </c>
      <c r="BD12" s="39">
        <v>10</v>
      </c>
      <c r="BE12" s="39">
        <v>7</v>
      </c>
      <c r="BF12" s="39">
        <v>5</v>
      </c>
      <c r="BG12"/>
      <c r="BH12" s="11">
        <v>8</v>
      </c>
      <c r="BI12" s="24">
        <v>10</v>
      </c>
      <c r="BJ12" s="39">
        <v>0</v>
      </c>
      <c r="BK12" s="37">
        <v>19</v>
      </c>
      <c r="BL12" s="37">
        <v>50</v>
      </c>
      <c r="BM12" s="24">
        <v>10</v>
      </c>
      <c r="BN12" s="39">
        <v>6</v>
      </c>
      <c r="BO12" s="39">
        <v>10</v>
      </c>
      <c r="BP12" s="39">
        <v>41</v>
      </c>
      <c r="BQ12"/>
      <c r="BR12" s="11">
        <v>8</v>
      </c>
      <c r="BS12" s="24">
        <v>10</v>
      </c>
      <c r="BT12" s="39">
        <v>3</v>
      </c>
      <c r="BU12" s="37">
        <v>15</v>
      </c>
      <c r="BV12" s="37">
        <v>55</v>
      </c>
      <c r="BW12" s="24">
        <v>10</v>
      </c>
      <c r="BX12" s="39">
        <v>6</v>
      </c>
      <c r="BY12" s="39">
        <v>9</v>
      </c>
      <c r="BZ12" s="39">
        <v>5</v>
      </c>
      <c r="CA12"/>
      <c r="CB12" s="11">
        <v>8</v>
      </c>
      <c r="CC12" s="24">
        <v>10</v>
      </c>
      <c r="CD12" s="39">
        <v>4</v>
      </c>
      <c r="CE12" s="37">
        <v>12</v>
      </c>
      <c r="CF12" s="37">
        <v>23</v>
      </c>
      <c r="CG12" s="24">
        <v>10</v>
      </c>
      <c r="CH12" s="39">
        <v>9</v>
      </c>
      <c r="CI12" s="39">
        <v>6</v>
      </c>
      <c r="CJ12" s="39">
        <v>55</v>
      </c>
      <c r="CK12"/>
      <c r="CL12" s="11">
        <v>8</v>
      </c>
      <c r="CM12" s="24">
        <v>10</v>
      </c>
      <c r="CN12" s="39">
        <v>1</v>
      </c>
      <c r="CO12" s="37">
        <v>8</v>
      </c>
      <c r="CP12" s="37">
        <v>4</v>
      </c>
      <c r="CQ12" s="24">
        <v>10</v>
      </c>
      <c r="CR12" s="39">
        <v>8</v>
      </c>
      <c r="CS12" s="39">
        <v>3</v>
      </c>
      <c r="CT12" s="39">
        <v>33</v>
      </c>
      <c r="CU12"/>
      <c r="CV12"/>
      <c r="CW12"/>
      <c r="CX12"/>
      <c r="CY12"/>
      <c r="CZ12"/>
      <c r="DA12"/>
      <c r="DB12"/>
      <c r="DC12"/>
      <c r="DD12"/>
    </row>
    <row r="13" spans="1:108">
      <c r="A13" s="24">
        <v>109</v>
      </c>
      <c r="B13" s="24">
        <v>363</v>
      </c>
      <c r="C13" s="26" t="s">
        <v>47</v>
      </c>
      <c r="D13" s="44" t="s">
        <v>130</v>
      </c>
      <c r="E13" s="1" t="s">
        <v>133</v>
      </c>
      <c r="F13" s="36">
        <v>38846</v>
      </c>
      <c r="G13" s="1">
        <f t="shared" ca="1" si="0"/>
        <v>95</v>
      </c>
      <c r="H13" s="1">
        <f t="shared" ca="1" si="0"/>
        <v>55</v>
      </c>
      <c r="I13" s="46" t="s">
        <v>145</v>
      </c>
      <c r="J13" s="11">
        <v>9</v>
      </c>
      <c r="K13" s="24">
        <v>9</v>
      </c>
      <c r="L13" s="39">
        <v>5</v>
      </c>
      <c r="M13" s="37">
        <v>18</v>
      </c>
      <c r="N13" s="37">
        <v>0</v>
      </c>
      <c r="O13" s="24">
        <v>9</v>
      </c>
      <c r="P13" s="39">
        <v>3</v>
      </c>
      <c r="Q13" s="39">
        <v>19</v>
      </c>
      <c r="R13" s="39">
        <v>36</v>
      </c>
      <c r="S13"/>
      <c r="T13" s="11">
        <v>9</v>
      </c>
      <c r="U13" s="24">
        <v>9</v>
      </c>
      <c r="V13" s="39">
        <v>3</v>
      </c>
      <c r="W13" s="37">
        <v>7</v>
      </c>
      <c r="X13" s="37">
        <v>4</v>
      </c>
      <c r="Y13" s="24">
        <v>9</v>
      </c>
      <c r="Z13" s="39">
        <v>4</v>
      </c>
      <c r="AA13" s="39">
        <v>4</v>
      </c>
      <c r="AB13" s="39">
        <v>26</v>
      </c>
      <c r="AC13"/>
      <c r="AD13" s="11">
        <v>9</v>
      </c>
      <c r="AE13" s="24">
        <v>9</v>
      </c>
      <c r="AF13" s="39">
        <v>8</v>
      </c>
      <c r="AG13" s="37">
        <v>13</v>
      </c>
      <c r="AH13" s="37">
        <v>21</v>
      </c>
      <c r="AI13" s="24">
        <v>9</v>
      </c>
      <c r="AJ13" s="39">
        <v>10</v>
      </c>
      <c r="AK13" s="39">
        <v>7</v>
      </c>
      <c r="AL13" s="39">
        <v>42</v>
      </c>
      <c r="AM13"/>
      <c r="AN13" s="11">
        <v>9</v>
      </c>
      <c r="AO13" s="24">
        <v>9</v>
      </c>
      <c r="AP13" s="39">
        <v>2</v>
      </c>
      <c r="AQ13" s="37">
        <v>7</v>
      </c>
      <c r="AR13" s="37">
        <v>40</v>
      </c>
      <c r="AS13" s="24">
        <v>9</v>
      </c>
      <c r="AT13" s="39">
        <v>4</v>
      </c>
      <c r="AU13" s="39">
        <v>14</v>
      </c>
      <c r="AV13" s="39">
        <v>23</v>
      </c>
      <c r="AW13"/>
      <c r="AX13" s="11">
        <v>9</v>
      </c>
      <c r="AY13" s="24">
        <v>9</v>
      </c>
      <c r="AZ13" s="39">
        <v>6</v>
      </c>
      <c r="BA13" s="37">
        <v>7</v>
      </c>
      <c r="BB13" s="37">
        <v>58</v>
      </c>
      <c r="BC13" s="24">
        <v>9</v>
      </c>
      <c r="BD13" s="39">
        <v>2</v>
      </c>
      <c r="BE13" s="39">
        <v>3</v>
      </c>
      <c r="BF13" s="39">
        <v>9</v>
      </c>
      <c r="BG13"/>
      <c r="BH13" s="11">
        <v>9</v>
      </c>
      <c r="BI13" s="24">
        <v>9</v>
      </c>
      <c r="BJ13" s="39">
        <v>8</v>
      </c>
      <c r="BK13" s="37">
        <v>15</v>
      </c>
      <c r="BL13" s="37">
        <v>6</v>
      </c>
      <c r="BM13" s="24">
        <v>9</v>
      </c>
      <c r="BN13" s="39">
        <v>6</v>
      </c>
      <c r="BO13" s="39">
        <v>16</v>
      </c>
      <c r="BP13" s="39">
        <v>39</v>
      </c>
      <c r="BQ13"/>
      <c r="BR13" s="11">
        <v>9</v>
      </c>
      <c r="BS13" s="24">
        <v>9</v>
      </c>
      <c r="BT13" s="39">
        <v>4</v>
      </c>
      <c r="BU13" s="37">
        <v>18</v>
      </c>
      <c r="BV13" s="37">
        <v>44</v>
      </c>
      <c r="BW13" s="24">
        <v>9</v>
      </c>
      <c r="BX13" s="39">
        <v>7</v>
      </c>
      <c r="BY13" s="39">
        <v>4</v>
      </c>
      <c r="BZ13" s="39">
        <v>40</v>
      </c>
      <c r="CA13"/>
      <c r="CB13" s="11">
        <v>9</v>
      </c>
      <c r="CC13" s="24">
        <v>9</v>
      </c>
      <c r="CD13" s="39">
        <v>0</v>
      </c>
      <c r="CE13" s="37">
        <v>5</v>
      </c>
      <c r="CF13" s="37">
        <v>18</v>
      </c>
      <c r="CG13" s="24">
        <v>9</v>
      </c>
      <c r="CH13" s="39">
        <v>3</v>
      </c>
      <c r="CI13" s="39">
        <v>5</v>
      </c>
      <c r="CJ13" s="39">
        <v>43</v>
      </c>
      <c r="CK13"/>
      <c r="CL13" s="11">
        <v>9</v>
      </c>
      <c r="CM13" s="24">
        <v>9</v>
      </c>
      <c r="CN13" s="39">
        <v>5</v>
      </c>
      <c r="CO13" s="37">
        <v>18</v>
      </c>
      <c r="CP13" s="37">
        <v>37</v>
      </c>
      <c r="CQ13" s="24">
        <v>9</v>
      </c>
      <c r="CR13" s="39">
        <v>8</v>
      </c>
      <c r="CS13" s="39">
        <v>8</v>
      </c>
      <c r="CT13" s="39">
        <v>15</v>
      </c>
      <c r="CU13"/>
      <c r="CV13"/>
      <c r="CW13"/>
      <c r="CX13"/>
      <c r="CY13"/>
      <c r="CZ13"/>
      <c r="DA13"/>
      <c r="DB13"/>
      <c r="DC13"/>
      <c r="DD13"/>
    </row>
    <row r="14" spans="1:108">
      <c r="A14" s="24">
        <v>110</v>
      </c>
      <c r="B14" s="24">
        <v>364</v>
      </c>
      <c r="C14" s="26" t="s">
        <v>48</v>
      </c>
      <c r="D14" s="1" t="s">
        <v>131</v>
      </c>
      <c r="E14" s="44" t="s">
        <v>134</v>
      </c>
      <c r="F14" s="36">
        <v>37718</v>
      </c>
      <c r="G14" s="1">
        <f t="shared" ca="1" si="0"/>
        <v>34</v>
      </c>
      <c r="H14" s="1">
        <f t="shared" ca="1" si="0"/>
        <v>46</v>
      </c>
      <c r="I14" s="46" t="s">
        <v>145</v>
      </c>
      <c r="J14" s="11">
        <v>10</v>
      </c>
      <c r="K14" s="24">
        <v>10</v>
      </c>
      <c r="L14" s="39">
        <v>9</v>
      </c>
      <c r="M14" s="37">
        <v>14</v>
      </c>
      <c r="N14" s="37">
        <v>31</v>
      </c>
      <c r="O14" s="24">
        <v>10</v>
      </c>
      <c r="P14" s="39">
        <v>9</v>
      </c>
      <c r="Q14" s="39">
        <v>6</v>
      </c>
      <c r="R14" s="39">
        <v>58</v>
      </c>
      <c r="S14"/>
      <c r="T14" s="11">
        <v>10</v>
      </c>
      <c r="U14" s="24">
        <v>10</v>
      </c>
      <c r="V14" s="39">
        <v>4</v>
      </c>
      <c r="W14" s="37">
        <v>1</v>
      </c>
      <c r="X14" s="37">
        <v>42</v>
      </c>
      <c r="Y14" s="24">
        <v>10</v>
      </c>
      <c r="Z14" s="39">
        <v>5</v>
      </c>
      <c r="AA14" s="39">
        <v>3</v>
      </c>
      <c r="AB14" s="39">
        <v>9</v>
      </c>
      <c r="AC14"/>
      <c r="AD14" s="11">
        <v>10</v>
      </c>
      <c r="AE14" s="24">
        <v>10</v>
      </c>
      <c r="AF14" s="39">
        <v>7</v>
      </c>
      <c r="AG14" s="37">
        <v>2</v>
      </c>
      <c r="AH14" s="37">
        <v>7</v>
      </c>
      <c r="AI14" s="24">
        <v>10</v>
      </c>
      <c r="AJ14" s="39">
        <v>7</v>
      </c>
      <c r="AK14" s="39">
        <v>11</v>
      </c>
      <c r="AL14" s="39">
        <v>28</v>
      </c>
      <c r="AM14"/>
      <c r="AN14" s="11">
        <v>10</v>
      </c>
      <c r="AO14" s="24">
        <v>10</v>
      </c>
      <c r="AP14" s="39">
        <v>4</v>
      </c>
      <c r="AQ14" s="37">
        <v>4</v>
      </c>
      <c r="AR14" s="37">
        <v>33</v>
      </c>
      <c r="AS14" s="24">
        <v>10</v>
      </c>
      <c r="AT14" s="39">
        <v>5</v>
      </c>
      <c r="AU14" s="39">
        <v>16</v>
      </c>
      <c r="AV14" s="39">
        <v>59</v>
      </c>
      <c r="AW14"/>
      <c r="AX14" s="11">
        <v>10</v>
      </c>
      <c r="AY14" s="24">
        <v>10</v>
      </c>
      <c r="AZ14" s="39">
        <v>2</v>
      </c>
      <c r="BA14" s="37">
        <v>18</v>
      </c>
      <c r="BB14" s="37">
        <v>25</v>
      </c>
      <c r="BC14" s="24">
        <v>10</v>
      </c>
      <c r="BD14" s="39">
        <v>1</v>
      </c>
      <c r="BE14" s="39">
        <v>7</v>
      </c>
      <c r="BF14" s="39">
        <v>48</v>
      </c>
      <c r="BG14"/>
      <c r="BH14" s="11">
        <v>10</v>
      </c>
      <c r="BI14" s="24">
        <v>10</v>
      </c>
      <c r="BJ14" s="39">
        <v>1</v>
      </c>
      <c r="BK14" s="37">
        <v>9</v>
      </c>
      <c r="BL14" s="37">
        <v>29</v>
      </c>
      <c r="BM14" s="24">
        <v>10</v>
      </c>
      <c r="BN14" s="39">
        <v>8</v>
      </c>
      <c r="BO14" s="39">
        <v>14</v>
      </c>
      <c r="BP14" s="39">
        <v>58</v>
      </c>
      <c r="BQ14"/>
      <c r="BR14" s="11">
        <v>10</v>
      </c>
      <c r="BS14" s="24">
        <v>10</v>
      </c>
      <c r="BT14" s="39">
        <v>4</v>
      </c>
      <c r="BU14" s="37">
        <v>2</v>
      </c>
      <c r="BV14" s="37">
        <v>50</v>
      </c>
      <c r="BW14" s="24">
        <v>10</v>
      </c>
      <c r="BX14" s="39">
        <v>5</v>
      </c>
      <c r="BY14" s="39">
        <v>6</v>
      </c>
      <c r="BZ14" s="39">
        <v>50</v>
      </c>
      <c r="CA14"/>
      <c r="CB14" s="11">
        <v>10</v>
      </c>
      <c r="CC14" s="24">
        <v>10</v>
      </c>
      <c r="CD14" s="39">
        <v>3</v>
      </c>
      <c r="CE14" s="37">
        <v>1</v>
      </c>
      <c r="CF14" s="37">
        <v>14</v>
      </c>
      <c r="CG14" s="24">
        <v>10</v>
      </c>
      <c r="CH14" s="39">
        <v>8</v>
      </c>
      <c r="CI14" s="39">
        <v>0</v>
      </c>
      <c r="CJ14" s="39">
        <v>17</v>
      </c>
      <c r="CK14"/>
      <c r="CL14" s="11">
        <v>10</v>
      </c>
      <c r="CM14" s="24">
        <v>10</v>
      </c>
      <c r="CN14" s="39">
        <v>8</v>
      </c>
      <c r="CO14" s="37">
        <v>2</v>
      </c>
      <c r="CP14" s="37">
        <v>42</v>
      </c>
      <c r="CQ14" s="24">
        <v>10</v>
      </c>
      <c r="CR14" s="39">
        <v>3</v>
      </c>
      <c r="CS14" s="39">
        <v>19</v>
      </c>
      <c r="CT14" s="39">
        <v>60</v>
      </c>
      <c r="CU14"/>
      <c r="CV14"/>
      <c r="CW14"/>
      <c r="CX14"/>
      <c r="CY14"/>
      <c r="CZ14"/>
      <c r="DA14"/>
      <c r="DB14"/>
      <c r="DC14"/>
      <c r="DD14"/>
    </row>
    <row r="15" spans="1:108">
      <c r="A15" s="24">
        <v>111</v>
      </c>
      <c r="B15" s="24">
        <v>365</v>
      </c>
      <c r="C15" s="25" t="s">
        <v>49</v>
      </c>
      <c r="D15" s="44" t="s">
        <v>130</v>
      </c>
      <c r="E15" s="1" t="s">
        <v>132</v>
      </c>
      <c r="F15" s="36">
        <v>38176</v>
      </c>
      <c r="G15" s="1">
        <f t="shared" ca="1" si="0"/>
        <v>0</v>
      </c>
      <c r="H15" s="1">
        <f t="shared" ca="1" si="0"/>
        <v>99</v>
      </c>
      <c r="I15" s="46" t="s">
        <v>145</v>
      </c>
      <c r="J15" s="11">
        <v>11</v>
      </c>
      <c r="K15" s="24">
        <v>10</v>
      </c>
      <c r="L15" s="39">
        <v>3</v>
      </c>
      <c r="M15" s="37">
        <v>3</v>
      </c>
      <c r="N15" s="37">
        <v>40</v>
      </c>
      <c r="O15" s="24">
        <v>10</v>
      </c>
      <c r="P15" s="39">
        <v>10</v>
      </c>
      <c r="Q15" s="39">
        <v>8</v>
      </c>
      <c r="R15" s="39">
        <v>11</v>
      </c>
      <c r="S15"/>
      <c r="T15" s="11">
        <v>11</v>
      </c>
      <c r="U15" s="24">
        <v>10</v>
      </c>
      <c r="V15" s="39">
        <v>0</v>
      </c>
      <c r="W15" s="37">
        <v>9</v>
      </c>
      <c r="X15" s="37">
        <v>5</v>
      </c>
      <c r="Y15" s="24">
        <v>10</v>
      </c>
      <c r="Z15" s="39">
        <v>2</v>
      </c>
      <c r="AA15" s="39">
        <v>3</v>
      </c>
      <c r="AB15" s="39">
        <v>19</v>
      </c>
      <c r="AC15"/>
      <c r="AD15" s="11">
        <v>11</v>
      </c>
      <c r="AE15" s="24">
        <v>10</v>
      </c>
      <c r="AF15" s="39">
        <v>6</v>
      </c>
      <c r="AG15" s="37">
        <v>6</v>
      </c>
      <c r="AH15" s="37">
        <v>2</v>
      </c>
      <c r="AI15" s="24">
        <v>10</v>
      </c>
      <c r="AJ15" s="39">
        <v>7</v>
      </c>
      <c r="AK15" s="39">
        <v>8</v>
      </c>
      <c r="AL15" s="39">
        <v>39</v>
      </c>
      <c r="AM15"/>
      <c r="AN15" s="11">
        <v>11</v>
      </c>
      <c r="AO15" s="24">
        <v>10</v>
      </c>
      <c r="AP15" s="39">
        <v>5</v>
      </c>
      <c r="AQ15" s="37">
        <v>8</v>
      </c>
      <c r="AR15" s="37">
        <v>41</v>
      </c>
      <c r="AS15" s="24">
        <v>10</v>
      </c>
      <c r="AT15" s="39">
        <v>0</v>
      </c>
      <c r="AU15" s="39">
        <v>5</v>
      </c>
      <c r="AV15" s="39">
        <v>49</v>
      </c>
      <c r="AW15"/>
      <c r="AX15" s="11">
        <v>11</v>
      </c>
      <c r="AY15" s="24">
        <v>10</v>
      </c>
      <c r="AZ15" s="39">
        <v>9</v>
      </c>
      <c r="BA15" s="37">
        <v>17</v>
      </c>
      <c r="BB15" s="37">
        <v>18</v>
      </c>
      <c r="BC15" s="24">
        <v>10</v>
      </c>
      <c r="BD15" s="39">
        <v>4</v>
      </c>
      <c r="BE15" s="39">
        <v>16</v>
      </c>
      <c r="BF15" s="39">
        <v>4</v>
      </c>
      <c r="BG15"/>
      <c r="BH15" s="11">
        <v>11</v>
      </c>
      <c r="BI15" s="24">
        <v>10</v>
      </c>
      <c r="BJ15" s="39">
        <v>7</v>
      </c>
      <c r="BK15" s="37">
        <v>14</v>
      </c>
      <c r="BL15" s="37">
        <v>22</v>
      </c>
      <c r="BM15" s="24">
        <v>10</v>
      </c>
      <c r="BN15" s="39">
        <v>9</v>
      </c>
      <c r="BO15" s="39">
        <v>4</v>
      </c>
      <c r="BP15" s="39">
        <v>44</v>
      </c>
      <c r="BQ15"/>
      <c r="BR15" s="11">
        <v>11</v>
      </c>
      <c r="BS15" s="24">
        <v>10</v>
      </c>
      <c r="BT15" s="39">
        <v>5</v>
      </c>
      <c r="BU15" s="37">
        <v>0</v>
      </c>
      <c r="BV15" s="37">
        <v>14</v>
      </c>
      <c r="BW15" s="24">
        <v>10</v>
      </c>
      <c r="BX15" s="39">
        <v>4</v>
      </c>
      <c r="BY15" s="39">
        <v>11</v>
      </c>
      <c r="BZ15" s="39">
        <v>16</v>
      </c>
      <c r="CA15"/>
      <c r="CB15" s="11">
        <v>11</v>
      </c>
      <c r="CC15" s="24">
        <v>10</v>
      </c>
      <c r="CD15" s="39">
        <v>3</v>
      </c>
      <c r="CE15" s="37">
        <v>3</v>
      </c>
      <c r="CF15" s="37">
        <v>45</v>
      </c>
      <c r="CG15" s="24">
        <v>10</v>
      </c>
      <c r="CH15" s="39">
        <v>6</v>
      </c>
      <c r="CI15" s="39">
        <v>17</v>
      </c>
      <c r="CJ15" s="39">
        <v>14</v>
      </c>
      <c r="CK15"/>
      <c r="CL15" s="11">
        <v>11</v>
      </c>
      <c r="CM15" s="24">
        <v>10</v>
      </c>
      <c r="CN15" s="39">
        <v>1</v>
      </c>
      <c r="CO15" s="37">
        <v>4</v>
      </c>
      <c r="CP15" s="37">
        <v>43</v>
      </c>
      <c r="CQ15" s="24">
        <v>10</v>
      </c>
      <c r="CR15" s="39">
        <v>2</v>
      </c>
      <c r="CS15" s="39">
        <v>20</v>
      </c>
      <c r="CT15" s="39">
        <v>23</v>
      </c>
      <c r="CU15"/>
      <c r="CV15"/>
      <c r="CW15"/>
      <c r="CX15"/>
      <c r="CY15"/>
      <c r="CZ15"/>
      <c r="DA15"/>
      <c r="DB15"/>
      <c r="DC15"/>
      <c r="DD15"/>
    </row>
    <row r="16" spans="1:108">
      <c r="A16" s="24">
        <v>112</v>
      </c>
      <c r="B16" s="24">
        <v>366</v>
      </c>
      <c r="C16" s="26" t="s">
        <v>50</v>
      </c>
      <c r="D16" s="1" t="s">
        <v>131</v>
      </c>
      <c r="E16" s="1" t="s">
        <v>133</v>
      </c>
      <c r="F16" s="36">
        <v>38846</v>
      </c>
      <c r="G16" s="1">
        <f t="shared" ca="1" si="0"/>
        <v>49</v>
      </c>
      <c r="H16" s="1">
        <f t="shared" ca="1" si="0"/>
        <v>90</v>
      </c>
      <c r="I16" s="46" t="s">
        <v>145</v>
      </c>
      <c r="J16" s="11">
        <v>12</v>
      </c>
      <c r="K16" s="24">
        <v>10</v>
      </c>
      <c r="L16" s="39">
        <v>9</v>
      </c>
      <c r="M16" s="37">
        <v>14</v>
      </c>
      <c r="N16" s="37">
        <v>36</v>
      </c>
      <c r="O16" s="24">
        <v>10</v>
      </c>
      <c r="P16" s="39">
        <v>3</v>
      </c>
      <c r="Q16" s="39">
        <v>2</v>
      </c>
      <c r="R16" s="39">
        <v>18</v>
      </c>
      <c r="S16"/>
      <c r="T16" s="11">
        <v>12</v>
      </c>
      <c r="U16" s="24">
        <v>10</v>
      </c>
      <c r="V16" s="39">
        <v>0</v>
      </c>
      <c r="W16" s="37">
        <v>16</v>
      </c>
      <c r="X16" s="37">
        <v>30</v>
      </c>
      <c r="Y16" s="24">
        <v>10</v>
      </c>
      <c r="Z16" s="39">
        <v>10</v>
      </c>
      <c r="AA16" s="39">
        <v>5</v>
      </c>
      <c r="AB16" s="39">
        <v>16</v>
      </c>
      <c r="AC16"/>
      <c r="AD16" s="11">
        <v>12</v>
      </c>
      <c r="AE16" s="24">
        <v>10</v>
      </c>
      <c r="AF16" s="39">
        <v>6</v>
      </c>
      <c r="AG16" s="37">
        <v>18</v>
      </c>
      <c r="AH16" s="37">
        <v>18</v>
      </c>
      <c r="AI16" s="24">
        <v>10</v>
      </c>
      <c r="AJ16" s="39">
        <v>4</v>
      </c>
      <c r="AK16" s="39">
        <v>20</v>
      </c>
      <c r="AL16" s="39">
        <v>1</v>
      </c>
      <c r="AM16"/>
      <c r="AN16" s="11">
        <v>12</v>
      </c>
      <c r="AO16" s="24">
        <v>10</v>
      </c>
      <c r="AP16" s="39">
        <v>10</v>
      </c>
      <c r="AQ16" s="37">
        <v>1</v>
      </c>
      <c r="AR16" s="37">
        <v>32</v>
      </c>
      <c r="AS16" s="24">
        <v>10</v>
      </c>
      <c r="AT16" s="39">
        <v>1</v>
      </c>
      <c r="AU16" s="39">
        <v>14</v>
      </c>
      <c r="AV16" s="39">
        <v>58</v>
      </c>
      <c r="AW16"/>
      <c r="AX16" s="11">
        <v>12</v>
      </c>
      <c r="AY16" s="24">
        <v>10</v>
      </c>
      <c r="AZ16" s="39">
        <v>3</v>
      </c>
      <c r="BA16" s="37">
        <v>19</v>
      </c>
      <c r="BB16" s="37">
        <v>15</v>
      </c>
      <c r="BC16" s="24">
        <v>10</v>
      </c>
      <c r="BD16" s="39">
        <v>0</v>
      </c>
      <c r="BE16" s="39">
        <v>12</v>
      </c>
      <c r="BF16" s="39">
        <v>2</v>
      </c>
      <c r="BG16"/>
      <c r="BH16" s="11">
        <v>12</v>
      </c>
      <c r="BI16" s="24">
        <v>10</v>
      </c>
      <c r="BJ16" s="39">
        <v>5</v>
      </c>
      <c r="BK16" s="37">
        <v>8</v>
      </c>
      <c r="BL16" s="37">
        <v>20</v>
      </c>
      <c r="BM16" s="24">
        <v>10</v>
      </c>
      <c r="BN16" s="39">
        <v>9</v>
      </c>
      <c r="BO16" s="39">
        <v>7</v>
      </c>
      <c r="BP16" s="39">
        <v>42</v>
      </c>
      <c r="BQ16"/>
      <c r="BR16" s="11">
        <v>12</v>
      </c>
      <c r="BS16" s="24">
        <v>10</v>
      </c>
      <c r="BT16" s="39">
        <v>9</v>
      </c>
      <c r="BU16" s="37">
        <v>9</v>
      </c>
      <c r="BV16" s="37">
        <v>1</v>
      </c>
      <c r="BW16" s="24">
        <v>10</v>
      </c>
      <c r="BX16" s="39">
        <v>5</v>
      </c>
      <c r="BY16" s="39">
        <v>15</v>
      </c>
      <c r="BZ16" s="39">
        <v>33</v>
      </c>
      <c r="CA16"/>
      <c r="CB16" s="11">
        <v>12</v>
      </c>
      <c r="CC16" s="24">
        <v>10</v>
      </c>
      <c r="CD16" s="39">
        <v>9</v>
      </c>
      <c r="CE16" s="37">
        <v>12</v>
      </c>
      <c r="CF16" s="37">
        <v>21</v>
      </c>
      <c r="CG16" s="24">
        <v>10</v>
      </c>
      <c r="CH16" s="39">
        <v>3</v>
      </c>
      <c r="CI16" s="39">
        <v>13</v>
      </c>
      <c r="CJ16" s="39">
        <v>30</v>
      </c>
      <c r="CK16"/>
      <c r="CL16" s="11">
        <v>12</v>
      </c>
      <c r="CM16" s="24">
        <v>10</v>
      </c>
      <c r="CN16" s="39">
        <v>2</v>
      </c>
      <c r="CO16" s="37">
        <v>16</v>
      </c>
      <c r="CP16" s="37">
        <v>2</v>
      </c>
      <c r="CQ16" s="24">
        <v>10</v>
      </c>
      <c r="CR16" s="39">
        <v>3</v>
      </c>
      <c r="CS16" s="39">
        <v>7</v>
      </c>
      <c r="CT16" s="39">
        <v>38</v>
      </c>
      <c r="CU16"/>
      <c r="CV16"/>
      <c r="CW16"/>
      <c r="CX16"/>
      <c r="CY16"/>
      <c r="CZ16"/>
      <c r="DA16"/>
      <c r="DB16"/>
      <c r="DC16"/>
      <c r="DD16"/>
    </row>
    <row r="17" spans="1:108">
      <c r="A17" s="24">
        <v>113</v>
      </c>
      <c r="B17" s="24">
        <v>367</v>
      </c>
      <c r="C17" s="26" t="s">
        <v>51</v>
      </c>
      <c r="D17" s="44" t="s">
        <v>130</v>
      </c>
      <c r="E17" s="44" t="s">
        <v>134</v>
      </c>
      <c r="F17" s="36">
        <v>37718</v>
      </c>
      <c r="G17" s="1">
        <f t="shared" ca="1" si="0"/>
        <v>10</v>
      </c>
      <c r="H17" s="1">
        <f t="shared" ca="1" si="0"/>
        <v>44</v>
      </c>
      <c r="I17" s="46" t="s">
        <v>145</v>
      </c>
      <c r="J17" s="11">
        <v>13</v>
      </c>
      <c r="K17" s="24">
        <v>9</v>
      </c>
      <c r="L17" s="39">
        <v>0</v>
      </c>
      <c r="M17" s="37">
        <v>17</v>
      </c>
      <c r="N17" s="37">
        <v>50</v>
      </c>
      <c r="O17" s="24">
        <v>9</v>
      </c>
      <c r="P17" s="39">
        <v>1</v>
      </c>
      <c r="Q17" s="39">
        <v>17</v>
      </c>
      <c r="R17" s="39">
        <v>52</v>
      </c>
      <c r="S17"/>
      <c r="T17" s="11">
        <v>13</v>
      </c>
      <c r="U17" s="24">
        <v>9</v>
      </c>
      <c r="V17" s="39">
        <v>3</v>
      </c>
      <c r="W17" s="37">
        <v>2</v>
      </c>
      <c r="X17" s="37">
        <v>10</v>
      </c>
      <c r="Y17" s="24">
        <v>9</v>
      </c>
      <c r="Z17" s="39">
        <v>4</v>
      </c>
      <c r="AA17" s="39">
        <v>0</v>
      </c>
      <c r="AB17" s="39">
        <v>60</v>
      </c>
      <c r="AC17"/>
      <c r="AD17" s="11">
        <v>13</v>
      </c>
      <c r="AE17" s="24">
        <v>9</v>
      </c>
      <c r="AF17" s="39">
        <v>5</v>
      </c>
      <c r="AG17" s="37">
        <v>6</v>
      </c>
      <c r="AH17" s="37">
        <v>3</v>
      </c>
      <c r="AI17" s="24">
        <v>9</v>
      </c>
      <c r="AJ17" s="39">
        <v>1</v>
      </c>
      <c r="AK17" s="39">
        <v>17</v>
      </c>
      <c r="AL17" s="39">
        <v>57</v>
      </c>
      <c r="AM17"/>
      <c r="AN17" s="11">
        <v>13</v>
      </c>
      <c r="AO17" s="24">
        <v>9</v>
      </c>
      <c r="AP17" s="39">
        <v>6</v>
      </c>
      <c r="AQ17" s="37">
        <v>11</v>
      </c>
      <c r="AR17" s="37">
        <v>52</v>
      </c>
      <c r="AS17" s="24">
        <v>9</v>
      </c>
      <c r="AT17" s="39">
        <v>1</v>
      </c>
      <c r="AU17" s="39">
        <v>18</v>
      </c>
      <c r="AV17" s="39">
        <v>41</v>
      </c>
      <c r="AW17"/>
      <c r="AX17" s="11">
        <v>13</v>
      </c>
      <c r="AY17" s="24">
        <v>9</v>
      </c>
      <c r="AZ17" s="39">
        <v>0</v>
      </c>
      <c r="BA17" s="37">
        <v>7</v>
      </c>
      <c r="BB17" s="37">
        <v>44</v>
      </c>
      <c r="BC17" s="24">
        <v>9</v>
      </c>
      <c r="BD17" s="39">
        <v>9</v>
      </c>
      <c r="BE17" s="39">
        <v>4</v>
      </c>
      <c r="BF17" s="39">
        <v>10</v>
      </c>
      <c r="BG17"/>
      <c r="BH17" s="11">
        <v>13</v>
      </c>
      <c r="BI17" s="24">
        <v>9</v>
      </c>
      <c r="BJ17" s="39">
        <v>7</v>
      </c>
      <c r="BK17" s="37">
        <v>9</v>
      </c>
      <c r="BL17" s="37">
        <v>48</v>
      </c>
      <c r="BM17" s="24">
        <v>9</v>
      </c>
      <c r="BN17" s="39">
        <v>3</v>
      </c>
      <c r="BO17" s="39">
        <v>20</v>
      </c>
      <c r="BP17" s="39">
        <v>11</v>
      </c>
      <c r="BQ17"/>
      <c r="BR17" s="11">
        <v>13</v>
      </c>
      <c r="BS17" s="24">
        <v>9</v>
      </c>
      <c r="BT17" s="39">
        <v>6</v>
      </c>
      <c r="BU17" s="37">
        <v>9</v>
      </c>
      <c r="BV17" s="37">
        <v>35</v>
      </c>
      <c r="BW17" s="24">
        <v>9</v>
      </c>
      <c r="BX17" s="39">
        <v>4</v>
      </c>
      <c r="BY17" s="39">
        <v>8</v>
      </c>
      <c r="BZ17" s="39">
        <v>2</v>
      </c>
      <c r="CA17"/>
      <c r="CB17" s="11">
        <v>13</v>
      </c>
      <c r="CC17" s="24">
        <v>9</v>
      </c>
      <c r="CD17" s="39">
        <v>2</v>
      </c>
      <c r="CE17" s="37">
        <v>3</v>
      </c>
      <c r="CF17" s="37">
        <v>36</v>
      </c>
      <c r="CG17" s="24">
        <v>9</v>
      </c>
      <c r="CH17" s="39">
        <v>5</v>
      </c>
      <c r="CI17" s="39">
        <v>12</v>
      </c>
      <c r="CJ17" s="39">
        <v>29</v>
      </c>
      <c r="CK17"/>
      <c r="CL17" s="11">
        <v>13</v>
      </c>
      <c r="CM17" s="24">
        <v>9</v>
      </c>
      <c r="CN17" s="39">
        <v>1</v>
      </c>
      <c r="CO17" s="37">
        <v>14</v>
      </c>
      <c r="CP17" s="37">
        <v>35</v>
      </c>
      <c r="CQ17" s="24">
        <v>9</v>
      </c>
      <c r="CR17" s="39">
        <v>4</v>
      </c>
      <c r="CS17" s="39">
        <v>10</v>
      </c>
      <c r="CT17" s="39">
        <v>31</v>
      </c>
      <c r="CU17"/>
      <c r="CV17"/>
      <c r="CW17"/>
      <c r="CX17"/>
      <c r="CY17"/>
      <c r="CZ17"/>
      <c r="DA17"/>
      <c r="DB17"/>
      <c r="DC17"/>
      <c r="DD17"/>
    </row>
    <row r="18" spans="1:108">
      <c r="A18" s="24">
        <v>114</v>
      </c>
      <c r="B18" s="24">
        <v>368</v>
      </c>
      <c r="C18" s="26" t="s">
        <v>52</v>
      </c>
      <c r="D18" s="1" t="s">
        <v>131</v>
      </c>
      <c r="E18" s="1" t="s">
        <v>132</v>
      </c>
      <c r="F18" s="36">
        <v>38176</v>
      </c>
      <c r="G18" s="1">
        <f t="shared" ca="1" si="0"/>
        <v>46</v>
      </c>
      <c r="H18" s="1">
        <f t="shared" ca="1" si="0"/>
        <v>3</v>
      </c>
      <c r="I18" s="46" t="s">
        <v>145</v>
      </c>
      <c r="J18" s="11">
        <v>14</v>
      </c>
      <c r="K18" s="24">
        <v>7</v>
      </c>
      <c r="L18" s="39">
        <v>10</v>
      </c>
      <c r="M18" s="37">
        <v>10</v>
      </c>
      <c r="N18" s="37">
        <v>52</v>
      </c>
      <c r="O18" s="24">
        <v>7</v>
      </c>
      <c r="P18" s="39">
        <v>2</v>
      </c>
      <c r="Q18" s="39">
        <v>11</v>
      </c>
      <c r="R18" s="39">
        <v>35</v>
      </c>
      <c r="S18"/>
      <c r="T18" s="11">
        <v>14</v>
      </c>
      <c r="U18" s="24">
        <v>7</v>
      </c>
      <c r="V18" s="39">
        <v>5</v>
      </c>
      <c r="W18" s="37">
        <v>7</v>
      </c>
      <c r="X18" s="37">
        <v>29</v>
      </c>
      <c r="Y18" s="24">
        <v>7</v>
      </c>
      <c r="Z18" s="39">
        <v>10</v>
      </c>
      <c r="AA18" s="39">
        <v>1</v>
      </c>
      <c r="AB18" s="39">
        <v>55</v>
      </c>
      <c r="AC18"/>
      <c r="AD18" s="11">
        <v>14</v>
      </c>
      <c r="AE18" s="24">
        <v>7</v>
      </c>
      <c r="AF18" s="39">
        <v>10</v>
      </c>
      <c r="AG18" s="37">
        <v>13</v>
      </c>
      <c r="AH18" s="37">
        <v>54</v>
      </c>
      <c r="AI18" s="24">
        <v>7</v>
      </c>
      <c r="AJ18" s="39">
        <v>7</v>
      </c>
      <c r="AK18" s="39">
        <v>13</v>
      </c>
      <c r="AL18" s="39">
        <v>54</v>
      </c>
      <c r="AM18"/>
      <c r="AN18" s="11">
        <v>14</v>
      </c>
      <c r="AO18" s="24">
        <v>7</v>
      </c>
      <c r="AP18" s="39">
        <v>5</v>
      </c>
      <c r="AQ18" s="37">
        <v>5</v>
      </c>
      <c r="AR18" s="37">
        <v>10</v>
      </c>
      <c r="AS18" s="24">
        <v>7</v>
      </c>
      <c r="AT18" s="39">
        <v>4</v>
      </c>
      <c r="AU18" s="39">
        <v>2</v>
      </c>
      <c r="AV18" s="39">
        <v>45</v>
      </c>
      <c r="AW18"/>
      <c r="AX18" s="11">
        <v>14</v>
      </c>
      <c r="AY18" s="24">
        <v>7</v>
      </c>
      <c r="AZ18" s="39">
        <v>8</v>
      </c>
      <c r="BA18" s="37">
        <v>5</v>
      </c>
      <c r="BB18" s="37">
        <v>57</v>
      </c>
      <c r="BC18" s="24">
        <v>7</v>
      </c>
      <c r="BD18" s="39">
        <v>5</v>
      </c>
      <c r="BE18" s="39">
        <v>10</v>
      </c>
      <c r="BF18" s="39">
        <v>47</v>
      </c>
      <c r="BG18"/>
      <c r="BH18" s="11">
        <v>14</v>
      </c>
      <c r="BI18" s="24">
        <v>7</v>
      </c>
      <c r="BJ18" s="39">
        <v>1</v>
      </c>
      <c r="BK18" s="37">
        <v>1</v>
      </c>
      <c r="BL18" s="37">
        <v>12</v>
      </c>
      <c r="BM18" s="24">
        <v>7</v>
      </c>
      <c r="BN18" s="39">
        <v>7</v>
      </c>
      <c r="BO18" s="39">
        <v>15</v>
      </c>
      <c r="BP18" s="39">
        <v>34</v>
      </c>
      <c r="BQ18"/>
      <c r="BR18" s="11">
        <v>14</v>
      </c>
      <c r="BS18" s="24">
        <v>7</v>
      </c>
      <c r="BT18" s="39">
        <v>3</v>
      </c>
      <c r="BU18" s="37">
        <v>1</v>
      </c>
      <c r="BV18" s="37">
        <v>53</v>
      </c>
      <c r="BW18" s="24">
        <v>7</v>
      </c>
      <c r="BX18" s="39">
        <v>4</v>
      </c>
      <c r="BY18" s="39">
        <v>8</v>
      </c>
      <c r="BZ18" s="39">
        <v>36</v>
      </c>
      <c r="CA18"/>
      <c r="CB18" s="11">
        <v>14</v>
      </c>
      <c r="CC18" s="24">
        <v>7</v>
      </c>
      <c r="CD18" s="39">
        <v>7</v>
      </c>
      <c r="CE18" s="37">
        <v>4</v>
      </c>
      <c r="CF18" s="37">
        <v>1</v>
      </c>
      <c r="CG18" s="24">
        <v>7</v>
      </c>
      <c r="CH18" s="39">
        <v>8</v>
      </c>
      <c r="CI18" s="39">
        <v>0</v>
      </c>
      <c r="CJ18" s="39">
        <v>43</v>
      </c>
      <c r="CK18"/>
      <c r="CL18" s="11">
        <v>14</v>
      </c>
      <c r="CM18" s="24">
        <v>7</v>
      </c>
      <c r="CN18" s="39">
        <v>8</v>
      </c>
      <c r="CO18" s="37">
        <v>12</v>
      </c>
      <c r="CP18" s="37">
        <v>40</v>
      </c>
      <c r="CQ18" s="24">
        <v>7</v>
      </c>
      <c r="CR18" s="39">
        <v>9</v>
      </c>
      <c r="CS18" s="39">
        <v>1</v>
      </c>
      <c r="CT18" s="39">
        <v>19</v>
      </c>
      <c r="CU18"/>
      <c r="CV18"/>
      <c r="CW18"/>
      <c r="CX18"/>
      <c r="CY18"/>
      <c r="CZ18"/>
      <c r="DA18"/>
      <c r="DB18"/>
      <c r="DC18"/>
      <c r="DD18"/>
    </row>
    <row r="19" spans="1:108">
      <c r="A19" s="24">
        <v>115</v>
      </c>
      <c r="B19" s="24">
        <v>369</v>
      </c>
      <c r="C19" s="26" t="s">
        <v>53</v>
      </c>
      <c r="D19" s="44" t="s">
        <v>130</v>
      </c>
      <c r="E19" s="1" t="s">
        <v>133</v>
      </c>
      <c r="F19" s="36">
        <v>38846</v>
      </c>
      <c r="G19" s="1">
        <f t="shared" ca="1" si="0"/>
        <v>80</v>
      </c>
      <c r="H19" s="1">
        <f t="shared" ca="1" si="0"/>
        <v>58</v>
      </c>
      <c r="I19" s="46" t="s">
        <v>145</v>
      </c>
      <c r="J19" s="11">
        <v>15</v>
      </c>
      <c r="K19" s="24">
        <v>9</v>
      </c>
      <c r="L19" s="39">
        <v>9</v>
      </c>
      <c r="M19" s="37">
        <v>1</v>
      </c>
      <c r="N19" s="37">
        <v>5</v>
      </c>
      <c r="O19" s="24">
        <v>9</v>
      </c>
      <c r="P19" s="39">
        <v>0</v>
      </c>
      <c r="Q19" s="39">
        <v>18</v>
      </c>
      <c r="R19" s="39">
        <v>9</v>
      </c>
      <c r="S19"/>
      <c r="T19" s="11">
        <v>15</v>
      </c>
      <c r="U19" s="24">
        <v>9</v>
      </c>
      <c r="V19" s="39">
        <v>4</v>
      </c>
      <c r="W19" s="37">
        <v>5</v>
      </c>
      <c r="X19" s="37">
        <v>44</v>
      </c>
      <c r="Y19" s="24">
        <v>9</v>
      </c>
      <c r="Z19" s="39">
        <v>9</v>
      </c>
      <c r="AA19" s="39">
        <v>7</v>
      </c>
      <c r="AB19" s="39">
        <v>25</v>
      </c>
      <c r="AC19"/>
      <c r="AD19" s="11">
        <v>15</v>
      </c>
      <c r="AE19" s="24">
        <v>9</v>
      </c>
      <c r="AF19" s="39">
        <v>10</v>
      </c>
      <c r="AG19" s="37">
        <v>15</v>
      </c>
      <c r="AH19" s="37">
        <v>40</v>
      </c>
      <c r="AI19" s="24">
        <v>9</v>
      </c>
      <c r="AJ19" s="39">
        <v>0</v>
      </c>
      <c r="AK19" s="39">
        <v>16</v>
      </c>
      <c r="AL19" s="39">
        <v>6</v>
      </c>
      <c r="AM19"/>
      <c r="AN19" s="11">
        <v>15</v>
      </c>
      <c r="AO19" s="24">
        <v>9</v>
      </c>
      <c r="AP19" s="39">
        <v>1</v>
      </c>
      <c r="AQ19" s="37">
        <v>16</v>
      </c>
      <c r="AR19" s="37">
        <v>3</v>
      </c>
      <c r="AS19" s="24">
        <v>9</v>
      </c>
      <c r="AT19" s="39">
        <v>7</v>
      </c>
      <c r="AU19" s="39">
        <v>2</v>
      </c>
      <c r="AV19" s="39">
        <v>16</v>
      </c>
      <c r="AW19"/>
      <c r="AX19" s="11">
        <v>15</v>
      </c>
      <c r="AY19" s="24">
        <v>9</v>
      </c>
      <c r="AZ19" s="39">
        <v>5</v>
      </c>
      <c r="BA19" s="37">
        <v>13</v>
      </c>
      <c r="BB19" s="37">
        <v>17</v>
      </c>
      <c r="BC19" s="24">
        <v>9</v>
      </c>
      <c r="BD19" s="39">
        <v>3</v>
      </c>
      <c r="BE19" s="39">
        <v>17</v>
      </c>
      <c r="BF19" s="39">
        <v>15</v>
      </c>
      <c r="BG19"/>
      <c r="BH19" s="11">
        <v>15</v>
      </c>
      <c r="BI19" s="24">
        <v>9</v>
      </c>
      <c r="BJ19" s="39">
        <v>10</v>
      </c>
      <c r="BK19" s="37">
        <v>2</v>
      </c>
      <c r="BL19" s="37">
        <v>29</v>
      </c>
      <c r="BM19" s="24">
        <v>9</v>
      </c>
      <c r="BN19" s="39">
        <v>4</v>
      </c>
      <c r="BO19" s="39">
        <v>18</v>
      </c>
      <c r="BP19" s="39">
        <v>52</v>
      </c>
      <c r="BQ19"/>
      <c r="BR19" s="11">
        <v>15</v>
      </c>
      <c r="BS19" s="24">
        <v>9</v>
      </c>
      <c r="BT19" s="39">
        <v>3</v>
      </c>
      <c r="BU19" s="37">
        <v>7</v>
      </c>
      <c r="BV19" s="37">
        <v>45</v>
      </c>
      <c r="BW19" s="24">
        <v>9</v>
      </c>
      <c r="BX19" s="39">
        <v>1</v>
      </c>
      <c r="BY19" s="39">
        <v>11</v>
      </c>
      <c r="BZ19" s="39">
        <v>19</v>
      </c>
      <c r="CA19"/>
      <c r="CB19" s="11">
        <v>15</v>
      </c>
      <c r="CC19" s="24">
        <v>9</v>
      </c>
      <c r="CD19" s="39">
        <v>6</v>
      </c>
      <c r="CE19" s="37">
        <v>20</v>
      </c>
      <c r="CF19" s="37">
        <v>9</v>
      </c>
      <c r="CG19" s="24">
        <v>9</v>
      </c>
      <c r="CH19" s="39">
        <v>3</v>
      </c>
      <c r="CI19" s="39">
        <v>9</v>
      </c>
      <c r="CJ19" s="39">
        <v>47</v>
      </c>
      <c r="CK19"/>
      <c r="CL19" s="11">
        <v>15</v>
      </c>
      <c r="CM19" s="24">
        <v>9</v>
      </c>
      <c r="CN19" s="39">
        <v>4</v>
      </c>
      <c r="CO19" s="37">
        <v>4</v>
      </c>
      <c r="CP19" s="37">
        <v>43</v>
      </c>
      <c r="CQ19" s="24">
        <v>9</v>
      </c>
      <c r="CR19" s="39">
        <v>3</v>
      </c>
      <c r="CS19" s="39">
        <v>1</v>
      </c>
      <c r="CT19" s="39">
        <v>52</v>
      </c>
      <c r="CU19"/>
      <c r="CV19"/>
      <c r="CW19"/>
      <c r="CX19"/>
      <c r="CY19"/>
      <c r="CZ19"/>
      <c r="DA19"/>
      <c r="DB19"/>
      <c r="DC19"/>
      <c r="DD19"/>
    </row>
    <row r="20" spans="1:108">
      <c r="A20" s="24">
        <v>116</v>
      </c>
      <c r="B20" s="24">
        <v>370</v>
      </c>
      <c r="C20" s="25" t="s">
        <v>54</v>
      </c>
      <c r="D20" s="1" t="s">
        <v>131</v>
      </c>
      <c r="E20" s="44" t="s">
        <v>134</v>
      </c>
      <c r="F20" s="36">
        <v>37718</v>
      </c>
      <c r="G20" s="1">
        <f t="shared" ca="1" si="0"/>
        <v>61</v>
      </c>
      <c r="H20" s="1">
        <f t="shared" ca="1" si="0"/>
        <v>23</v>
      </c>
      <c r="I20" s="46" t="s">
        <v>145</v>
      </c>
      <c r="J20" s="11">
        <v>16</v>
      </c>
      <c r="K20" s="24">
        <v>10</v>
      </c>
      <c r="L20" s="39">
        <v>4</v>
      </c>
      <c r="M20" s="37">
        <v>15</v>
      </c>
      <c r="N20" s="37">
        <v>53</v>
      </c>
      <c r="O20" s="24">
        <v>10</v>
      </c>
      <c r="P20" s="39">
        <v>7</v>
      </c>
      <c r="Q20" s="39">
        <v>6</v>
      </c>
      <c r="R20" s="39">
        <v>13</v>
      </c>
      <c r="S20"/>
      <c r="T20" s="11">
        <v>16</v>
      </c>
      <c r="U20" s="24">
        <v>10</v>
      </c>
      <c r="V20" s="39">
        <v>6</v>
      </c>
      <c r="W20" s="37">
        <v>19</v>
      </c>
      <c r="X20" s="37">
        <v>58</v>
      </c>
      <c r="Y20" s="24">
        <v>10</v>
      </c>
      <c r="Z20" s="39">
        <v>0</v>
      </c>
      <c r="AA20" s="39">
        <v>4</v>
      </c>
      <c r="AB20" s="39">
        <v>24</v>
      </c>
      <c r="AC20"/>
      <c r="AD20" s="11">
        <v>16</v>
      </c>
      <c r="AE20" s="24">
        <v>10</v>
      </c>
      <c r="AF20" s="39">
        <v>3</v>
      </c>
      <c r="AG20" s="37">
        <v>5</v>
      </c>
      <c r="AH20" s="37">
        <v>33</v>
      </c>
      <c r="AI20" s="24">
        <v>10</v>
      </c>
      <c r="AJ20" s="39">
        <v>0</v>
      </c>
      <c r="AK20" s="39">
        <v>13</v>
      </c>
      <c r="AL20" s="39">
        <v>49</v>
      </c>
      <c r="AM20"/>
      <c r="AN20" s="11">
        <v>16</v>
      </c>
      <c r="AO20" s="24">
        <v>10</v>
      </c>
      <c r="AP20" s="39">
        <v>2</v>
      </c>
      <c r="AQ20" s="37">
        <v>4</v>
      </c>
      <c r="AR20" s="37">
        <v>38</v>
      </c>
      <c r="AS20" s="24">
        <v>10</v>
      </c>
      <c r="AT20" s="39">
        <v>7</v>
      </c>
      <c r="AU20" s="39">
        <v>4</v>
      </c>
      <c r="AV20" s="39">
        <v>24</v>
      </c>
      <c r="AW20"/>
      <c r="AX20" s="11">
        <v>16</v>
      </c>
      <c r="AY20" s="24">
        <v>10</v>
      </c>
      <c r="AZ20" s="39">
        <v>2</v>
      </c>
      <c r="BA20" s="37">
        <v>6</v>
      </c>
      <c r="BB20" s="37">
        <v>33</v>
      </c>
      <c r="BC20" s="24">
        <v>10</v>
      </c>
      <c r="BD20" s="39">
        <v>3</v>
      </c>
      <c r="BE20" s="39">
        <v>18</v>
      </c>
      <c r="BF20" s="39">
        <v>19</v>
      </c>
      <c r="BG20"/>
      <c r="BH20" s="11">
        <v>16</v>
      </c>
      <c r="BI20" s="24">
        <v>10</v>
      </c>
      <c r="BJ20" s="39">
        <v>5</v>
      </c>
      <c r="BK20" s="37">
        <v>11</v>
      </c>
      <c r="BL20" s="37">
        <v>45</v>
      </c>
      <c r="BM20" s="24">
        <v>10</v>
      </c>
      <c r="BN20" s="39">
        <v>6</v>
      </c>
      <c r="BO20" s="39">
        <v>9</v>
      </c>
      <c r="BP20" s="39">
        <v>31</v>
      </c>
      <c r="BQ20"/>
      <c r="BR20" s="11">
        <v>16</v>
      </c>
      <c r="BS20" s="24">
        <v>10</v>
      </c>
      <c r="BT20" s="39">
        <v>10</v>
      </c>
      <c r="BU20" s="37">
        <v>3</v>
      </c>
      <c r="BV20" s="37">
        <v>32</v>
      </c>
      <c r="BW20" s="24">
        <v>10</v>
      </c>
      <c r="BX20" s="39">
        <v>8</v>
      </c>
      <c r="BY20" s="39">
        <v>1</v>
      </c>
      <c r="BZ20" s="39">
        <v>48</v>
      </c>
      <c r="CA20"/>
      <c r="CB20" s="11">
        <v>16</v>
      </c>
      <c r="CC20" s="24">
        <v>10</v>
      </c>
      <c r="CD20" s="39">
        <v>7</v>
      </c>
      <c r="CE20" s="37">
        <v>11</v>
      </c>
      <c r="CF20" s="37">
        <v>38</v>
      </c>
      <c r="CG20" s="24">
        <v>10</v>
      </c>
      <c r="CH20" s="39">
        <v>2</v>
      </c>
      <c r="CI20" s="39">
        <v>7</v>
      </c>
      <c r="CJ20" s="39">
        <v>8</v>
      </c>
      <c r="CK20"/>
      <c r="CL20" s="11">
        <v>16</v>
      </c>
      <c r="CM20" s="24">
        <v>10</v>
      </c>
      <c r="CN20" s="39">
        <v>3</v>
      </c>
      <c r="CO20" s="37">
        <v>8</v>
      </c>
      <c r="CP20" s="37">
        <v>26</v>
      </c>
      <c r="CQ20" s="24">
        <v>10</v>
      </c>
      <c r="CR20" s="39">
        <v>8</v>
      </c>
      <c r="CS20" s="39">
        <v>0</v>
      </c>
      <c r="CT20" s="39">
        <v>40</v>
      </c>
      <c r="CU20"/>
      <c r="CV20"/>
      <c r="CW20"/>
      <c r="CX20"/>
      <c r="CY20"/>
      <c r="CZ20"/>
      <c r="DA20"/>
      <c r="DB20"/>
      <c r="DC20"/>
      <c r="DD20"/>
    </row>
    <row r="21" spans="1:108">
      <c r="A21" s="24">
        <v>117</v>
      </c>
      <c r="B21" s="24">
        <v>371</v>
      </c>
      <c r="C21" s="25" t="s">
        <v>55</v>
      </c>
      <c r="D21" s="44" t="s">
        <v>130</v>
      </c>
      <c r="E21" s="1" t="s">
        <v>132</v>
      </c>
      <c r="F21" s="36">
        <v>38176</v>
      </c>
      <c r="G21" s="1">
        <f t="shared" ca="1" si="0"/>
        <v>86</v>
      </c>
      <c r="H21" s="1">
        <f t="shared" ca="1" si="0"/>
        <v>85</v>
      </c>
      <c r="I21" s="46" t="s">
        <v>145</v>
      </c>
      <c r="J21" s="11">
        <v>17</v>
      </c>
      <c r="K21" s="24">
        <v>4</v>
      </c>
      <c r="L21" s="39">
        <v>10</v>
      </c>
      <c r="M21" s="37">
        <v>18</v>
      </c>
      <c r="N21" s="37">
        <v>47</v>
      </c>
      <c r="O21" s="24">
        <v>10</v>
      </c>
      <c r="P21" s="39">
        <v>2</v>
      </c>
      <c r="Q21" s="39">
        <v>0</v>
      </c>
      <c r="R21" s="39">
        <v>27</v>
      </c>
      <c r="S21"/>
      <c r="T21" s="11">
        <v>17</v>
      </c>
      <c r="U21" s="24">
        <v>5</v>
      </c>
      <c r="V21" s="39">
        <v>9</v>
      </c>
      <c r="W21" s="37">
        <v>4</v>
      </c>
      <c r="X21" s="37">
        <v>57</v>
      </c>
      <c r="Y21" s="24">
        <v>7</v>
      </c>
      <c r="Z21" s="39">
        <v>2</v>
      </c>
      <c r="AA21" s="39">
        <v>16</v>
      </c>
      <c r="AB21" s="39">
        <v>33</v>
      </c>
      <c r="AC21"/>
      <c r="AD21" s="11">
        <v>17</v>
      </c>
      <c r="AE21" s="24">
        <v>6</v>
      </c>
      <c r="AF21" s="39">
        <v>3</v>
      </c>
      <c r="AG21" s="37">
        <v>4</v>
      </c>
      <c r="AH21" s="37">
        <v>25</v>
      </c>
      <c r="AI21" s="24">
        <v>9</v>
      </c>
      <c r="AJ21" s="39">
        <v>1</v>
      </c>
      <c r="AK21" s="39">
        <v>13</v>
      </c>
      <c r="AL21" s="39">
        <v>45</v>
      </c>
      <c r="AM21"/>
      <c r="AN21" s="11">
        <v>17</v>
      </c>
      <c r="AO21" s="24">
        <v>1</v>
      </c>
      <c r="AP21" s="39">
        <v>1</v>
      </c>
      <c r="AQ21" s="37">
        <v>8</v>
      </c>
      <c r="AR21" s="37">
        <v>42</v>
      </c>
      <c r="AS21" s="24">
        <v>4</v>
      </c>
      <c r="AT21" s="39">
        <v>3</v>
      </c>
      <c r="AU21" s="39">
        <v>13</v>
      </c>
      <c r="AV21" s="39">
        <v>10</v>
      </c>
      <c r="AW21"/>
      <c r="AX21" s="11">
        <v>17</v>
      </c>
      <c r="AY21" s="24">
        <v>8</v>
      </c>
      <c r="AZ21" s="39">
        <v>2</v>
      </c>
      <c r="BA21" s="37">
        <v>7</v>
      </c>
      <c r="BB21" s="37">
        <v>40</v>
      </c>
      <c r="BC21" s="24">
        <v>8</v>
      </c>
      <c r="BD21" s="39">
        <v>6</v>
      </c>
      <c r="BE21" s="39">
        <v>16</v>
      </c>
      <c r="BF21" s="39">
        <v>10</v>
      </c>
      <c r="BG21"/>
      <c r="BH21" s="11">
        <v>17</v>
      </c>
      <c r="BI21" s="24">
        <v>2</v>
      </c>
      <c r="BJ21" s="39">
        <v>7</v>
      </c>
      <c r="BK21" s="37">
        <v>17</v>
      </c>
      <c r="BL21" s="37">
        <v>11</v>
      </c>
      <c r="BM21" s="24">
        <v>3</v>
      </c>
      <c r="BN21" s="39">
        <v>5</v>
      </c>
      <c r="BO21" s="39">
        <v>3</v>
      </c>
      <c r="BP21" s="39">
        <v>13</v>
      </c>
      <c r="BQ21"/>
      <c r="BR21" s="11">
        <v>17</v>
      </c>
      <c r="BS21" s="24">
        <v>5</v>
      </c>
      <c r="BT21" s="39">
        <v>4</v>
      </c>
      <c r="BU21" s="37">
        <v>17</v>
      </c>
      <c r="BV21" s="37">
        <v>33</v>
      </c>
      <c r="BW21" s="24">
        <v>3</v>
      </c>
      <c r="BX21" s="39">
        <v>2</v>
      </c>
      <c r="BY21" s="39">
        <v>4</v>
      </c>
      <c r="BZ21" s="39">
        <v>42</v>
      </c>
      <c r="CA21"/>
      <c r="CB21" s="11">
        <v>17</v>
      </c>
      <c r="CC21" s="24">
        <v>9</v>
      </c>
      <c r="CD21" s="39">
        <v>1</v>
      </c>
      <c r="CE21" s="37">
        <v>6</v>
      </c>
      <c r="CF21" s="37">
        <v>14</v>
      </c>
      <c r="CG21" s="24">
        <v>0</v>
      </c>
      <c r="CH21" s="39">
        <v>3</v>
      </c>
      <c r="CI21" s="39">
        <v>0</v>
      </c>
      <c r="CJ21" s="39">
        <v>5</v>
      </c>
      <c r="CK21"/>
      <c r="CL21" s="11">
        <v>17</v>
      </c>
      <c r="CM21" s="24">
        <v>0</v>
      </c>
      <c r="CN21" s="39">
        <v>4</v>
      </c>
      <c r="CO21" s="37">
        <v>11</v>
      </c>
      <c r="CP21" s="37">
        <v>49</v>
      </c>
      <c r="CQ21" s="24">
        <v>1</v>
      </c>
      <c r="CR21" s="39">
        <v>6</v>
      </c>
      <c r="CS21" s="39">
        <v>9</v>
      </c>
      <c r="CT21" s="39">
        <v>36</v>
      </c>
      <c r="CU21"/>
      <c r="CV21"/>
      <c r="CW21"/>
      <c r="CX21"/>
      <c r="CY21"/>
      <c r="CZ21"/>
      <c r="DA21"/>
      <c r="DB21"/>
      <c r="DC21"/>
      <c r="DD21"/>
    </row>
    <row r="22" spans="1:108">
      <c r="A22" s="24">
        <v>118</v>
      </c>
      <c r="B22" s="24">
        <v>372</v>
      </c>
      <c r="C22" s="25" t="s">
        <v>39</v>
      </c>
      <c r="D22" s="1" t="s">
        <v>131</v>
      </c>
      <c r="E22" s="1" t="s">
        <v>133</v>
      </c>
      <c r="F22" s="36">
        <v>38846</v>
      </c>
      <c r="G22" s="1">
        <f t="shared" ca="1" si="0"/>
        <v>5</v>
      </c>
      <c r="H22" s="1">
        <f t="shared" ca="1" si="0"/>
        <v>16</v>
      </c>
      <c r="I22" s="46" t="s">
        <v>145</v>
      </c>
      <c r="J22" s="11">
        <v>18</v>
      </c>
      <c r="K22" s="24">
        <v>8</v>
      </c>
      <c r="L22" s="39">
        <v>7</v>
      </c>
      <c r="M22" s="37">
        <v>11</v>
      </c>
      <c r="N22" s="37">
        <v>16</v>
      </c>
      <c r="O22" s="24">
        <v>6</v>
      </c>
      <c r="P22" s="39">
        <v>2</v>
      </c>
      <c r="Q22" s="39">
        <v>11</v>
      </c>
      <c r="R22" s="39">
        <v>13</v>
      </c>
      <c r="S22"/>
      <c r="T22" s="11">
        <v>18</v>
      </c>
      <c r="U22" s="24">
        <v>7</v>
      </c>
      <c r="V22" s="39">
        <v>2</v>
      </c>
      <c r="W22" s="37">
        <v>9</v>
      </c>
      <c r="X22" s="37">
        <v>37</v>
      </c>
      <c r="Y22" s="24">
        <v>8</v>
      </c>
      <c r="Z22" s="39">
        <v>5</v>
      </c>
      <c r="AA22" s="39">
        <v>12</v>
      </c>
      <c r="AB22" s="39">
        <v>32</v>
      </c>
      <c r="AC22"/>
      <c r="AD22" s="11">
        <v>18</v>
      </c>
      <c r="AE22" s="24">
        <v>5</v>
      </c>
      <c r="AF22" s="39">
        <v>9</v>
      </c>
      <c r="AG22" s="37">
        <v>15</v>
      </c>
      <c r="AH22" s="37">
        <v>23</v>
      </c>
      <c r="AI22" s="24">
        <v>1</v>
      </c>
      <c r="AJ22" s="39">
        <v>6</v>
      </c>
      <c r="AK22" s="39">
        <v>17</v>
      </c>
      <c r="AL22" s="39">
        <v>3</v>
      </c>
      <c r="AM22"/>
      <c r="AN22" s="11">
        <v>18</v>
      </c>
      <c r="AO22" s="24">
        <v>7</v>
      </c>
      <c r="AP22" s="39">
        <v>4</v>
      </c>
      <c r="AQ22" s="37">
        <v>17</v>
      </c>
      <c r="AR22" s="37">
        <v>35</v>
      </c>
      <c r="AS22" s="24">
        <v>6</v>
      </c>
      <c r="AT22" s="39">
        <v>7</v>
      </c>
      <c r="AU22" s="39">
        <v>0</v>
      </c>
      <c r="AV22" s="39">
        <v>3</v>
      </c>
      <c r="AW22"/>
      <c r="AX22" s="11">
        <v>18</v>
      </c>
      <c r="AY22" s="24">
        <v>2</v>
      </c>
      <c r="AZ22" s="39">
        <v>1</v>
      </c>
      <c r="BA22" s="37">
        <v>18</v>
      </c>
      <c r="BB22" s="37">
        <v>45</v>
      </c>
      <c r="BC22" s="24">
        <v>8</v>
      </c>
      <c r="BD22" s="39">
        <v>0</v>
      </c>
      <c r="BE22" s="39">
        <v>19</v>
      </c>
      <c r="BF22" s="39">
        <v>39</v>
      </c>
      <c r="BG22"/>
      <c r="BH22" s="11">
        <v>18</v>
      </c>
      <c r="BI22" s="24">
        <v>8</v>
      </c>
      <c r="BJ22" s="39">
        <v>6</v>
      </c>
      <c r="BK22" s="37">
        <v>18</v>
      </c>
      <c r="BL22" s="37">
        <v>41</v>
      </c>
      <c r="BM22" s="24">
        <v>7</v>
      </c>
      <c r="BN22" s="39">
        <v>6</v>
      </c>
      <c r="BO22" s="39">
        <v>1</v>
      </c>
      <c r="BP22" s="39">
        <v>35</v>
      </c>
      <c r="BQ22"/>
      <c r="BR22" s="11">
        <v>18</v>
      </c>
      <c r="BS22" s="24">
        <v>4</v>
      </c>
      <c r="BT22" s="39">
        <v>1</v>
      </c>
      <c r="BU22" s="37">
        <v>13</v>
      </c>
      <c r="BV22" s="37">
        <v>43</v>
      </c>
      <c r="BW22" s="24">
        <v>7</v>
      </c>
      <c r="BX22" s="39">
        <v>0</v>
      </c>
      <c r="BY22" s="39">
        <v>10</v>
      </c>
      <c r="BZ22" s="39">
        <v>58</v>
      </c>
      <c r="CA22"/>
      <c r="CB22" s="11">
        <v>18</v>
      </c>
      <c r="CC22" s="24">
        <v>5</v>
      </c>
      <c r="CD22" s="39">
        <v>6</v>
      </c>
      <c r="CE22" s="37">
        <v>2</v>
      </c>
      <c r="CF22" s="37">
        <v>33</v>
      </c>
      <c r="CG22" s="24">
        <v>7</v>
      </c>
      <c r="CH22" s="39">
        <v>1</v>
      </c>
      <c r="CI22" s="39">
        <v>18</v>
      </c>
      <c r="CJ22" s="39">
        <v>11</v>
      </c>
      <c r="CK22"/>
      <c r="CL22" s="11">
        <v>18</v>
      </c>
      <c r="CM22" s="24">
        <v>5</v>
      </c>
      <c r="CN22" s="39">
        <v>10</v>
      </c>
      <c r="CO22" s="37">
        <v>8</v>
      </c>
      <c r="CP22" s="37">
        <v>34</v>
      </c>
      <c r="CQ22" s="24">
        <v>3</v>
      </c>
      <c r="CR22" s="39">
        <v>8</v>
      </c>
      <c r="CS22" s="39">
        <v>18</v>
      </c>
      <c r="CT22" s="39">
        <v>14</v>
      </c>
      <c r="CU22"/>
      <c r="CV22"/>
      <c r="CW22"/>
      <c r="CX22"/>
      <c r="CY22"/>
      <c r="CZ22"/>
      <c r="DA22"/>
      <c r="DB22"/>
      <c r="DC22"/>
      <c r="DD22"/>
    </row>
    <row r="23" spans="1:108">
      <c r="A23" s="24">
        <v>119</v>
      </c>
      <c r="B23" s="24">
        <v>373</v>
      </c>
      <c r="C23" s="26" t="s">
        <v>40</v>
      </c>
      <c r="D23" s="44" t="s">
        <v>130</v>
      </c>
      <c r="E23" s="44" t="s">
        <v>134</v>
      </c>
      <c r="F23" s="36">
        <v>37718</v>
      </c>
      <c r="G23" s="1">
        <f t="shared" ca="1" si="0"/>
        <v>61</v>
      </c>
      <c r="H23" s="1">
        <f t="shared" ca="1" si="0"/>
        <v>47</v>
      </c>
      <c r="I23" s="46" t="s">
        <v>145</v>
      </c>
      <c r="J23" s="11">
        <v>19</v>
      </c>
      <c r="K23" s="24">
        <v>0</v>
      </c>
      <c r="L23" s="39">
        <v>3</v>
      </c>
      <c r="M23" s="37">
        <v>8</v>
      </c>
      <c r="N23" s="37">
        <v>10</v>
      </c>
      <c r="O23" s="24">
        <v>1</v>
      </c>
      <c r="P23" s="39">
        <v>7</v>
      </c>
      <c r="Q23" s="39">
        <v>17</v>
      </c>
      <c r="R23" s="39">
        <v>19</v>
      </c>
      <c r="S23"/>
      <c r="T23" s="11">
        <v>19</v>
      </c>
      <c r="U23" s="24">
        <v>0</v>
      </c>
      <c r="V23" s="39">
        <v>1</v>
      </c>
      <c r="W23" s="37">
        <v>11</v>
      </c>
      <c r="X23" s="37">
        <v>8</v>
      </c>
      <c r="Y23" s="24">
        <v>8</v>
      </c>
      <c r="Z23" s="39">
        <v>5</v>
      </c>
      <c r="AA23" s="39">
        <v>19</v>
      </c>
      <c r="AB23" s="39">
        <v>38</v>
      </c>
      <c r="AC23"/>
      <c r="AD23" s="11">
        <v>19</v>
      </c>
      <c r="AE23" s="24">
        <v>2</v>
      </c>
      <c r="AF23" s="39">
        <v>4</v>
      </c>
      <c r="AG23" s="37">
        <v>10</v>
      </c>
      <c r="AH23" s="37">
        <v>28</v>
      </c>
      <c r="AI23" s="24">
        <v>10</v>
      </c>
      <c r="AJ23" s="39">
        <v>5</v>
      </c>
      <c r="AK23" s="39">
        <v>3</v>
      </c>
      <c r="AL23" s="39">
        <v>9</v>
      </c>
      <c r="AM23"/>
      <c r="AN23" s="11">
        <v>19</v>
      </c>
      <c r="AO23" s="24">
        <v>1</v>
      </c>
      <c r="AP23" s="39">
        <v>9</v>
      </c>
      <c r="AQ23" s="37">
        <v>5</v>
      </c>
      <c r="AR23" s="37">
        <v>48</v>
      </c>
      <c r="AS23" s="24">
        <v>4</v>
      </c>
      <c r="AT23" s="39">
        <v>6</v>
      </c>
      <c r="AU23" s="39">
        <v>7</v>
      </c>
      <c r="AV23" s="39">
        <v>56</v>
      </c>
      <c r="AW23"/>
      <c r="AX23" s="11">
        <v>19</v>
      </c>
      <c r="AY23" s="24">
        <v>6</v>
      </c>
      <c r="AZ23" s="39">
        <v>10</v>
      </c>
      <c r="BA23" s="37">
        <v>3</v>
      </c>
      <c r="BB23" s="37">
        <v>5</v>
      </c>
      <c r="BC23" s="24">
        <v>4</v>
      </c>
      <c r="BD23" s="39">
        <v>1</v>
      </c>
      <c r="BE23" s="39">
        <v>0</v>
      </c>
      <c r="BF23" s="39">
        <v>16</v>
      </c>
      <c r="BG23"/>
      <c r="BH23" s="11">
        <v>19</v>
      </c>
      <c r="BI23" s="24">
        <v>1</v>
      </c>
      <c r="BJ23" s="39">
        <v>3</v>
      </c>
      <c r="BK23" s="37">
        <v>4</v>
      </c>
      <c r="BL23" s="37">
        <v>18</v>
      </c>
      <c r="BM23" s="24">
        <v>3</v>
      </c>
      <c r="BN23" s="39">
        <v>4</v>
      </c>
      <c r="BO23" s="39">
        <v>10</v>
      </c>
      <c r="BP23" s="39">
        <v>18</v>
      </c>
      <c r="BQ23"/>
      <c r="BR23" s="11">
        <v>19</v>
      </c>
      <c r="BS23" s="24">
        <v>10</v>
      </c>
      <c r="BT23" s="39">
        <v>0</v>
      </c>
      <c r="BU23" s="37">
        <v>2</v>
      </c>
      <c r="BV23" s="37">
        <v>12</v>
      </c>
      <c r="BW23" s="24">
        <v>9</v>
      </c>
      <c r="BX23" s="39">
        <v>10</v>
      </c>
      <c r="BY23" s="39">
        <v>17</v>
      </c>
      <c r="BZ23" s="39">
        <v>10</v>
      </c>
      <c r="CA23"/>
      <c r="CB23" s="11">
        <v>19</v>
      </c>
      <c r="CC23" s="24">
        <v>10</v>
      </c>
      <c r="CD23" s="39">
        <v>9</v>
      </c>
      <c r="CE23" s="37">
        <v>3</v>
      </c>
      <c r="CF23" s="37">
        <v>24</v>
      </c>
      <c r="CG23" s="24">
        <v>3</v>
      </c>
      <c r="CH23" s="39">
        <v>6</v>
      </c>
      <c r="CI23" s="39">
        <v>7</v>
      </c>
      <c r="CJ23" s="39">
        <v>53</v>
      </c>
      <c r="CK23"/>
      <c r="CL23" s="11">
        <v>19</v>
      </c>
      <c r="CM23" s="24">
        <v>6</v>
      </c>
      <c r="CN23" s="39">
        <v>2</v>
      </c>
      <c r="CO23" s="37">
        <v>7</v>
      </c>
      <c r="CP23" s="37">
        <v>4</v>
      </c>
      <c r="CQ23" s="24">
        <v>6</v>
      </c>
      <c r="CR23" s="39">
        <v>1</v>
      </c>
      <c r="CS23" s="39">
        <v>15</v>
      </c>
      <c r="CT23" s="39">
        <v>53</v>
      </c>
      <c r="CU23"/>
      <c r="CV23"/>
      <c r="CW23"/>
      <c r="CX23"/>
      <c r="CY23"/>
      <c r="CZ23"/>
      <c r="DA23"/>
      <c r="DB23"/>
      <c r="DC23"/>
      <c r="DD23"/>
    </row>
    <row r="24" spans="1:108">
      <c r="A24" s="24">
        <v>120</v>
      </c>
      <c r="B24" s="24">
        <v>374</v>
      </c>
      <c r="C24" s="26" t="s">
        <v>41</v>
      </c>
      <c r="D24" s="1" t="s">
        <v>131</v>
      </c>
      <c r="E24" s="1" t="s">
        <v>132</v>
      </c>
      <c r="F24" s="36">
        <v>38176</v>
      </c>
      <c r="G24" s="1">
        <f t="shared" ca="1" si="0"/>
        <v>17</v>
      </c>
      <c r="H24" s="1">
        <f t="shared" ca="1" si="0"/>
        <v>2</v>
      </c>
      <c r="I24" s="46" t="s">
        <v>145</v>
      </c>
      <c r="J24" s="11">
        <v>20</v>
      </c>
      <c r="K24" s="24">
        <v>1</v>
      </c>
      <c r="L24" s="39">
        <v>3</v>
      </c>
      <c r="M24" s="37">
        <v>16</v>
      </c>
      <c r="N24" s="37">
        <v>53</v>
      </c>
      <c r="O24" s="24">
        <v>1</v>
      </c>
      <c r="P24" s="39">
        <v>9</v>
      </c>
      <c r="Q24" s="39">
        <v>15</v>
      </c>
      <c r="R24" s="39">
        <v>18</v>
      </c>
      <c r="S24"/>
      <c r="T24" s="11">
        <v>20</v>
      </c>
      <c r="U24" s="24">
        <v>3</v>
      </c>
      <c r="V24" s="39">
        <v>4</v>
      </c>
      <c r="W24" s="37">
        <v>18</v>
      </c>
      <c r="X24" s="37">
        <v>39</v>
      </c>
      <c r="Y24" s="24">
        <v>2</v>
      </c>
      <c r="Z24" s="39">
        <v>4</v>
      </c>
      <c r="AA24" s="39">
        <v>1</v>
      </c>
      <c r="AB24" s="39">
        <v>40</v>
      </c>
      <c r="AC24"/>
      <c r="AD24" s="11">
        <v>20</v>
      </c>
      <c r="AE24" s="24">
        <v>7</v>
      </c>
      <c r="AF24" s="39">
        <v>4</v>
      </c>
      <c r="AG24" s="37">
        <v>15</v>
      </c>
      <c r="AH24" s="37">
        <v>41</v>
      </c>
      <c r="AI24" s="24">
        <v>5</v>
      </c>
      <c r="AJ24" s="39">
        <v>1</v>
      </c>
      <c r="AK24" s="39">
        <v>8</v>
      </c>
      <c r="AL24" s="39">
        <v>30</v>
      </c>
      <c r="AM24"/>
      <c r="AN24" s="11">
        <v>20</v>
      </c>
      <c r="AO24" s="24">
        <v>5</v>
      </c>
      <c r="AP24" s="39">
        <v>1</v>
      </c>
      <c r="AQ24" s="37">
        <v>15</v>
      </c>
      <c r="AR24" s="37">
        <v>3</v>
      </c>
      <c r="AS24" s="24">
        <v>8</v>
      </c>
      <c r="AT24" s="39">
        <v>9</v>
      </c>
      <c r="AU24" s="39">
        <v>4</v>
      </c>
      <c r="AV24" s="39">
        <v>26</v>
      </c>
      <c r="AW24"/>
      <c r="AX24" s="11">
        <v>20</v>
      </c>
      <c r="AY24" s="24">
        <v>7</v>
      </c>
      <c r="AZ24" s="39">
        <v>7</v>
      </c>
      <c r="BA24" s="37">
        <v>14</v>
      </c>
      <c r="BB24" s="37">
        <v>31</v>
      </c>
      <c r="BC24" s="24">
        <v>2</v>
      </c>
      <c r="BD24" s="39">
        <v>4</v>
      </c>
      <c r="BE24" s="39">
        <v>0</v>
      </c>
      <c r="BF24" s="39">
        <v>4</v>
      </c>
      <c r="BG24"/>
      <c r="BH24" s="11">
        <v>20</v>
      </c>
      <c r="BI24" s="24">
        <v>5</v>
      </c>
      <c r="BJ24" s="39">
        <v>10</v>
      </c>
      <c r="BK24" s="37">
        <v>8</v>
      </c>
      <c r="BL24" s="37">
        <v>39</v>
      </c>
      <c r="BM24" s="24">
        <v>4</v>
      </c>
      <c r="BN24" s="39">
        <v>8</v>
      </c>
      <c r="BO24" s="39">
        <v>11</v>
      </c>
      <c r="BP24" s="39">
        <v>13</v>
      </c>
      <c r="BQ24"/>
      <c r="BR24" s="11">
        <v>20</v>
      </c>
      <c r="BS24" s="24">
        <v>4</v>
      </c>
      <c r="BT24" s="39">
        <v>7</v>
      </c>
      <c r="BU24" s="37">
        <v>14</v>
      </c>
      <c r="BV24" s="37">
        <v>57</v>
      </c>
      <c r="BW24" s="24">
        <v>0</v>
      </c>
      <c r="BX24" s="39">
        <v>7</v>
      </c>
      <c r="BY24" s="39">
        <v>1</v>
      </c>
      <c r="BZ24" s="39">
        <v>31</v>
      </c>
      <c r="CA24"/>
      <c r="CB24" s="11">
        <v>20</v>
      </c>
      <c r="CC24" s="24">
        <v>3</v>
      </c>
      <c r="CD24" s="39">
        <v>6</v>
      </c>
      <c r="CE24" s="37">
        <v>11</v>
      </c>
      <c r="CF24" s="37">
        <v>33</v>
      </c>
      <c r="CG24" s="24">
        <v>5</v>
      </c>
      <c r="CH24" s="39">
        <v>9</v>
      </c>
      <c r="CI24" s="39">
        <v>4</v>
      </c>
      <c r="CJ24" s="39">
        <v>59</v>
      </c>
      <c r="CK24"/>
      <c r="CL24" s="11">
        <v>20</v>
      </c>
      <c r="CM24" s="24">
        <v>6</v>
      </c>
      <c r="CN24" s="39">
        <v>6</v>
      </c>
      <c r="CO24" s="37">
        <v>10</v>
      </c>
      <c r="CP24" s="37">
        <v>7</v>
      </c>
      <c r="CQ24" s="24">
        <v>7</v>
      </c>
      <c r="CR24" s="39">
        <v>4</v>
      </c>
      <c r="CS24" s="39">
        <v>6</v>
      </c>
      <c r="CT24" s="39">
        <v>1</v>
      </c>
      <c r="CU24"/>
      <c r="CV24"/>
      <c r="CW24"/>
      <c r="CX24"/>
      <c r="CY24"/>
      <c r="CZ24"/>
      <c r="DA24"/>
      <c r="DB24"/>
      <c r="DC24"/>
      <c r="DD24"/>
    </row>
    <row r="25" spans="1:108">
      <c r="A25" s="24">
        <v>121</v>
      </c>
      <c r="B25" s="24">
        <v>375</v>
      </c>
      <c r="C25" s="26" t="s">
        <v>42</v>
      </c>
      <c r="D25" s="44" t="s">
        <v>130</v>
      </c>
      <c r="E25" s="1" t="s">
        <v>133</v>
      </c>
      <c r="F25" s="36">
        <v>38846</v>
      </c>
      <c r="G25" s="1">
        <f t="shared" ca="1" si="0"/>
        <v>3</v>
      </c>
      <c r="H25" s="1">
        <f t="shared" ca="1" si="0"/>
        <v>79</v>
      </c>
      <c r="I25" s="46" t="s">
        <v>145</v>
      </c>
      <c r="J25" s="11">
        <v>21</v>
      </c>
      <c r="K25" s="24">
        <v>9</v>
      </c>
      <c r="L25" s="39">
        <v>8</v>
      </c>
      <c r="M25" s="37">
        <v>6</v>
      </c>
      <c r="N25" s="37">
        <v>49</v>
      </c>
      <c r="O25" s="24">
        <v>3</v>
      </c>
      <c r="P25" s="39">
        <v>6</v>
      </c>
      <c r="Q25" s="39">
        <v>2</v>
      </c>
      <c r="R25" s="39">
        <v>33</v>
      </c>
      <c r="S25"/>
      <c r="T25" s="11">
        <v>21</v>
      </c>
      <c r="U25" s="24">
        <v>1</v>
      </c>
      <c r="V25" s="39">
        <v>2</v>
      </c>
      <c r="W25" s="37">
        <v>11</v>
      </c>
      <c r="X25" s="37">
        <v>35</v>
      </c>
      <c r="Y25" s="24">
        <v>10</v>
      </c>
      <c r="Z25" s="39">
        <v>2</v>
      </c>
      <c r="AA25" s="39">
        <v>14</v>
      </c>
      <c r="AB25" s="39">
        <v>44</v>
      </c>
      <c r="AC25"/>
      <c r="AD25" s="11">
        <v>21</v>
      </c>
      <c r="AE25" s="24">
        <v>7</v>
      </c>
      <c r="AF25" s="39">
        <v>1</v>
      </c>
      <c r="AG25" s="37">
        <v>15</v>
      </c>
      <c r="AH25" s="37">
        <v>28</v>
      </c>
      <c r="AI25" s="24">
        <v>8</v>
      </c>
      <c r="AJ25" s="39">
        <v>7</v>
      </c>
      <c r="AK25" s="39">
        <v>20</v>
      </c>
      <c r="AL25" s="39">
        <v>23</v>
      </c>
      <c r="AM25"/>
      <c r="AN25" s="11">
        <v>21</v>
      </c>
      <c r="AO25" s="24">
        <v>6</v>
      </c>
      <c r="AP25" s="39">
        <v>5</v>
      </c>
      <c r="AQ25" s="37">
        <v>8</v>
      </c>
      <c r="AR25" s="37">
        <v>18</v>
      </c>
      <c r="AS25" s="24">
        <v>10</v>
      </c>
      <c r="AT25" s="39">
        <v>7</v>
      </c>
      <c r="AU25" s="39">
        <v>8</v>
      </c>
      <c r="AV25" s="39">
        <v>41</v>
      </c>
      <c r="AW25"/>
      <c r="AX25" s="11">
        <v>21</v>
      </c>
      <c r="AY25" s="24">
        <v>3</v>
      </c>
      <c r="AZ25" s="39">
        <v>7</v>
      </c>
      <c r="BA25" s="37">
        <v>7</v>
      </c>
      <c r="BB25" s="37">
        <v>49</v>
      </c>
      <c r="BC25" s="24">
        <v>1</v>
      </c>
      <c r="BD25" s="39">
        <v>1</v>
      </c>
      <c r="BE25" s="39">
        <v>1</v>
      </c>
      <c r="BF25" s="39">
        <v>49</v>
      </c>
      <c r="BG25"/>
      <c r="BH25" s="11">
        <v>21</v>
      </c>
      <c r="BI25" s="24">
        <v>6</v>
      </c>
      <c r="BJ25" s="39">
        <v>9</v>
      </c>
      <c r="BK25" s="37">
        <v>0</v>
      </c>
      <c r="BL25" s="37">
        <v>31</v>
      </c>
      <c r="BM25" s="24">
        <v>5</v>
      </c>
      <c r="BN25" s="39">
        <v>7</v>
      </c>
      <c r="BO25" s="39">
        <v>0</v>
      </c>
      <c r="BP25" s="39">
        <v>50</v>
      </c>
      <c r="BQ25"/>
      <c r="BR25" s="11">
        <v>21</v>
      </c>
      <c r="BS25" s="24">
        <v>10</v>
      </c>
      <c r="BT25" s="39">
        <v>3</v>
      </c>
      <c r="BU25" s="37">
        <v>9</v>
      </c>
      <c r="BV25" s="37">
        <v>5</v>
      </c>
      <c r="BW25" s="24">
        <v>10</v>
      </c>
      <c r="BX25" s="39">
        <v>6</v>
      </c>
      <c r="BY25" s="39">
        <v>9</v>
      </c>
      <c r="BZ25" s="39">
        <v>56</v>
      </c>
      <c r="CA25"/>
      <c r="CB25" s="11">
        <v>21</v>
      </c>
      <c r="CC25" s="24">
        <v>4</v>
      </c>
      <c r="CD25" s="39">
        <v>4</v>
      </c>
      <c r="CE25" s="37">
        <v>18</v>
      </c>
      <c r="CF25" s="37">
        <v>60</v>
      </c>
      <c r="CG25" s="24">
        <v>3</v>
      </c>
      <c r="CH25" s="39">
        <v>5</v>
      </c>
      <c r="CI25" s="39">
        <v>12</v>
      </c>
      <c r="CJ25" s="39">
        <v>7</v>
      </c>
      <c r="CK25"/>
      <c r="CL25" s="11">
        <v>21</v>
      </c>
      <c r="CM25" s="24">
        <v>3</v>
      </c>
      <c r="CN25" s="39">
        <v>6</v>
      </c>
      <c r="CO25" s="37">
        <v>9</v>
      </c>
      <c r="CP25" s="37">
        <v>14</v>
      </c>
      <c r="CQ25" s="24">
        <v>2</v>
      </c>
      <c r="CR25" s="39">
        <v>5</v>
      </c>
      <c r="CS25" s="39">
        <v>18</v>
      </c>
      <c r="CT25" s="39">
        <v>23</v>
      </c>
      <c r="CU25"/>
      <c r="CV25"/>
      <c r="CW25"/>
      <c r="CX25"/>
      <c r="CY25"/>
      <c r="CZ25"/>
      <c r="DA25"/>
      <c r="DB25"/>
      <c r="DC25"/>
      <c r="DD25"/>
    </row>
    <row r="26" spans="1:108">
      <c r="A26" s="24">
        <v>122</v>
      </c>
      <c r="B26" s="24">
        <v>376</v>
      </c>
      <c r="C26" s="26" t="s">
        <v>43</v>
      </c>
      <c r="D26" s="1" t="s">
        <v>131</v>
      </c>
      <c r="E26" s="44" t="s">
        <v>134</v>
      </c>
      <c r="F26" s="36">
        <v>37718</v>
      </c>
      <c r="G26" s="1">
        <f t="shared" ca="1" si="0"/>
        <v>24</v>
      </c>
      <c r="H26" s="1">
        <f t="shared" ca="1" si="0"/>
        <v>7</v>
      </c>
      <c r="I26" s="46" t="s">
        <v>145</v>
      </c>
      <c r="J26" s="11">
        <v>22</v>
      </c>
      <c r="K26" s="24">
        <v>5</v>
      </c>
      <c r="L26" s="39">
        <v>0</v>
      </c>
      <c r="M26" s="37">
        <v>16</v>
      </c>
      <c r="N26" s="37">
        <v>1</v>
      </c>
      <c r="O26" s="24">
        <v>0</v>
      </c>
      <c r="P26" s="39">
        <v>0</v>
      </c>
      <c r="Q26" s="39">
        <v>13</v>
      </c>
      <c r="R26" s="39">
        <v>43</v>
      </c>
      <c r="S26"/>
      <c r="T26" s="11">
        <v>22</v>
      </c>
      <c r="U26" s="24">
        <v>3</v>
      </c>
      <c r="V26" s="39">
        <v>10</v>
      </c>
      <c r="W26" s="37">
        <v>12</v>
      </c>
      <c r="X26" s="37">
        <v>4</v>
      </c>
      <c r="Y26" s="24">
        <v>6</v>
      </c>
      <c r="Z26" s="39">
        <v>8</v>
      </c>
      <c r="AA26" s="39">
        <v>1</v>
      </c>
      <c r="AB26" s="39">
        <v>59</v>
      </c>
      <c r="AC26"/>
      <c r="AD26" s="11">
        <v>22</v>
      </c>
      <c r="AE26" s="24">
        <v>10</v>
      </c>
      <c r="AF26" s="39">
        <v>5</v>
      </c>
      <c r="AG26" s="37">
        <v>12</v>
      </c>
      <c r="AH26" s="37">
        <v>36</v>
      </c>
      <c r="AI26" s="24">
        <v>2</v>
      </c>
      <c r="AJ26" s="39">
        <v>1</v>
      </c>
      <c r="AK26" s="39">
        <v>16</v>
      </c>
      <c r="AL26" s="39">
        <v>47</v>
      </c>
      <c r="AM26"/>
      <c r="AN26" s="11">
        <v>22</v>
      </c>
      <c r="AO26" s="24">
        <v>8</v>
      </c>
      <c r="AP26" s="39">
        <v>1</v>
      </c>
      <c r="AQ26" s="37">
        <v>17</v>
      </c>
      <c r="AR26" s="37">
        <v>1</v>
      </c>
      <c r="AS26" s="24">
        <v>9</v>
      </c>
      <c r="AT26" s="39">
        <v>10</v>
      </c>
      <c r="AU26" s="39">
        <v>2</v>
      </c>
      <c r="AV26" s="39">
        <v>35</v>
      </c>
      <c r="AW26"/>
      <c r="AX26" s="11">
        <v>22</v>
      </c>
      <c r="AY26" s="24">
        <v>7</v>
      </c>
      <c r="AZ26" s="39">
        <v>4</v>
      </c>
      <c r="BA26" s="37">
        <v>15</v>
      </c>
      <c r="BB26" s="37">
        <v>13</v>
      </c>
      <c r="BC26" s="24">
        <v>2</v>
      </c>
      <c r="BD26" s="39">
        <v>5</v>
      </c>
      <c r="BE26" s="39">
        <v>18</v>
      </c>
      <c r="BF26" s="39">
        <v>13</v>
      </c>
      <c r="BG26"/>
      <c r="BH26" s="11">
        <v>22</v>
      </c>
      <c r="BI26" s="24">
        <v>9</v>
      </c>
      <c r="BJ26" s="39">
        <v>4</v>
      </c>
      <c r="BK26" s="37">
        <v>4</v>
      </c>
      <c r="BL26" s="37">
        <v>4</v>
      </c>
      <c r="BM26" s="24">
        <v>0</v>
      </c>
      <c r="BN26" s="39">
        <v>2</v>
      </c>
      <c r="BO26" s="39">
        <v>13</v>
      </c>
      <c r="BP26" s="39">
        <v>36</v>
      </c>
      <c r="BQ26"/>
      <c r="BR26" s="11">
        <v>22</v>
      </c>
      <c r="BS26" s="24">
        <v>1</v>
      </c>
      <c r="BT26" s="39">
        <v>7</v>
      </c>
      <c r="BU26" s="37">
        <v>20</v>
      </c>
      <c r="BV26" s="37">
        <v>29</v>
      </c>
      <c r="BW26" s="24">
        <v>2</v>
      </c>
      <c r="BX26" s="39">
        <v>4</v>
      </c>
      <c r="BY26" s="39">
        <v>12</v>
      </c>
      <c r="BZ26" s="39">
        <v>43</v>
      </c>
      <c r="CA26"/>
      <c r="CB26" s="11">
        <v>22</v>
      </c>
      <c r="CC26" s="24">
        <v>7</v>
      </c>
      <c r="CD26" s="39">
        <v>9</v>
      </c>
      <c r="CE26" s="37">
        <v>19</v>
      </c>
      <c r="CF26" s="37">
        <v>27</v>
      </c>
      <c r="CG26" s="24">
        <v>3</v>
      </c>
      <c r="CH26" s="39">
        <v>5</v>
      </c>
      <c r="CI26" s="39">
        <v>11</v>
      </c>
      <c r="CJ26" s="39">
        <v>25</v>
      </c>
      <c r="CK26"/>
      <c r="CL26" s="11">
        <v>22</v>
      </c>
      <c r="CM26" s="24">
        <v>4</v>
      </c>
      <c r="CN26" s="39">
        <v>2</v>
      </c>
      <c r="CO26" s="37">
        <v>2</v>
      </c>
      <c r="CP26" s="37">
        <v>24</v>
      </c>
      <c r="CQ26" s="24">
        <v>9</v>
      </c>
      <c r="CR26" s="39">
        <v>3</v>
      </c>
      <c r="CS26" s="39">
        <v>20</v>
      </c>
      <c r="CT26" s="39">
        <v>16</v>
      </c>
      <c r="CU26"/>
      <c r="CV26"/>
      <c r="CW26"/>
      <c r="CX26"/>
      <c r="CY26"/>
      <c r="CZ26"/>
      <c r="DA26"/>
      <c r="DB26"/>
      <c r="DC26"/>
      <c r="DD26"/>
    </row>
    <row r="27" spans="1:108">
      <c r="A27" s="24">
        <v>123</v>
      </c>
      <c r="B27" s="24">
        <v>377</v>
      </c>
      <c r="C27" s="26" t="s">
        <v>44</v>
      </c>
      <c r="D27" s="44" t="s">
        <v>130</v>
      </c>
      <c r="E27" s="1" t="s">
        <v>132</v>
      </c>
      <c r="F27" s="36">
        <v>38176</v>
      </c>
      <c r="G27" s="1">
        <f t="shared" ca="1" si="0"/>
        <v>57</v>
      </c>
      <c r="H27" s="1">
        <f t="shared" ca="1" si="0"/>
        <v>16</v>
      </c>
      <c r="I27" s="46" t="s">
        <v>145</v>
      </c>
      <c r="J27" s="11">
        <v>23</v>
      </c>
      <c r="K27" s="24">
        <v>8</v>
      </c>
      <c r="L27" s="39">
        <v>10</v>
      </c>
      <c r="M27" s="37">
        <v>8</v>
      </c>
      <c r="N27" s="37">
        <v>22</v>
      </c>
      <c r="O27" s="24">
        <v>5</v>
      </c>
      <c r="P27" s="39">
        <v>2</v>
      </c>
      <c r="Q27" s="39">
        <v>11</v>
      </c>
      <c r="R27" s="39">
        <v>50</v>
      </c>
      <c r="S27"/>
      <c r="T27" s="11">
        <v>23</v>
      </c>
      <c r="U27" s="24">
        <v>5</v>
      </c>
      <c r="V27" s="39">
        <v>4</v>
      </c>
      <c r="W27" s="37">
        <v>9</v>
      </c>
      <c r="X27" s="37">
        <v>29</v>
      </c>
      <c r="Y27" s="24">
        <v>2</v>
      </c>
      <c r="Z27" s="39">
        <v>4</v>
      </c>
      <c r="AA27" s="39">
        <v>17</v>
      </c>
      <c r="AB27" s="39">
        <v>40</v>
      </c>
      <c r="AC27"/>
      <c r="AD27" s="11">
        <v>23</v>
      </c>
      <c r="AE27" s="24">
        <v>8</v>
      </c>
      <c r="AF27" s="39">
        <v>3</v>
      </c>
      <c r="AG27" s="37">
        <v>19</v>
      </c>
      <c r="AH27" s="37">
        <v>45</v>
      </c>
      <c r="AI27" s="24">
        <v>10</v>
      </c>
      <c r="AJ27" s="39">
        <v>8</v>
      </c>
      <c r="AK27" s="39">
        <v>5</v>
      </c>
      <c r="AL27" s="39">
        <v>5</v>
      </c>
      <c r="AM27"/>
      <c r="AN27" s="11">
        <v>23</v>
      </c>
      <c r="AO27" s="24">
        <v>9</v>
      </c>
      <c r="AP27" s="39">
        <v>4</v>
      </c>
      <c r="AQ27" s="37">
        <v>7</v>
      </c>
      <c r="AR27" s="37">
        <v>54</v>
      </c>
      <c r="AS27" s="24">
        <v>2</v>
      </c>
      <c r="AT27" s="39">
        <v>9</v>
      </c>
      <c r="AU27" s="39">
        <v>8</v>
      </c>
      <c r="AV27" s="39">
        <v>10</v>
      </c>
      <c r="AW27"/>
      <c r="AX27" s="11">
        <v>23</v>
      </c>
      <c r="AY27" s="24">
        <v>3</v>
      </c>
      <c r="AZ27" s="39">
        <v>7</v>
      </c>
      <c r="BA27" s="37">
        <v>18</v>
      </c>
      <c r="BB27" s="37">
        <v>47</v>
      </c>
      <c r="BC27" s="24">
        <v>1</v>
      </c>
      <c r="BD27" s="39">
        <v>0</v>
      </c>
      <c r="BE27" s="39">
        <v>18</v>
      </c>
      <c r="BF27" s="39">
        <v>6</v>
      </c>
      <c r="BG27"/>
      <c r="BH27" s="11">
        <v>23</v>
      </c>
      <c r="BI27" s="24">
        <v>2</v>
      </c>
      <c r="BJ27" s="39">
        <v>2</v>
      </c>
      <c r="BK27" s="37">
        <v>16</v>
      </c>
      <c r="BL27" s="37">
        <v>50</v>
      </c>
      <c r="BM27" s="24">
        <v>9</v>
      </c>
      <c r="BN27" s="39">
        <v>3</v>
      </c>
      <c r="BO27" s="39">
        <v>14</v>
      </c>
      <c r="BP27" s="39">
        <v>24</v>
      </c>
      <c r="BQ27"/>
      <c r="BR27" s="11">
        <v>23</v>
      </c>
      <c r="BS27" s="24">
        <v>2</v>
      </c>
      <c r="BT27" s="39">
        <v>4</v>
      </c>
      <c r="BU27" s="37">
        <v>16</v>
      </c>
      <c r="BV27" s="37">
        <v>16</v>
      </c>
      <c r="BW27" s="24">
        <v>9</v>
      </c>
      <c r="BX27" s="39">
        <v>9</v>
      </c>
      <c r="BY27" s="39">
        <v>5</v>
      </c>
      <c r="BZ27" s="39">
        <v>11</v>
      </c>
      <c r="CA27"/>
      <c r="CB27" s="11">
        <v>23</v>
      </c>
      <c r="CC27" s="24">
        <v>6</v>
      </c>
      <c r="CD27" s="39">
        <v>0</v>
      </c>
      <c r="CE27" s="37">
        <v>4</v>
      </c>
      <c r="CF27" s="37">
        <v>49</v>
      </c>
      <c r="CG27" s="24">
        <v>2</v>
      </c>
      <c r="CH27" s="39">
        <v>4</v>
      </c>
      <c r="CI27" s="39">
        <v>13</v>
      </c>
      <c r="CJ27" s="39">
        <v>47</v>
      </c>
      <c r="CK27"/>
      <c r="CL27" s="11">
        <v>23</v>
      </c>
      <c r="CM27" s="24">
        <v>2</v>
      </c>
      <c r="CN27" s="39">
        <v>3</v>
      </c>
      <c r="CO27" s="37">
        <v>10</v>
      </c>
      <c r="CP27" s="37">
        <v>4</v>
      </c>
      <c r="CQ27" s="24">
        <v>2</v>
      </c>
      <c r="CR27" s="39">
        <v>3</v>
      </c>
      <c r="CS27" s="39">
        <v>0</v>
      </c>
      <c r="CT27" s="39">
        <v>28</v>
      </c>
      <c r="CU27"/>
      <c r="CV27"/>
      <c r="CW27"/>
      <c r="CX27"/>
      <c r="CY27"/>
      <c r="CZ27"/>
      <c r="DA27"/>
      <c r="DB27"/>
      <c r="DC27"/>
      <c r="DD27"/>
    </row>
    <row r="28" spans="1:108">
      <c r="A28" s="24">
        <v>124</v>
      </c>
      <c r="B28" s="24">
        <v>378</v>
      </c>
      <c r="C28" s="26" t="s">
        <v>45</v>
      </c>
      <c r="D28" s="1" t="s">
        <v>131</v>
      </c>
      <c r="E28" s="1" t="s">
        <v>133</v>
      </c>
      <c r="F28" s="36">
        <v>38846</v>
      </c>
      <c r="G28" s="1">
        <f t="shared" ca="1" si="0"/>
        <v>90</v>
      </c>
      <c r="H28" s="1">
        <f t="shared" ca="1" si="0"/>
        <v>16</v>
      </c>
      <c r="I28" s="46" t="s">
        <v>145</v>
      </c>
      <c r="J28" s="11">
        <v>24</v>
      </c>
      <c r="K28" s="24">
        <v>5</v>
      </c>
      <c r="L28" s="39">
        <v>2</v>
      </c>
      <c r="M28" s="37">
        <v>3</v>
      </c>
      <c r="N28" s="37">
        <v>31</v>
      </c>
      <c r="O28" s="24">
        <v>9</v>
      </c>
      <c r="P28" s="39">
        <v>1</v>
      </c>
      <c r="Q28" s="39">
        <v>4</v>
      </c>
      <c r="R28" s="39">
        <v>6</v>
      </c>
      <c r="S28"/>
      <c r="T28" s="11">
        <v>24</v>
      </c>
      <c r="U28" s="24">
        <v>0</v>
      </c>
      <c r="V28" s="39">
        <v>9</v>
      </c>
      <c r="W28" s="37">
        <v>15</v>
      </c>
      <c r="X28" s="37">
        <v>2</v>
      </c>
      <c r="Y28" s="24">
        <v>10</v>
      </c>
      <c r="Z28" s="39">
        <v>0</v>
      </c>
      <c r="AA28" s="39">
        <v>8</v>
      </c>
      <c r="AB28" s="39">
        <v>50</v>
      </c>
      <c r="AC28"/>
      <c r="AD28" s="11">
        <v>24</v>
      </c>
      <c r="AE28" s="24">
        <v>10</v>
      </c>
      <c r="AF28" s="39">
        <v>8</v>
      </c>
      <c r="AG28" s="37">
        <v>7</v>
      </c>
      <c r="AH28" s="37">
        <v>37</v>
      </c>
      <c r="AI28" s="24">
        <v>10</v>
      </c>
      <c r="AJ28" s="39">
        <v>7</v>
      </c>
      <c r="AK28" s="39">
        <v>17</v>
      </c>
      <c r="AL28" s="39">
        <v>35</v>
      </c>
      <c r="AM28"/>
      <c r="AN28" s="11">
        <v>24</v>
      </c>
      <c r="AO28" s="24">
        <v>4</v>
      </c>
      <c r="AP28" s="39">
        <v>0</v>
      </c>
      <c r="AQ28" s="37">
        <v>11</v>
      </c>
      <c r="AR28" s="37">
        <v>53</v>
      </c>
      <c r="AS28" s="24">
        <v>5</v>
      </c>
      <c r="AT28" s="39">
        <v>8</v>
      </c>
      <c r="AU28" s="39">
        <v>11</v>
      </c>
      <c r="AV28" s="39">
        <v>42</v>
      </c>
      <c r="AW28"/>
      <c r="AX28" s="11">
        <v>24</v>
      </c>
      <c r="AY28" s="24">
        <v>8</v>
      </c>
      <c r="AZ28" s="39">
        <v>0</v>
      </c>
      <c r="BA28" s="37">
        <v>20</v>
      </c>
      <c r="BB28" s="37">
        <v>59</v>
      </c>
      <c r="BC28" s="24">
        <v>4</v>
      </c>
      <c r="BD28" s="39">
        <v>4</v>
      </c>
      <c r="BE28" s="39">
        <v>1</v>
      </c>
      <c r="BF28" s="39">
        <v>20</v>
      </c>
      <c r="BG28"/>
      <c r="BH28" s="11">
        <v>24</v>
      </c>
      <c r="BI28" s="24">
        <v>5</v>
      </c>
      <c r="BJ28" s="39">
        <v>1</v>
      </c>
      <c r="BK28" s="37">
        <v>8</v>
      </c>
      <c r="BL28" s="37">
        <v>35</v>
      </c>
      <c r="BM28" s="24">
        <v>9</v>
      </c>
      <c r="BN28" s="39">
        <v>5</v>
      </c>
      <c r="BO28" s="39">
        <v>9</v>
      </c>
      <c r="BP28" s="39">
        <v>27</v>
      </c>
      <c r="BQ28"/>
      <c r="BR28" s="11">
        <v>24</v>
      </c>
      <c r="BS28" s="24">
        <v>4</v>
      </c>
      <c r="BT28" s="39">
        <v>2</v>
      </c>
      <c r="BU28" s="37">
        <v>6</v>
      </c>
      <c r="BV28" s="37">
        <v>1</v>
      </c>
      <c r="BW28" s="24">
        <v>9</v>
      </c>
      <c r="BX28" s="39">
        <v>6</v>
      </c>
      <c r="BY28" s="39">
        <v>15</v>
      </c>
      <c r="BZ28" s="39">
        <v>3</v>
      </c>
      <c r="CA28"/>
      <c r="CB28" s="11">
        <v>24</v>
      </c>
      <c r="CC28" s="24">
        <v>7</v>
      </c>
      <c r="CD28" s="39">
        <v>4</v>
      </c>
      <c r="CE28" s="37">
        <v>7</v>
      </c>
      <c r="CF28" s="37">
        <v>34</v>
      </c>
      <c r="CG28" s="24">
        <v>7</v>
      </c>
      <c r="CH28" s="39">
        <v>2</v>
      </c>
      <c r="CI28" s="39">
        <v>11</v>
      </c>
      <c r="CJ28" s="39">
        <v>58</v>
      </c>
      <c r="CK28"/>
      <c r="CL28" s="11">
        <v>24</v>
      </c>
      <c r="CM28" s="24">
        <v>8</v>
      </c>
      <c r="CN28" s="39">
        <v>4</v>
      </c>
      <c r="CO28" s="37">
        <v>17</v>
      </c>
      <c r="CP28" s="37">
        <v>31</v>
      </c>
      <c r="CQ28" s="24">
        <v>3</v>
      </c>
      <c r="CR28" s="39">
        <v>1</v>
      </c>
      <c r="CS28" s="39">
        <v>18</v>
      </c>
      <c r="CT28" s="39">
        <v>14</v>
      </c>
      <c r="CU28"/>
      <c r="CV28"/>
      <c r="CW28"/>
      <c r="CX28"/>
      <c r="CY28"/>
      <c r="CZ28"/>
      <c r="DA28"/>
      <c r="DB28"/>
      <c r="DC28"/>
      <c r="DD28"/>
    </row>
    <row r="29" spans="1:108">
      <c r="A29" s="24">
        <v>125</v>
      </c>
      <c r="B29" s="24">
        <v>379</v>
      </c>
      <c r="C29" s="25" t="s">
        <v>46</v>
      </c>
      <c r="D29" s="44" t="s">
        <v>130</v>
      </c>
      <c r="E29" s="44" t="s">
        <v>134</v>
      </c>
      <c r="F29" s="36">
        <v>37718</v>
      </c>
      <c r="G29" s="1">
        <f t="shared" ca="1" si="0"/>
        <v>22</v>
      </c>
      <c r="H29" s="1">
        <f t="shared" ca="1" si="0"/>
        <v>21</v>
      </c>
      <c r="I29" s="46" t="s">
        <v>145</v>
      </c>
      <c r="J29" s="11">
        <v>25</v>
      </c>
      <c r="K29" s="24">
        <v>1</v>
      </c>
      <c r="L29" s="39">
        <v>5</v>
      </c>
      <c r="M29" s="37">
        <v>14</v>
      </c>
      <c r="N29" s="37">
        <v>14</v>
      </c>
      <c r="O29" s="24">
        <v>6</v>
      </c>
      <c r="P29" s="39">
        <v>4</v>
      </c>
      <c r="Q29" s="39">
        <v>2</v>
      </c>
      <c r="R29" s="39">
        <v>30</v>
      </c>
      <c r="S29"/>
      <c r="T29" s="11">
        <v>25</v>
      </c>
      <c r="U29" s="24">
        <v>8</v>
      </c>
      <c r="V29" s="39">
        <v>5</v>
      </c>
      <c r="W29" s="37">
        <v>10</v>
      </c>
      <c r="X29" s="37">
        <v>2</v>
      </c>
      <c r="Y29" s="24">
        <v>4</v>
      </c>
      <c r="Z29" s="39">
        <v>7</v>
      </c>
      <c r="AA29" s="39">
        <v>4</v>
      </c>
      <c r="AB29" s="39">
        <v>29</v>
      </c>
      <c r="AC29"/>
      <c r="AD29" s="11">
        <v>25</v>
      </c>
      <c r="AE29" s="24">
        <v>6</v>
      </c>
      <c r="AF29" s="39">
        <v>1</v>
      </c>
      <c r="AG29" s="37">
        <v>17</v>
      </c>
      <c r="AH29" s="37">
        <v>37</v>
      </c>
      <c r="AI29" s="24">
        <v>3</v>
      </c>
      <c r="AJ29" s="39">
        <v>3</v>
      </c>
      <c r="AK29" s="39">
        <v>8</v>
      </c>
      <c r="AL29" s="39">
        <v>50</v>
      </c>
      <c r="AM29"/>
      <c r="AN29" s="11">
        <v>25</v>
      </c>
      <c r="AO29" s="24">
        <v>10</v>
      </c>
      <c r="AP29" s="39">
        <v>9</v>
      </c>
      <c r="AQ29" s="37">
        <v>15</v>
      </c>
      <c r="AR29" s="37">
        <v>3</v>
      </c>
      <c r="AS29" s="24">
        <v>2</v>
      </c>
      <c r="AT29" s="39">
        <v>2</v>
      </c>
      <c r="AU29" s="39">
        <v>17</v>
      </c>
      <c r="AV29" s="39">
        <v>4</v>
      </c>
      <c r="AW29"/>
      <c r="AX29" s="11">
        <v>25</v>
      </c>
      <c r="AY29" s="24">
        <v>4</v>
      </c>
      <c r="AZ29" s="39">
        <v>4</v>
      </c>
      <c r="BA29" s="37">
        <v>3</v>
      </c>
      <c r="BB29" s="37">
        <v>60</v>
      </c>
      <c r="BC29" s="24">
        <v>2</v>
      </c>
      <c r="BD29" s="39">
        <v>9</v>
      </c>
      <c r="BE29" s="39">
        <v>11</v>
      </c>
      <c r="BF29" s="39">
        <v>2</v>
      </c>
      <c r="BG29"/>
      <c r="BH29" s="11">
        <v>25</v>
      </c>
      <c r="BI29" s="24">
        <v>9</v>
      </c>
      <c r="BJ29" s="39">
        <v>5</v>
      </c>
      <c r="BK29" s="37">
        <v>19</v>
      </c>
      <c r="BL29" s="37">
        <v>41</v>
      </c>
      <c r="BM29" s="24">
        <v>1</v>
      </c>
      <c r="BN29" s="39">
        <v>9</v>
      </c>
      <c r="BO29" s="39">
        <v>13</v>
      </c>
      <c r="BP29" s="39">
        <v>17</v>
      </c>
      <c r="BQ29"/>
      <c r="BR29" s="11">
        <v>25</v>
      </c>
      <c r="BS29" s="24">
        <v>1</v>
      </c>
      <c r="BT29" s="39">
        <v>1</v>
      </c>
      <c r="BU29" s="37">
        <v>15</v>
      </c>
      <c r="BV29" s="37">
        <v>22</v>
      </c>
      <c r="BW29" s="24">
        <v>9</v>
      </c>
      <c r="BX29" s="39">
        <v>3</v>
      </c>
      <c r="BY29" s="39">
        <v>7</v>
      </c>
      <c r="BZ29" s="39">
        <v>42</v>
      </c>
      <c r="CA29"/>
      <c r="CB29" s="11">
        <v>25</v>
      </c>
      <c r="CC29" s="24">
        <v>2</v>
      </c>
      <c r="CD29" s="39">
        <v>8</v>
      </c>
      <c r="CE29" s="37">
        <v>16</v>
      </c>
      <c r="CF29" s="37">
        <v>23</v>
      </c>
      <c r="CG29" s="24">
        <v>8</v>
      </c>
      <c r="CH29" s="39">
        <v>2</v>
      </c>
      <c r="CI29" s="39">
        <v>20</v>
      </c>
      <c r="CJ29" s="39">
        <v>53</v>
      </c>
      <c r="CK29"/>
      <c r="CL29" s="11">
        <v>25</v>
      </c>
      <c r="CM29" s="24">
        <v>5</v>
      </c>
      <c r="CN29" s="39">
        <v>9</v>
      </c>
      <c r="CO29" s="37">
        <v>13</v>
      </c>
      <c r="CP29" s="37">
        <v>9</v>
      </c>
      <c r="CQ29" s="24">
        <v>6</v>
      </c>
      <c r="CR29" s="39">
        <v>2</v>
      </c>
      <c r="CS29" s="39">
        <v>4</v>
      </c>
      <c r="CT29" s="39">
        <v>54</v>
      </c>
      <c r="CU29"/>
      <c r="CV29"/>
      <c r="CW29"/>
      <c r="CX29"/>
      <c r="CY29"/>
      <c r="CZ29"/>
      <c r="DA29"/>
      <c r="DB29"/>
      <c r="DC29"/>
      <c r="DD29"/>
    </row>
    <row r="30" spans="1:108">
      <c r="A30" s="24">
        <v>126</v>
      </c>
      <c r="B30" s="24">
        <v>380</v>
      </c>
      <c r="C30" s="26" t="s">
        <v>47</v>
      </c>
      <c r="D30" s="1" t="s">
        <v>131</v>
      </c>
      <c r="E30" s="1" t="s">
        <v>132</v>
      </c>
      <c r="F30" s="36">
        <v>38176</v>
      </c>
      <c r="G30" s="1">
        <f t="shared" ca="1" si="0"/>
        <v>9</v>
      </c>
      <c r="H30" s="1">
        <f t="shared" ca="1" si="0"/>
        <v>27</v>
      </c>
      <c r="I30" s="46" t="s">
        <v>145</v>
      </c>
      <c r="J30" s="11">
        <v>26</v>
      </c>
      <c r="K30" s="24">
        <v>3</v>
      </c>
      <c r="L30" s="39">
        <v>3</v>
      </c>
      <c r="M30" s="37">
        <v>8</v>
      </c>
      <c r="N30" s="37">
        <v>23</v>
      </c>
      <c r="O30" s="24">
        <v>9</v>
      </c>
      <c r="P30" s="39">
        <v>2</v>
      </c>
      <c r="Q30" s="39">
        <v>11</v>
      </c>
      <c r="R30" s="39">
        <v>33</v>
      </c>
      <c r="S30"/>
      <c r="T30" s="11">
        <v>26</v>
      </c>
      <c r="U30" s="24">
        <v>3</v>
      </c>
      <c r="V30" s="39">
        <v>4</v>
      </c>
      <c r="W30" s="37">
        <v>10</v>
      </c>
      <c r="X30" s="37">
        <v>59</v>
      </c>
      <c r="Y30" s="24">
        <v>3</v>
      </c>
      <c r="Z30" s="39">
        <v>6</v>
      </c>
      <c r="AA30" s="39">
        <v>9</v>
      </c>
      <c r="AB30" s="39">
        <v>10</v>
      </c>
      <c r="AC30"/>
      <c r="AD30" s="11">
        <v>26</v>
      </c>
      <c r="AE30" s="24">
        <v>7</v>
      </c>
      <c r="AF30" s="39">
        <v>4</v>
      </c>
      <c r="AG30" s="37">
        <v>15</v>
      </c>
      <c r="AH30" s="37">
        <v>37</v>
      </c>
      <c r="AI30" s="24">
        <v>10</v>
      </c>
      <c r="AJ30" s="39">
        <v>4</v>
      </c>
      <c r="AK30" s="39">
        <v>2</v>
      </c>
      <c r="AL30" s="39">
        <v>32</v>
      </c>
      <c r="AM30"/>
      <c r="AN30" s="11">
        <v>26</v>
      </c>
      <c r="AO30" s="24">
        <v>4</v>
      </c>
      <c r="AP30" s="39">
        <v>6</v>
      </c>
      <c r="AQ30" s="37">
        <v>7</v>
      </c>
      <c r="AR30" s="37">
        <v>55</v>
      </c>
      <c r="AS30" s="24">
        <v>1</v>
      </c>
      <c r="AT30" s="39">
        <v>5</v>
      </c>
      <c r="AU30" s="39">
        <v>10</v>
      </c>
      <c r="AV30" s="39">
        <v>35</v>
      </c>
      <c r="AW30"/>
      <c r="AX30" s="11">
        <v>26</v>
      </c>
      <c r="AY30" s="24">
        <v>9</v>
      </c>
      <c r="AZ30" s="39">
        <v>1</v>
      </c>
      <c r="BA30" s="37">
        <v>12</v>
      </c>
      <c r="BB30" s="37">
        <v>17</v>
      </c>
      <c r="BC30" s="24">
        <v>7</v>
      </c>
      <c r="BD30" s="39">
        <v>4</v>
      </c>
      <c r="BE30" s="39">
        <v>13</v>
      </c>
      <c r="BF30" s="39">
        <v>53</v>
      </c>
      <c r="BG30"/>
      <c r="BH30" s="11">
        <v>26</v>
      </c>
      <c r="BI30" s="24">
        <v>1</v>
      </c>
      <c r="BJ30" s="39">
        <v>8</v>
      </c>
      <c r="BK30" s="37">
        <v>15</v>
      </c>
      <c r="BL30" s="37">
        <v>42</v>
      </c>
      <c r="BM30" s="24">
        <v>2</v>
      </c>
      <c r="BN30" s="39">
        <v>10</v>
      </c>
      <c r="BO30" s="39">
        <v>7</v>
      </c>
      <c r="BP30" s="39">
        <v>29</v>
      </c>
      <c r="BQ30"/>
      <c r="BR30" s="11">
        <v>26</v>
      </c>
      <c r="BS30" s="24">
        <v>0</v>
      </c>
      <c r="BT30" s="39">
        <v>2</v>
      </c>
      <c r="BU30" s="37">
        <v>5</v>
      </c>
      <c r="BV30" s="37">
        <v>10</v>
      </c>
      <c r="BW30" s="24">
        <v>2</v>
      </c>
      <c r="BX30" s="39">
        <v>8</v>
      </c>
      <c r="BY30" s="39">
        <v>2</v>
      </c>
      <c r="BZ30" s="39">
        <v>43</v>
      </c>
      <c r="CA30"/>
      <c r="CB30" s="11">
        <v>26</v>
      </c>
      <c r="CC30" s="24">
        <v>10</v>
      </c>
      <c r="CD30" s="39">
        <v>6</v>
      </c>
      <c r="CE30" s="37">
        <v>11</v>
      </c>
      <c r="CF30" s="37">
        <v>1</v>
      </c>
      <c r="CG30" s="24">
        <v>7</v>
      </c>
      <c r="CH30" s="39">
        <v>7</v>
      </c>
      <c r="CI30" s="39">
        <v>1</v>
      </c>
      <c r="CJ30" s="39">
        <v>45</v>
      </c>
      <c r="CK30"/>
      <c r="CL30" s="11">
        <v>26</v>
      </c>
      <c r="CM30" s="24">
        <v>2</v>
      </c>
      <c r="CN30" s="39">
        <v>5</v>
      </c>
      <c r="CO30" s="37">
        <v>17</v>
      </c>
      <c r="CP30" s="37">
        <v>60</v>
      </c>
      <c r="CQ30" s="24">
        <v>1</v>
      </c>
      <c r="CR30" s="39">
        <v>6</v>
      </c>
      <c r="CS30" s="39">
        <v>20</v>
      </c>
      <c r="CT30" s="39">
        <v>50</v>
      </c>
      <c r="CU30"/>
      <c r="CV30"/>
      <c r="CW30"/>
      <c r="CX30"/>
      <c r="CY30"/>
      <c r="CZ30"/>
      <c r="DA30"/>
      <c r="DB30"/>
      <c r="DC30"/>
      <c r="DD30"/>
    </row>
    <row r="31" spans="1:108">
      <c r="A31" s="24">
        <v>127</v>
      </c>
      <c r="B31" s="24">
        <v>381</v>
      </c>
      <c r="C31" s="26" t="s">
        <v>48</v>
      </c>
      <c r="D31" s="44" t="s">
        <v>130</v>
      </c>
      <c r="E31" s="1" t="s">
        <v>133</v>
      </c>
      <c r="F31" s="36">
        <v>38846</v>
      </c>
      <c r="G31" s="1">
        <f t="shared" ca="1" si="0"/>
        <v>17</v>
      </c>
      <c r="H31" s="1">
        <f t="shared" ca="1" si="0"/>
        <v>99</v>
      </c>
      <c r="I31" s="46" t="s">
        <v>145</v>
      </c>
      <c r="J31" s="11">
        <v>27</v>
      </c>
      <c r="K31" s="24">
        <v>6</v>
      </c>
      <c r="L31" s="39">
        <v>4</v>
      </c>
      <c r="M31" s="37">
        <v>11</v>
      </c>
      <c r="N31" s="37">
        <v>26</v>
      </c>
      <c r="O31" s="24">
        <v>7</v>
      </c>
      <c r="P31" s="39">
        <v>3</v>
      </c>
      <c r="Q31" s="39">
        <v>16</v>
      </c>
      <c r="R31" s="39">
        <v>17</v>
      </c>
      <c r="S31"/>
      <c r="T31" s="11">
        <v>27</v>
      </c>
      <c r="U31" s="24">
        <v>9</v>
      </c>
      <c r="V31" s="39">
        <v>7</v>
      </c>
      <c r="W31" s="37">
        <v>0</v>
      </c>
      <c r="X31" s="37">
        <v>31</v>
      </c>
      <c r="Y31" s="24">
        <v>10</v>
      </c>
      <c r="Z31" s="39">
        <v>0</v>
      </c>
      <c r="AA31" s="39">
        <v>20</v>
      </c>
      <c r="AB31" s="39">
        <v>45</v>
      </c>
      <c r="AC31"/>
      <c r="AD31" s="11">
        <v>27</v>
      </c>
      <c r="AE31" s="24">
        <v>7</v>
      </c>
      <c r="AF31" s="39">
        <v>2</v>
      </c>
      <c r="AG31" s="37">
        <v>4</v>
      </c>
      <c r="AH31" s="37">
        <v>60</v>
      </c>
      <c r="AI31" s="24">
        <v>3</v>
      </c>
      <c r="AJ31" s="39">
        <v>5</v>
      </c>
      <c r="AK31" s="39">
        <v>6</v>
      </c>
      <c r="AL31" s="39">
        <v>32</v>
      </c>
      <c r="AM31"/>
      <c r="AN31" s="11">
        <v>27</v>
      </c>
      <c r="AO31" s="24">
        <v>3</v>
      </c>
      <c r="AP31" s="39">
        <v>0</v>
      </c>
      <c r="AQ31" s="37">
        <v>8</v>
      </c>
      <c r="AR31" s="37">
        <v>19</v>
      </c>
      <c r="AS31" s="24">
        <v>10</v>
      </c>
      <c r="AT31" s="39">
        <v>8</v>
      </c>
      <c r="AU31" s="39">
        <v>7</v>
      </c>
      <c r="AV31" s="39">
        <v>10</v>
      </c>
      <c r="AW31"/>
      <c r="AX31" s="11">
        <v>27</v>
      </c>
      <c r="AY31" s="24">
        <v>7</v>
      </c>
      <c r="AZ31" s="39">
        <v>5</v>
      </c>
      <c r="BA31" s="37">
        <v>14</v>
      </c>
      <c r="BB31" s="37">
        <v>11</v>
      </c>
      <c r="BC31" s="24">
        <v>9</v>
      </c>
      <c r="BD31" s="39">
        <v>5</v>
      </c>
      <c r="BE31" s="39">
        <v>11</v>
      </c>
      <c r="BF31" s="39">
        <v>47</v>
      </c>
      <c r="BG31"/>
      <c r="BH31" s="11">
        <v>27</v>
      </c>
      <c r="BI31" s="24">
        <v>1</v>
      </c>
      <c r="BJ31" s="39">
        <v>3</v>
      </c>
      <c r="BK31" s="37">
        <v>18</v>
      </c>
      <c r="BL31" s="37">
        <v>5</v>
      </c>
      <c r="BM31" s="24">
        <v>10</v>
      </c>
      <c r="BN31" s="39">
        <v>6</v>
      </c>
      <c r="BO31" s="39">
        <v>11</v>
      </c>
      <c r="BP31" s="39">
        <v>38</v>
      </c>
      <c r="BQ31"/>
      <c r="BR31" s="11">
        <v>27</v>
      </c>
      <c r="BS31" s="24">
        <v>7</v>
      </c>
      <c r="BT31" s="39">
        <v>9</v>
      </c>
      <c r="BU31" s="37">
        <v>13</v>
      </c>
      <c r="BV31" s="37">
        <v>50</v>
      </c>
      <c r="BW31" s="24">
        <v>1</v>
      </c>
      <c r="BX31" s="39">
        <v>5</v>
      </c>
      <c r="BY31" s="39">
        <v>12</v>
      </c>
      <c r="BZ31" s="39">
        <v>2</v>
      </c>
      <c r="CA31"/>
      <c r="CB31" s="11">
        <v>27</v>
      </c>
      <c r="CC31" s="24">
        <v>0</v>
      </c>
      <c r="CD31" s="39">
        <v>2</v>
      </c>
      <c r="CE31" s="37">
        <v>12</v>
      </c>
      <c r="CF31" s="37">
        <v>6</v>
      </c>
      <c r="CG31" s="24">
        <v>6</v>
      </c>
      <c r="CH31" s="39">
        <v>1</v>
      </c>
      <c r="CI31" s="39">
        <v>7</v>
      </c>
      <c r="CJ31" s="39">
        <v>49</v>
      </c>
      <c r="CK31"/>
      <c r="CL31" s="11">
        <v>27</v>
      </c>
      <c r="CM31" s="24">
        <v>1</v>
      </c>
      <c r="CN31" s="39">
        <v>4</v>
      </c>
      <c r="CO31" s="37">
        <v>13</v>
      </c>
      <c r="CP31" s="37">
        <v>5</v>
      </c>
      <c r="CQ31" s="24">
        <v>8</v>
      </c>
      <c r="CR31" s="39">
        <v>9</v>
      </c>
      <c r="CS31" s="39">
        <v>20</v>
      </c>
      <c r="CT31" s="39">
        <v>48</v>
      </c>
      <c r="CU31"/>
      <c r="CV31"/>
      <c r="CW31"/>
      <c r="CX31"/>
      <c r="CY31"/>
      <c r="CZ31"/>
      <c r="DA31"/>
      <c r="DB31"/>
      <c r="DC31"/>
      <c r="DD31"/>
    </row>
    <row r="32" spans="1:108">
      <c r="A32" s="24">
        <v>128</v>
      </c>
      <c r="B32" s="24">
        <v>382</v>
      </c>
      <c r="C32" s="25" t="s">
        <v>49</v>
      </c>
      <c r="D32" s="1" t="s">
        <v>131</v>
      </c>
      <c r="E32" s="44" t="s">
        <v>134</v>
      </c>
      <c r="F32" s="36">
        <v>37718</v>
      </c>
      <c r="G32" s="1">
        <f t="shared" ca="1" si="0"/>
        <v>12</v>
      </c>
      <c r="H32" s="1">
        <f t="shared" ca="1" si="0"/>
        <v>14</v>
      </c>
      <c r="I32" s="46" t="s">
        <v>145</v>
      </c>
      <c r="J32" s="11">
        <v>28</v>
      </c>
      <c r="K32" s="24">
        <v>7</v>
      </c>
      <c r="L32" s="39">
        <v>7</v>
      </c>
      <c r="M32" s="37">
        <v>10</v>
      </c>
      <c r="N32" s="37">
        <v>57</v>
      </c>
      <c r="O32" s="24">
        <v>5</v>
      </c>
      <c r="P32" s="39">
        <v>6</v>
      </c>
      <c r="Q32" s="39">
        <v>19</v>
      </c>
      <c r="R32" s="39">
        <v>21</v>
      </c>
      <c r="S32"/>
      <c r="T32" s="11">
        <v>28</v>
      </c>
      <c r="U32" s="24">
        <v>10</v>
      </c>
      <c r="V32" s="39">
        <v>5</v>
      </c>
      <c r="W32" s="37">
        <v>19</v>
      </c>
      <c r="X32" s="37">
        <v>32</v>
      </c>
      <c r="Y32" s="24">
        <v>3</v>
      </c>
      <c r="Z32" s="39">
        <v>1</v>
      </c>
      <c r="AA32" s="39">
        <v>4</v>
      </c>
      <c r="AB32" s="39">
        <v>35</v>
      </c>
      <c r="AC32"/>
      <c r="AD32" s="11">
        <v>28</v>
      </c>
      <c r="AE32" s="24">
        <v>1</v>
      </c>
      <c r="AF32" s="39">
        <v>6</v>
      </c>
      <c r="AG32" s="37">
        <v>10</v>
      </c>
      <c r="AH32" s="37">
        <v>28</v>
      </c>
      <c r="AI32" s="24">
        <v>3</v>
      </c>
      <c r="AJ32" s="39">
        <v>10</v>
      </c>
      <c r="AK32" s="39">
        <v>6</v>
      </c>
      <c r="AL32" s="39">
        <v>60</v>
      </c>
      <c r="AM32"/>
      <c r="AN32" s="11">
        <v>28</v>
      </c>
      <c r="AO32" s="24">
        <v>9</v>
      </c>
      <c r="AP32" s="39">
        <v>4</v>
      </c>
      <c r="AQ32" s="37">
        <v>7</v>
      </c>
      <c r="AR32" s="37">
        <v>56</v>
      </c>
      <c r="AS32" s="24">
        <v>6</v>
      </c>
      <c r="AT32" s="39">
        <v>4</v>
      </c>
      <c r="AU32" s="39">
        <v>17</v>
      </c>
      <c r="AV32" s="39">
        <v>24</v>
      </c>
      <c r="AW32"/>
      <c r="AX32" s="11">
        <v>28</v>
      </c>
      <c r="AY32" s="24">
        <v>2</v>
      </c>
      <c r="AZ32" s="39">
        <v>9</v>
      </c>
      <c r="BA32" s="37">
        <v>4</v>
      </c>
      <c r="BB32" s="37">
        <v>44</v>
      </c>
      <c r="BC32" s="24">
        <v>5</v>
      </c>
      <c r="BD32" s="39">
        <v>4</v>
      </c>
      <c r="BE32" s="39">
        <v>16</v>
      </c>
      <c r="BF32" s="39">
        <v>2</v>
      </c>
      <c r="BG32"/>
      <c r="BH32" s="11">
        <v>28</v>
      </c>
      <c r="BI32" s="24">
        <v>6</v>
      </c>
      <c r="BJ32" s="39">
        <v>6</v>
      </c>
      <c r="BK32" s="37">
        <v>10</v>
      </c>
      <c r="BL32" s="37">
        <v>36</v>
      </c>
      <c r="BM32" s="24">
        <v>0</v>
      </c>
      <c r="BN32" s="39">
        <v>8</v>
      </c>
      <c r="BO32" s="39">
        <v>17</v>
      </c>
      <c r="BP32" s="39">
        <v>41</v>
      </c>
      <c r="BQ32"/>
      <c r="BR32" s="11">
        <v>28</v>
      </c>
      <c r="BS32" s="24">
        <v>5</v>
      </c>
      <c r="BT32" s="39">
        <v>9</v>
      </c>
      <c r="BU32" s="37">
        <v>1</v>
      </c>
      <c r="BV32" s="37">
        <v>36</v>
      </c>
      <c r="BW32" s="24">
        <v>3</v>
      </c>
      <c r="BX32" s="39">
        <v>6</v>
      </c>
      <c r="BY32" s="39">
        <v>17</v>
      </c>
      <c r="BZ32" s="39">
        <v>2</v>
      </c>
      <c r="CA32"/>
      <c r="CB32" s="11">
        <v>28</v>
      </c>
      <c r="CC32" s="24">
        <v>3</v>
      </c>
      <c r="CD32" s="39">
        <v>8</v>
      </c>
      <c r="CE32" s="37">
        <v>19</v>
      </c>
      <c r="CF32" s="37">
        <v>43</v>
      </c>
      <c r="CG32" s="24">
        <v>9</v>
      </c>
      <c r="CH32" s="39">
        <v>10</v>
      </c>
      <c r="CI32" s="39">
        <v>13</v>
      </c>
      <c r="CJ32" s="39">
        <v>44</v>
      </c>
      <c r="CK32"/>
      <c r="CL32" s="11">
        <v>28</v>
      </c>
      <c r="CM32" s="24">
        <v>6</v>
      </c>
      <c r="CN32" s="39">
        <v>3</v>
      </c>
      <c r="CO32" s="37">
        <v>10</v>
      </c>
      <c r="CP32" s="37">
        <v>24</v>
      </c>
      <c r="CQ32" s="24">
        <v>9</v>
      </c>
      <c r="CR32" s="39">
        <v>2</v>
      </c>
      <c r="CS32" s="39">
        <v>13</v>
      </c>
      <c r="CT32" s="39">
        <v>54</v>
      </c>
      <c r="CU32"/>
      <c r="CV32"/>
      <c r="CW32"/>
      <c r="CX32"/>
      <c r="CY32"/>
      <c r="CZ32"/>
      <c r="DA32"/>
      <c r="DB32"/>
      <c r="DC32"/>
      <c r="DD32"/>
    </row>
    <row r="33" spans="1:108">
      <c r="A33" s="24">
        <v>129</v>
      </c>
      <c r="B33" s="24">
        <v>383</v>
      </c>
      <c r="C33" s="26" t="s">
        <v>50</v>
      </c>
      <c r="D33" s="44" t="s">
        <v>130</v>
      </c>
      <c r="E33" s="1" t="s">
        <v>132</v>
      </c>
      <c r="F33" s="36">
        <v>38176</v>
      </c>
      <c r="G33" s="1">
        <f t="shared" ca="1" si="0"/>
        <v>60</v>
      </c>
      <c r="H33" s="1">
        <f t="shared" ca="1" si="0"/>
        <v>58</v>
      </c>
      <c r="I33" s="46" t="s">
        <v>145</v>
      </c>
      <c r="J33" s="11">
        <v>29</v>
      </c>
      <c r="K33" s="24">
        <v>1</v>
      </c>
      <c r="L33" s="39">
        <v>7</v>
      </c>
      <c r="M33" s="37">
        <v>2</v>
      </c>
      <c r="N33" s="37">
        <v>44</v>
      </c>
      <c r="O33" s="24">
        <v>4</v>
      </c>
      <c r="P33" s="39">
        <v>3</v>
      </c>
      <c r="Q33" s="39">
        <v>9</v>
      </c>
      <c r="R33" s="39">
        <v>46</v>
      </c>
      <c r="S33"/>
      <c r="T33" s="11">
        <v>29</v>
      </c>
      <c r="U33" s="24">
        <v>5</v>
      </c>
      <c r="V33" s="39">
        <v>10</v>
      </c>
      <c r="W33" s="37">
        <v>15</v>
      </c>
      <c r="X33" s="37">
        <v>44</v>
      </c>
      <c r="Y33" s="24">
        <v>8</v>
      </c>
      <c r="Z33" s="39">
        <v>7</v>
      </c>
      <c r="AA33" s="39">
        <v>6</v>
      </c>
      <c r="AB33" s="39">
        <v>44</v>
      </c>
      <c r="AC33"/>
      <c r="AD33" s="11">
        <v>29</v>
      </c>
      <c r="AE33" s="24">
        <v>1</v>
      </c>
      <c r="AF33" s="39">
        <v>3</v>
      </c>
      <c r="AG33" s="37">
        <v>18</v>
      </c>
      <c r="AH33" s="37">
        <v>27</v>
      </c>
      <c r="AI33" s="24">
        <v>2</v>
      </c>
      <c r="AJ33" s="39">
        <v>3</v>
      </c>
      <c r="AK33" s="39">
        <v>19</v>
      </c>
      <c r="AL33" s="39">
        <v>48</v>
      </c>
      <c r="AM33"/>
      <c r="AN33" s="11">
        <v>29</v>
      </c>
      <c r="AO33" s="24">
        <v>0</v>
      </c>
      <c r="AP33" s="39">
        <v>5</v>
      </c>
      <c r="AQ33" s="37">
        <v>17</v>
      </c>
      <c r="AR33" s="37">
        <v>32</v>
      </c>
      <c r="AS33" s="24">
        <v>4</v>
      </c>
      <c r="AT33" s="39">
        <v>5</v>
      </c>
      <c r="AU33" s="39">
        <v>12</v>
      </c>
      <c r="AV33" s="39">
        <v>59</v>
      </c>
      <c r="AW33"/>
      <c r="AX33" s="11">
        <v>29</v>
      </c>
      <c r="AY33" s="24">
        <v>2</v>
      </c>
      <c r="AZ33" s="39">
        <v>5</v>
      </c>
      <c r="BA33" s="37">
        <v>18</v>
      </c>
      <c r="BB33" s="37">
        <v>1</v>
      </c>
      <c r="BC33" s="24">
        <v>1</v>
      </c>
      <c r="BD33" s="39">
        <v>2</v>
      </c>
      <c r="BE33" s="39">
        <v>5</v>
      </c>
      <c r="BF33" s="39">
        <v>44</v>
      </c>
      <c r="BG33"/>
      <c r="BH33" s="11">
        <v>29</v>
      </c>
      <c r="BI33" s="24">
        <v>7</v>
      </c>
      <c r="BJ33" s="39">
        <v>6</v>
      </c>
      <c r="BK33" s="37">
        <v>11</v>
      </c>
      <c r="BL33" s="37">
        <v>37</v>
      </c>
      <c r="BM33" s="24">
        <v>7</v>
      </c>
      <c r="BN33" s="39">
        <v>2</v>
      </c>
      <c r="BO33" s="39">
        <v>7</v>
      </c>
      <c r="BP33" s="39">
        <v>29</v>
      </c>
      <c r="BQ33"/>
      <c r="BR33" s="11">
        <v>29</v>
      </c>
      <c r="BS33" s="24">
        <v>3</v>
      </c>
      <c r="BT33" s="39">
        <v>9</v>
      </c>
      <c r="BU33" s="37">
        <v>4</v>
      </c>
      <c r="BV33" s="37">
        <v>49</v>
      </c>
      <c r="BW33" s="24">
        <v>5</v>
      </c>
      <c r="BX33" s="39">
        <v>9</v>
      </c>
      <c r="BY33" s="39">
        <v>17</v>
      </c>
      <c r="BZ33" s="39">
        <v>40</v>
      </c>
      <c r="CA33"/>
      <c r="CB33" s="11">
        <v>29</v>
      </c>
      <c r="CC33" s="24">
        <v>1</v>
      </c>
      <c r="CD33" s="39">
        <v>5</v>
      </c>
      <c r="CE33" s="37">
        <v>11</v>
      </c>
      <c r="CF33" s="37">
        <v>36</v>
      </c>
      <c r="CG33" s="24">
        <v>9</v>
      </c>
      <c r="CH33" s="39">
        <v>10</v>
      </c>
      <c r="CI33" s="39">
        <v>10</v>
      </c>
      <c r="CJ33" s="39">
        <v>52</v>
      </c>
      <c r="CK33"/>
      <c r="CL33" s="11">
        <v>29</v>
      </c>
      <c r="CM33" s="24">
        <v>7</v>
      </c>
      <c r="CN33" s="39">
        <v>8</v>
      </c>
      <c r="CO33" s="37">
        <v>6</v>
      </c>
      <c r="CP33" s="37">
        <v>33</v>
      </c>
      <c r="CQ33" s="24">
        <v>2</v>
      </c>
      <c r="CR33" s="39">
        <v>8</v>
      </c>
      <c r="CS33" s="39">
        <v>2</v>
      </c>
      <c r="CT33" s="39">
        <v>46</v>
      </c>
      <c r="CU33"/>
      <c r="CV33"/>
      <c r="CW33"/>
      <c r="CX33"/>
      <c r="CY33"/>
      <c r="CZ33"/>
      <c r="DA33"/>
      <c r="DB33"/>
      <c r="DC33"/>
      <c r="DD33"/>
    </row>
    <row r="34" spans="1:108">
      <c r="A34" s="24">
        <v>130</v>
      </c>
      <c r="B34" s="24">
        <v>384</v>
      </c>
      <c r="C34" s="26" t="s">
        <v>51</v>
      </c>
      <c r="D34" s="1" t="s">
        <v>131</v>
      </c>
      <c r="E34" s="1" t="s">
        <v>133</v>
      </c>
      <c r="F34" s="36">
        <v>38846</v>
      </c>
      <c r="G34" s="1">
        <f t="shared" ca="1" si="0"/>
        <v>92</v>
      </c>
      <c r="H34" s="1">
        <f t="shared" ca="1" si="0"/>
        <v>80</v>
      </c>
      <c r="I34" s="46" t="s">
        <v>145</v>
      </c>
      <c r="J34" s="11">
        <v>30</v>
      </c>
      <c r="K34" s="24">
        <v>4</v>
      </c>
      <c r="L34" s="39">
        <v>5</v>
      </c>
      <c r="M34" s="37">
        <v>0</v>
      </c>
      <c r="N34" s="37">
        <v>27</v>
      </c>
      <c r="O34" s="24">
        <v>2</v>
      </c>
      <c r="P34" s="39">
        <v>2</v>
      </c>
      <c r="Q34" s="39">
        <v>6</v>
      </c>
      <c r="R34" s="39">
        <v>49</v>
      </c>
      <c r="S34"/>
      <c r="T34" s="11">
        <v>30</v>
      </c>
      <c r="U34" s="24">
        <v>0</v>
      </c>
      <c r="V34" s="39">
        <v>7</v>
      </c>
      <c r="W34" s="37">
        <v>12</v>
      </c>
      <c r="X34" s="37">
        <v>59</v>
      </c>
      <c r="Y34" s="24">
        <v>3</v>
      </c>
      <c r="Z34" s="39">
        <v>8</v>
      </c>
      <c r="AA34" s="39">
        <v>19</v>
      </c>
      <c r="AB34" s="39">
        <v>42</v>
      </c>
      <c r="AC34"/>
      <c r="AD34" s="11">
        <v>30</v>
      </c>
      <c r="AE34" s="24">
        <v>5</v>
      </c>
      <c r="AF34" s="39">
        <v>7</v>
      </c>
      <c r="AG34" s="37">
        <v>15</v>
      </c>
      <c r="AH34" s="37">
        <v>31</v>
      </c>
      <c r="AI34" s="24">
        <v>8</v>
      </c>
      <c r="AJ34" s="39">
        <v>9</v>
      </c>
      <c r="AK34" s="39">
        <v>18</v>
      </c>
      <c r="AL34" s="39">
        <v>25</v>
      </c>
      <c r="AM34"/>
      <c r="AN34" s="11">
        <v>30</v>
      </c>
      <c r="AO34" s="24">
        <v>3</v>
      </c>
      <c r="AP34" s="39">
        <v>3</v>
      </c>
      <c r="AQ34" s="37">
        <v>10</v>
      </c>
      <c r="AR34" s="37">
        <v>48</v>
      </c>
      <c r="AS34" s="24">
        <v>2</v>
      </c>
      <c r="AT34" s="39">
        <v>10</v>
      </c>
      <c r="AU34" s="39">
        <v>11</v>
      </c>
      <c r="AV34" s="39">
        <v>55</v>
      </c>
      <c r="AW34"/>
      <c r="AX34" s="11">
        <v>30</v>
      </c>
      <c r="AY34" s="24">
        <v>6</v>
      </c>
      <c r="AZ34" s="39">
        <v>1</v>
      </c>
      <c r="BA34" s="37">
        <v>1</v>
      </c>
      <c r="BB34" s="37">
        <v>59</v>
      </c>
      <c r="BC34" s="24">
        <v>9</v>
      </c>
      <c r="BD34" s="39">
        <v>7</v>
      </c>
      <c r="BE34" s="39">
        <v>18</v>
      </c>
      <c r="BF34" s="39">
        <v>42</v>
      </c>
      <c r="BG34"/>
      <c r="BH34" s="11">
        <v>30</v>
      </c>
      <c r="BI34" s="24">
        <v>9</v>
      </c>
      <c r="BJ34" s="39">
        <v>7</v>
      </c>
      <c r="BK34" s="37">
        <v>5</v>
      </c>
      <c r="BL34" s="37">
        <v>7</v>
      </c>
      <c r="BM34" s="24">
        <v>5</v>
      </c>
      <c r="BN34" s="39">
        <v>3</v>
      </c>
      <c r="BO34" s="39">
        <v>5</v>
      </c>
      <c r="BP34" s="39">
        <v>26</v>
      </c>
      <c r="BQ34"/>
      <c r="BR34" s="11">
        <v>30</v>
      </c>
      <c r="BS34" s="24">
        <v>9</v>
      </c>
      <c r="BT34" s="39">
        <v>5</v>
      </c>
      <c r="BU34" s="37">
        <v>5</v>
      </c>
      <c r="BV34" s="37">
        <v>0</v>
      </c>
      <c r="BW34" s="24">
        <v>10</v>
      </c>
      <c r="BX34" s="39">
        <v>1</v>
      </c>
      <c r="BY34" s="39">
        <v>10</v>
      </c>
      <c r="BZ34" s="39">
        <v>17</v>
      </c>
      <c r="CA34"/>
      <c r="CB34" s="11">
        <v>30</v>
      </c>
      <c r="CC34" s="24">
        <v>1</v>
      </c>
      <c r="CD34" s="39">
        <v>10</v>
      </c>
      <c r="CE34" s="37">
        <v>14</v>
      </c>
      <c r="CF34" s="37">
        <v>44</v>
      </c>
      <c r="CG34" s="24">
        <v>6</v>
      </c>
      <c r="CH34" s="39">
        <v>8</v>
      </c>
      <c r="CI34" s="39">
        <v>20</v>
      </c>
      <c r="CJ34" s="39">
        <v>53</v>
      </c>
      <c r="CK34"/>
      <c r="CL34" s="11">
        <v>30</v>
      </c>
      <c r="CM34" s="24">
        <v>0</v>
      </c>
      <c r="CN34" s="39">
        <v>0</v>
      </c>
      <c r="CO34" s="37">
        <v>4</v>
      </c>
      <c r="CP34" s="37">
        <v>28</v>
      </c>
      <c r="CQ34" s="24">
        <v>8</v>
      </c>
      <c r="CR34" s="39">
        <v>10</v>
      </c>
      <c r="CS34" s="39">
        <v>0</v>
      </c>
      <c r="CT34" s="39">
        <v>60</v>
      </c>
      <c r="CU34"/>
      <c r="CV34"/>
      <c r="CW34"/>
      <c r="CX34"/>
      <c r="CY34"/>
      <c r="CZ34"/>
      <c r="DA34"/>
      <c r="DB34"/>
      <c r="DC34"/>
      <c r="DD34"/>
    </row>
    <row r="35" spans="1:108">
      <c r="A35" s="24">
        <v>131</v>
      </c>
      <c r="B35" s="24">
        <v>455</v>
      </c>
      <c r="C35" s="25" t="s">
        <v>39</v>
      </c>
      <c r="D35" s="44" t="s">
        <v>130</v>
      </c>
      <c r="E35" s="44" t="s">
        <v>134</v>
      </c>
      <c r="F35" s="36">
        <v>37718</v>
      </c>
      <c r="G35" s="1">
        <f t="shared" ca="1" si="0"/>
        <v>99</v>
      </c>
      <c r="H35" s="1">
        <f t="shared" ca="1" si="0"/>
        <v>95</v>
      </c>
      <c r="I35" s="21" t="s">
        <v>135</v>
      </c>
      <c r="J35" s="11">
        <v>1</v>
      </c>
      <c r="K35" s="24">
        <v>0</v>
      </c>
      <c r="L35" s="39">
        <v>8</v>
      </c>
      <c r="M35" s="37">
        <v>17</v>
      </c>
      <c r="N35" s="37">
        <v>25</v>
      </c>
      <c r="O35" s="24">
        <v>1</v>
      </c>
      <c r="P35" s="39">
        <v>10</v>
      </c>
      <c r="Q35" s="39">
        <v>0</v>
      </c>
      <c r="R35" s="39">
        <v>15</v>
      </c>
      <c r="S35"/>
      <c r="T35" s="11">
        <v>1</v>
      </c>
      <c r="U35" s="24">
        <v>6</v>
      </c>
      <c r="V35" s="39">
        <v>6</v>
      </c>
      <c r="W35" s="37">
        <v>15</v>
      </c>
      <c r="X35" s="37">
        <v>52</v>
      </c>
      <c r="Y35" s="24">
        <v>8</v>
      </c>
      <c r="Z35" s="39">
        <v>9</v>
      </c>
      <c r="AA35" s="39">
        <v>5</v>
      </c>
      <c r="AB35" s="39">
        <v>22</v>
      </c>
      <c r="AC35"/>
      <c r="AD35" s="11">
        <v>1</v>
      </c>
      <c r="AE35" s="24">
        <v>1</v>
      </c>
      <c r="AF35" s="39">
        <v>9</v>
      </c>
      <c r="AG35" s="37">
        <v>5</v>
      </c>
      <c r="AH35" s="37">
        <v>38</v>
      </c>
      <c r="AI35" s="24">
        <v>6</v>
      </c>
      <c r="AJ35" s="39">
        <v>7</v>
      </c>
      <c r="AK35" s="39">
        <v>15</v>
      </c>
      <c r="AL35" s="39">
        <v>30</v>
      </c>
      <c r="AM35"/>
      <c r="AN35" s="11">
        <v>1</v>
      </c>
      <c r="AO35" s="24">
        <v>6</v>
      </c>
      <c r="AP35" s="39">
        <v>9</v>
      </c>
      <c r="AQ35" s="37">
        <v>3</v>
      </c>
      <c r="AR35" s="37">
        <v>58</v>
      </c>
      <c r="AS35" s="24">
        <v>4</v>
      </c>
      <c r="AT35" s="39">
        <v>0</v>
      </c>
      <c r="AU35" s="39">
        <v>16</v>
      </c>
      <c r="AV35" s="39">
        <v>15</v>
      </c>
      <c r="AW35"/>
      <c r="AX35" s="11">
        <v>1</v>
      </c>
      <c r="AY35" s="24">
        <v>2</v>
      </c>
      <c r="AZ35" s="39">
        <v>4</v>
      </c>
      <c r="BA35" s="37">
        <v>9</v>
      </c>
      <c r="BB35" s="37">
        <v>48</v>
      </c>
      <c r="BC35" s="24">
        <v>9</v>
      </c>
      <c r="BD35" s="39">
        <v>7</v>
      </c>
      <c r="BE35" s="39">
        <v>6</v>
      </c>
      <c r="BF35" s="39">
        <v>46</v>
      </c>
      <c r="BG35"/>
      <c r="BH35" s="11">
        <v>1</v>
      </c>
      <c r="BI35" s="24">
        <v>9</v>
      </c>
      <c r="BJ35" s="39">
        <v>1</v>
      </c>
      <c r="BK35" s="37">
        <v>1</v>
      </c>
      <c r="BL35" s="37">
        <v>22</v>
      </c>
      <c r="BM35" s="24">
        <v>3</v>
      </c>
      <c r="BN35" s="39">
        <v>7</v>
      </c>
      <c r="BO35" s="39">
        <v>19</v>
      </c>
      <c r="BP35" s="39">
        <v>32</v>
      </c>
      <c r="BQ35"/>
      <c r="BR35" s="11">
        <v>1</v>
      </c>
      <c r="BS35" s="24">
        <v>3</v>
      </c>
      <c r="BT35" s="39">
        <v>8</v>
      </c>
      <c r="BU35" s="37">
        <v>20</v>
      </c>
      <c r="BV35" s="37">
        <v>55</v>
      </c>
      <c r="BW35" s="24">
        <v>10</v>
      </c>
      <c r="BX35" s="39">
        <v>10</v>
      </c>
      <c r="BY35" s="39">
        <v>6</v>
      </c>
      <c r="BZ35" s="39">
        <v>24</v>
      </c>
      <c r="CA35"/>
      <c r="CB35" s="11">
        <v>1</v>
      </c>
      <c r="CC35" s="24">
        <v>9</v>
      </c>
      <c r="CD35" s="39">
        <v>6</v>
      </c>
      <c r="CE35" s="37">
        <v>12</v>
      </c>
      <c r="CF35" s="37">
        <v>34</v>
      </c>
      <c r="CG35" s="24">
        <v>4</v>
      </c>
      <c r="CH35" s="39">
        <v>9</v>
      </c>
      <c r="CI35" s="39">
        <v>7</v>
      </c>
      <c r="CJ35" s="39">
        <v>21</v>
      </c>
      <c r="CL35" s="11">
        <v>1</v>
      </c>
      <c r="CM35" s="24">
        <v>1</v>
      </c>
      <c r="CN35" s="39">
        <v>0</v>
      </c>
      <c r="CO35" s="37">
        <v>9</v>
      </c>
      <c r="CP35" s="37">
        <v>50</v>
      </c>
      <c r="CQ35" s="24">
        <v>3</v>
      </c>
      <c r="CR35" s="39">
        <v>10</v>
      </c>
      <c r="CS35" s="39">
        <v>6</v>
      </c>
      <c r="CT35" s="39">
        <v>18</v>
      </c>
    </row>
    <row r="36" spans="1:108">
      <c r="A36" s="24">
        <v>132</v>
      </c>
      <c r="B36" s="24">
        <v>456</v>
      </c>
      <c r="C36" s="26" t="s">
        <v>40</v>
      </c>
      <c r="D36" s="1" t="s">
        <v>131</v>
      </c>
      <c r="E36" s="1" t="s">
        <v>132</v>
      </c>
      <c r="F36" s="36">
        <v>38176</v>
      </c>
      <c r="G36" s="1">
        <f t="shared" ca="1" si="0"/>
        <v>12</v>
      </c>
      <c r="H36" s="1">
        <f t="shared" ca="1" si="0"/>
        <v>13</v>
      </c>
      <c r="I36" s="21" t="s">
        <v>135</v>
      </c>
      <c r="J36" s="11">
        <v>2</v>
      </c>
      <c r="K36" s="24">
        <v>6</v>
      </c>
      <c r="L36" s="39">
        <v>10</v>
      </c>
      <c r="M36" s="37">
        <v>14</v>
      </c>
      <c r="N36" s="37">
        <v>8</v>
      </c>
      <c r="O36" s="24">
        <v>4</v>
      </c>
      <c r="P36" s="39">
        <v>2</v>
      </c>
      <c r="Q36" s="39">
        <v>16</v>
      </c>
      <c r="R36" s="39">
        <v>18</v>
      </c>
      <c r="S36"/>
      <c r="T36" s="11">
        <v>2</v>
      </c>
      <c r="U36" s="24">
        <v>1</v>
      </c>
      <c r="V36" s="39">
        <v>6</v>
      </c>
      <c r="W36" s="37">
        <v>19</v>
      </c>
      <c r="X36" s="37">
        <v>48</v>
      </c>
      <c r="Y36" s="24">
        <v>0</v>
      </c>
      <c r="Z36" s="39">
        <v>0</v>
      </c>
      <c r="AA36" s="39">
        <v>0</v>
      </c>
      <c r="AB36" s="39">
        <v>18</v>
      </c>
      <c r="AC36"/>
      <c r="AD36" s="11">
        <v>2</v>
      </c>
      <c r="AE36" s="24">
        <v>9</v>
      </c>
      <c r="AF36" s="39">
        <v>8</v>
      </c>
      <c r="AG36" s="37">
        <v>17</v>
      </c>
      <c r="AH36" s="37">
        <v>17</v>
      </c>
      <c r="AI36" s="24">
        <v>6</v>
      </c>
      <c r="AJ36" s="39">
        <v>1</v>
      </c>
      <c r="AK36" s="39">
        <v>1</v>
      </c>
      <c r="AL36" s="39">
        <v>41</v>
      </c>
      <c r="AM36"/>
      <c r="AN36" s="11">
        <v>2</v>
      </c>
      <c r="AO36" s="24">
        <v>8</v>
      </c>
      <c r="AP36" s="39">
        <v>1</v>
      </c>
      <c r="AQ36" s="37">
        <v>16</v>
      </c>
      <c r="AR36" s="37">
        <v>46</v>
      </c>
      <c r="AS36" s="24">
        <v>3</v>
      </c>
      <c r="AT36" s="39">
        <v>2</v>
      </c>
      <c r="AU36" s="39">
        <v>13</v>
      </c>
      <c r="AV36" s="39">
        <v>21</v>
      </c>
      <c r="AW36"/>
      <c r="AX36" s="11">
        <v>2</v>
      </c>
      <c r="AY36" s="24">
        <v>2</v>
      </c>
      <c r="AZ36" s="39">
        <v>10</v>
      </c>
      <c r="BA36" s="37">
        <v>14</v>
      </c>
      <c r="BB36" s="37">
        <v>21</v>
      </c>
      <c r="BC36" s="24">
        <v>3</v>
      </c>
      <c r="BD36" s="39">
        <v>7</v>
      </c>
      <c r="BE36" s="39">
        <v>20</v>
      </c>
      <c r="BF36" s="39">
        <v>21</v>
      </c>
      <c r="BG36"/>
      <c r="BH36" s="11">
        <v>2</v>
      </c>
      <c r="BI36" s="24">
        <v>7</v>
      </c>
      <c r="BJ36" s="39">
        <v>5</v>
      </c>
      <c r="BK36" s="37">
        <v>7</v>
      </c>
      <c r="BL36" s="37">
        <v>31</v>
      </c>
      <c r="BM36" s="24">
        <v>7</v>
      </c>
      <c r="BN36" s="39">
        <v>1</v>
      </c>
      <c r="BO36" s="39">
        <v>16</v>
      </c>
      <c r="BP36" s="39">
        <v>50</v>
      </c>
      <c r="BQ36"/>
      <c r="BR36" s="11">
        <v>2</v>
      </c>
      <c r="BS36" s="24">
        <v>0</v>
      </c>
      <c r="BT36" s="39">
        <v>8</v>
      </c>
      <c r="BU36" s="37">
        <v>1</v>
      </c>
      <c r="BV36" s="37">
        <v>41</v>
      </c>
      <c r="BW36" s="24">
        <v>6</v>
      </c>
      <c r="BX36" s="39">
        <v>2</v>
      </c>
      <c r="BY36" s="39">
        <v>8</v>
      </c>
      <c r="BZ36" s="39">
        <v>52</v>
      </c>
      <c r="CB36" s="11">
        <v>2</v>
      </c>
      <c r="CC36" s="24">
        <v>9</v>
      </c>
      <c r="CD36" s="39">
        <v>10</v>
      </c>
      <c r="CE36" s="37">
        <v>9</v>
      </c>
      <c r="CF36" s="37">
        <v>43</v>
      </c>
      <c r="CG36" s="24">
        <v>7</v>
      </c>
      <c r="CH36" s="39">
        <v>7</v>
      </c>
      <c r="CI36" s="39">
        <v>17</v>
      </c>
      <c r="CJ36" s="39">
        <v>25</v>
      </c>
      <c r="CL36" s="11">
        <v>2</v>
      </c>
      <c r="CM36" s="24">
        <v>8</v>
      </c>
      <c r="CN36" s="39">
        <v>8</v>
      </c>
      <c r="CO36" s="37">
        <v>20</v>
      </c>
      <c r="CP36" s="37">
        <v>58</v>
      </c>
      <c r="CQ36" s="24">
        <v>0</v>
      </c>
      <c r="CR36" s="39">
        <v>1</v>
      </c>
      <c r="CS36" s="39">
        <v>10</v>
      </c>
      <c r="CT36" s="39">
        <v>56</v>
      </c>
    </row>
    <row r="37" spans="1:108">
      <c r="A37" s="24">
        <v>133</v>
      </c>
      <c r="B37" s="24">
        <v>457</v>
      </c>
      <c r="C37" s="26" t="s">
        <v>41</v>
      </c>
      <c r="D37" s="44" t="s">
        <v>130</v>
      </c>
      <c r="E37" s="1" t="s">
        <v>133</v>
      </c>
      <c r="F37" s="36">
        <v>38846</v>
      </c>
      <c r="G37" s="1">
        <f t="shared" ca="1" si="0"/>
        <v>14</v>
      </c>
      <c r="H37" s="1">
        <f t="shared" ca="1" si="0"/>
        <v>34</v>
      </c>
      <c r="I37" s="21" t="s">
        <v>135</v>
      </c>
      <c r="J37" s="11">
        <v>3</v>
      </c>
      <c r="K37" s="24">
        <v>6</v>
      </c>
      <c r="L37" s="39">
        <v>7</v>
      </c>
      <c r="M37" s="37">
        <v>9</v>
      </c>
      <c r="N37" s="37">
        <v>10</v>
      </c>
      <c r="O37" s="24">
        <v>9</v>
      </c>
      <c r="P37" s="39">
        <v>10</v>
      </c>
      <c r="Q37" s="39">
        <v>12</v>
      </c>
      <c r="R37" s="39">
        <v>57</v>
      </c>
      <c r="S37"/>
      <c r="T37" s="11">
        <v>3</v>
      </c>
      <c r="U37" s="24">
        <v>7</v>
      </c>
      <c r="V37" s="39">
        <v>10</v>
      </c>
      <c r="W37" s="37">
        <v>13</v>
      </c>
      <c r="X37" s="37">
        <v>18</v>
      </c>
      <c r="Y37" s="24">
        <v>8</v>
      </c>
      <c r="Z37" s="39">
        <v>2</v>
      </c>
      <c r="AA37" s="39">
        <v>0</v>
      </c>
      <c r="AB37" s="39">
        <v>4</v>
      </c>
      <c r="AC37"/>
      <c r="AD37" s="11">
        <v>3</v>
      </c>
      <c r="AE37" s="24">
        <v>8</v>
      </c>
      <c r="AF37" s="39">
        <v>2</v>
      </c>
      <c r="AG37" s="37">
        <v>2</v>
      </c>
      <c r="AH37" s="37">
        <v>12</v>
      </c>
      <c r="AI37" s="24">
        <v>4</v>
      </c>
      <c r="AJ37" s="39">
        <v>2</v>
      </c>
      <c r="AK37" s="39">
        <v>20</v>
      </c>
      <c r="AL37" s="39">
        <v>58</v>
      </c>
      <c r="AM37"/>
      <c r="AN37" s="11">
        <v>3</v>
      </c>
      <c r="AO37" s="24">
        <v>10</v>
      </c>
      <c r="AP37" s="39">
        <v>6</v>
      </c>
      <c r="AQ37" s="37">
        <v>15</v>
      </c>
      <c r="AR37" s="37">
        <v>10</v>
      </c>
      <c r="AS37" s="24">
        <v>1</v>
      </c>
      <c r="AT37" s="39">
        <v>8</v>
      </c>
      <c r="AU37" s="39">
        <v>15</v>
      </c>
      <c r="AV37" s="39">
        <v>45</v>
      </c>
      <c r="AW37"/>
      <c r="AX37" s="11">
        <v>3</v>
      </c>
      <c r="AY37" s="24">
        <v>4</v>
      </c>
      <c r="AZ37" s="39">
        <v>5</v>
      </c>
      <c r="BA37" s="37">
        <v>15</v>
      </c>
      <c r="BB37" s="37">
        <v>32</v>
      </c>
      <c r="BC37" s="24">
        <v>1</v>
      </c>
      <c r="BD37" s="39">
        <v>6</v>
      </c>
      <c r="BE37" s="39">
        <v>6</v>
      </c>
      <c r="BF37" s="39">
        <v>55</v>
      </c>
      <c r="BG37"/>
      <c r="BH37" s="11">
        <v>3</v>
      </c>
      <c r="BI37" s="24">
        <v>1</v>
      </c>
      <c r="BJ37" s="39">
        <v>9</v>
      </c>
      <c r="BK37" s="37">
        <v>11</v>
      </c>
      <c r="BL37" s="37">
        <v>60</v>
      </c>
      <c r="BM37" s="24">
        <v>7</v>
      </c>
      <c r="BN37" s="39">
        <v>4</v>
      </c>
      <c r="BO37" s="39">
        <v>18</v>
      </c>
      <c r="BP37" s="39">
        <v>59</v>
      </c>
      <c r="BQ37"/>
      <c r="BR37" s="11">
        <v>3</v>
      </c>
      <c r="BS37" s="24">
        <v>7</v>
      </c>
      <c r="BT37" s="39">
        <v>10</v>
      </c>
      <c r="BU37" s="37">
        <v>7</v>
      </c>
      <c r="BV37" s="37">
        <v>25</v>
      </c>
      <c r="BW37" s="24">
        <v>2</v>
      </c>
      <c r="BX37" s="39">
        <v>9</v>
      </c>
      <c r="BY37" s="39">
        <v>5</v>
      </c>
      <c r="BZ37" s="39">
        <v>13</v>
      </c>
      <c r="CB37" s="11">
        <v>3</v>
      </c>
      <c r="CC37" s="24">
        <v>10</v>
      </c>
      <c r="CD37" s="39">
        <v>5</v>
      </c>
      <c r="CE37" s="37">
        <v>14</v>
      </c>
      <c r="CF37" s="37">
        <v>8</v>
      </c>
      <c r="CG37" s="24">
        <v>9</v>
      </c>
      <c r="CH37" s="39">
        <v>0</v>
      </c>
      <c r="CI37" s="39">
        <v>1</v>
      </c>
      <c r="CJ37" s="39">
        <v>59</v>
      </c>
      <c r="CL37" s="11">
        <v>3</v>
      </c>
      <c r="CM37" s="24">
        <v>1</v>
      </c>
      <c r="CN37" s="39">
        <v>4</v>
      </c>
      <c r="CO37" s="37">
        <v>5</v>
      </c>
      <c r="CP37" s="37">
        <v>52</v>
      </c>
      <c r="CQ37" s="24">
        <v>2</v>
      </c>
      <c r="CR37" s="39">
        <v>5</v>
      </c>
      <c r="CS37" s="39">
        <v>7</v>
      </c>
      <c r="CT37" s="39">
        <v>15</v>
      </c>
    </row>
    <row r="38" spans="1:108">
      <c r="A38" s="24">
        <v>134</v>
      </c>
      <c r="B38" s="24">
        <v>458</v>
      </c>
      <c r="C38" s="26" t="s">
        <v>42</v>
      </c>
      <c r="D38" s="1" t="s">
        <v>131</v>
      </c>
      <c r="E38" s="44" t="s">
        <v>134</v>
      </c>
      <c r="F38" s="36">
        <v>37718</v>
      </c>
      <c r="G38" s="1">
        <f t="shared" ref="G38:H69" ca="1" si="1">RANDBETWEEN(0,100)</f>
        <v>32</v>
      </c>
      <c r="H38" s="1">
        <f t="shared" ca="1" si="1"/>
        <v>68</v>
      </c>
      <c r="I38" s="21" t="s">
        <v>135</v>
      </c>
      <c r="J38" s="11">
        <v>4</v>
      </c>
      <c r="K38" s="24">
        <v>10</v>
      </c>
      <c r="L38" s="39">
        <v>2</v>
      </c>
      <c r="M38" s="37">
        <v>7</v>
      </c>
      <c r="N38" s="37">
        <v>22</v>
      </c>
      <c r="O38" s="24">
        <v>2</v>
      </c>
      <c r="P38" s="39">
        <v>2</v>
      </c>
      <c r="Q38" s="39">
        <v>7</v>
      </c>
      <c r="R38" s="39">
        <v>14</v>
      </c>
      <c r="S38"/>
      <c r="T38" s="11">
        <v>4</v>
      </c>
      <c r="U38" s="24">
        <v>4</v>
      </c>
      <c r="V38" s="39">
        <v>1</v>
      </c>
      <c r="W38" s="37">
        <v>8</v>
      </c>
      <c r="X38" s="37">
        <v>10</v>
      </c>
      <c r="Y38" s="24">
        <v>8</v>
      </c>
      <c r="Z38" s="39">
        <v>7</v>
      </c>
      <c r="AA38" s="39">
        <v>10</v>
      </c>
      <c r="AB38" s="39">
        <v>37</v>
      </c>
      <c r="AC38"/>
      <c r="AD38" s="11">
        <v>4</v>
      </c>
      <c r="AE38" s="24">
        <v>3</v>
      </c>
      <c r="AF38" s="39">
        <v>0</v>
      </c>
      <c r="AG38" s="37">
        <v>12</v>
      </c>
      <c r="AH38" s="37">
        <v>11</v>
      </c>
      <c r="AI38" s="24">
        <v>0</v>
      </c>
      <c r="AJ38" s="39">
        <v>9</v>
      </c>
      <c r="AK38" s="39">
        <v>4</v>
      </c>
      <c r="AL38" s="39">
        <v>0</v>
      </c>
      <c r="AM38"/>
      <c r="AN38" s="11">
        <v>4</v>
      </c>
      <c r="AO38" s="24">
        <v>9</v>
      </c>
      <c r="AP38" s="39">
        <v>1</v>
      </c>
      <c r="AQ38" s="37">
        <v>13</v>
      </c>
      <c r="AR38" s="37">
        <v>29</v>
      </c>
      <c r="AS38" s="24">
        <v>5</v>
      </c>
      <c r="AT38" s="39">
        <v>2</v>
      </c>
      <c r="AU38" s="39">
        <v>11</v>
      </c>
      <c r="AV38" s="39">
        <v>26</v>
      </c>
      <c r="AW38"/>
      <c r="AX38" s="11">
        <v>4</v>
      </c>
      <c r="AY38" s="24">
        <v>9</v>
      </c>
      <c r="AZ38" s="39">
        <v>8</v>
      </c>
      <c r="BA38" s="37">
        <v>10</v>
      </c>
      <c r="BB38" s="37">
        <v>47</v>
      </c>
      <c r="BC38" s="24">
        <v>5</v>
      </c>
      <c r="BD38" s="39">
        <v>4</v>
      </c>
      <c r="BE38" s="39">
        <v>9</v>
      </c>
      <c r="BF38" s="39">
        <v>42</v>
      </c>
      <c r="BG38"/>
      <c r="BH38" s="11">
        <v>4</v>
      </c>
      <c r="BI38" s="24">
        <v>8</v>
      </c>
      <c r="BJ38" s="39">
        <v>0</v>
      </c>
      <c r="BK38" s="37">
        <v>3</v>
      </c>
      <c r="BL38" s="37">
        <v>58</v>
      </c>
      <c r="BM38" s="24">
        <v>2</v>
      </c>
      <c r="BN38" s="39">
        <v>3</v>
      </c>
      <c r="BO38" s="39">
        <v>6</v>
      </c>
      <c r="BP38" s="39">
        <v>8</v>
      </c>
      <c r="BQ38"/>
      <c r="BR38" s="11">
        <v>4</v>
      </c>
      <c r="BS38" s="24">
        <v>8</v>
      </c>
      <c r="BT38" s="39">
        <v>1</v>
      </c>
      <c r="BU38" s="37">
        <v>4</v>
      </c>
      <c r="BV38" s="37">
        <v>16</v>
      </c>
      <c r="BW38" s="24">
        <v>3</v>
      </c>
      <c r="BX38" s="39">
        <v>0</v>
      </c>
      <c r="BY38" s="39">
        <v>15</v>
      </c>
      <c r="BZ38" s="39">
        <v>32</v>
      </c>
      <c r="CB38" s="11">
        <v>4</v>
      </c>
      <c r="CC38" s="24">
        <v>1</v>
      </c>
      <c r="CD38" s="39">
        <v>9</v>
      </c>
      <c r="CE38" s="37">
        <v>3</v>
      </c>
      <c r="CF38" s="37">
        <v>8</v>
      </c>
      <c r="CG38" s="24">
        <v>7</v>
      </c>
      <c r="CH38" s="39">
        <v>7</v>
      </c>
      <c r="CI38" s="39">
        <v>9</v>
      </c>
      <c r="CJ38" s="39">
        <v>51</v>
      </c>
      <c r="CL38" s="11">
        <v>4</v>
      </c>
      <c r="CM38" s="24">
        <v>6</v>
      </c>
      <c r="CN38" s="39">
        <v>1</v>
      </c>
      <c r="CO38" s="37">
        <v>17</v>
      </c>
      <c r="CP38" s="37">
        <v>35</v>
      </c>
      <c r="CQ38" s="24">
        <v>7</v>
      </c>
      <c r="CR38" s="39">
        <v>1</v>
      </c>
      <c r="CS38" s="39">
        <v>6</v>
      </c>
      <c r="CT38" s="39">
        <v>46</v>
      </c>
    </row>
    <row r="39" spans="1:108">
      <c r="A39" s="24">
        <v>135</v>
      </c>
      <c r="B39" s="24">
        <v>459</v>
      </c>
      <c r="C39" s="26" t="s">
        <v>43</v>
      </c>
      <c r="D39" s="44" t="s">
        <v>130</v>
      </c>
      <c r="E39" s="1" t="s">
        <v>132</v>
      </c>
      <c r="F39" s="36">
        <v>38176</v>
      </c>
      <c r="G39" s="1">
        <f t="shared" ca="1" si="1"/>
        <v>75</v>
      </c>
      <c r="H39" s="1">
        <f t="shared" ca="1" si="1"/>
        <v>15</v>
      </c>
      <c r="I39" s="21" t="s">
        <v>135</v>
      </c>
      <c r="J39" s="11">
        <v>5</v>
      </c>
      <c r="K39" s="24">
        <v>2</v>
      </c>
      <c r="L39" s="39">
        <v>5</v>
      </c>
      <c r="M39" s="37">
        <v>8</v>
      </c>
      <c r="N39" s="37">
        <v>23</v>
      </c>
      <c r="O39" s="24">
        <v>7</v>
      </c>
      <c r="P39" s="39">
        <v>9</v>
      </c>
      <c r="Q39" s="39">
        <v>13</v>
      </c>
      <c r="R39" s="39">
        <v>60</v>
      </c>
      <c r="S39"/>
      <c r="T39" s="11">
        <v>5</v>
      </c>
      <c r="U39" s="24">
        <v>9</v>
      </c>
      <c r="V39" s="39">
        <v>1</v>
      </c>
      <c r="W39" s="37">
        <v>14</v>
      </c>
      <c r="X39" s="37">
        <v>8</v>
      </c>
      <c r="Y39" s="24">
        <v>2</v>
      </c>
      <c r="Z39" s="39">
        <v>0</v>
      </c>
      <c r="AA39" s="39">
        <v>6</v>
      </c>
      <c r="AB39" s="39">
        <v>26</v>
      </c>
      <c r="AC39"/>
      <c r="AD39" s="11">
        <v>5</v>
      </c>
      <c r="AE39" s="24">
        <v>7</v>
      </c>
      <c r="AF39" s="39">
        <v>0</v>
      </c>
      <c r="AG39" s="37">
        <v>20</v>
      </c>
      <c r="AH39" s="37">
        <v>38</v>
      </c>
      <c r="AI39" s="24">
        <v>0</v>
      </c>
      <c r="AJ39" s="39">
        <v>2</v>
      </c>
      <c r="AK39" s="39">
        <v>20</v>
      </c>
      <c r="AL39" s="39">
        <v>20</v>
      </c>
      <c r="AM39"/>
      <c r="AN39" s="11">
        <v>5</v>
      </c>
      <c r="AO39" s="24">
        <v>9</v>
      </c>
      <c r="AP39" s="39">
        <v>3</v>
      </c>
      <c r="AQ39" s="37">
        <v>0</v>
      </c>
      <c r="AR39" s="37">
        <v>34</v>
      </c>
      <c r="AS39" s="24">
        <v>9</v>
      </c>
      <c r="AT39" s="39">
        <v>1</v>
      </c>
      <c r="AU39" s="39">
        <v>9</v>
      </c>
      <c r="AV39" s="39">
        <v>44</v>
      </c>
      <c r="AW39"/>
      <c r="AX39" s="11">
        <v>5</v>
      </c>
      <c r="AY39" s="24">
        <v>8</v>
      </c>
      <c r="AZ39" s="39">
        <v>9</v>
      </c>
      <c r="BA39" s="37">
        <v>7</v>
      </c>
      <c r="BB39" s="37">
        <v>59</v>
      </c>
      <c r="BC39" s="24">
        <v>1</v>
      </c>
      <c r="BD39" s="39">
        <v>4</v>
      </c>
      <c r="BE39" s="39">
        <v>12</v>
      </c>
      <c r="BF39" s="39">
        <v>39</v>
      </c>
      <c r="BG39"/>
      <c r="BH39" s="11">
        <v>5</v>
      </c>
      <c r="BI39" s="24">
        <v>3</v>
      </c>
      <c r="BJ39" s="39">
        <v>2</v>
      </c>
      <c r="BK39" s="37">
        <v>15</v>
      </c>
      <c r="BL39" s="37">
        <v>20</v>
      </c>
      <c r="BM39" s="24">
        <v>7</v>
      </c>
      <c r="BN39" s="39">
        <v>2</v>
      </c>
      <c r="BO39" s="39">
        <v>16</v>
      </c>
      <c r="BP39" s="39">
        <v>13</v>
      </c>
      <c r="BQ39"/>
      <c r="BR39" s="11">
        <v>5</v>
      </c>
      <c r="BS39" s="24">
        <v>7</v>
      </c>
      <c r="BT39" s="39">
        <v>1</v>
      </c>
      <c r="BU39" s="37">
        <v>11</v>
      </c>
      <c r="BV39" s="37">
        <v>33</v>
      </c>
      <c r="BW39" s="24">
        <v>9</v>
      </c>
      <c r="BX39" s="39">
        <v>2</v>
      </c>
      <c r="BY39" s="39">
        <v>10</v>
      </c>
      <c r="BZ39" s="39">
        <v>33</v>
      </c>
      <c r="CB39" s="11">
        <v>5</v>
      </c>
      <c r="CC39" s="24">
        <v>5</v>
      </c>
      <c r="CD39" s="39">
        <v>2</v>
      </c>
      <c r="CE39" s="37">
        <v>19</v>
      </c>
      <c r="CF39" s="37">
        <v>48</v>
      </c>
      <c r="CG39" s="24">
        <v>4</v>
      </c>
      <c r="CH39" s="39">
        <v>4</v>
      </c>
      <c r="CI39" s="39">
        <v>8</v>
      </c>
      <c r="CJ39" s="39">
        <v>27</v>
      </c>
      <c r="CL39" s="11">
        <v>5</v>
      </c>
      <c r="CM39" s="24">
        <v>10</v>
      </c>
      <c r="CN39" s="39">
        <v>5</v>
      </c>
      <c r="CO39" s="37">
        <v>20</v>
      </c>
      <c r="CP39" s="37">
        <v>37</v>
      </c>
      <c r="CQ39" s="24">
        <v>2</v>
      </c>
      <c r="CR39" s="39">
        <v>9</v>
      </c>
      <c r="CS39" s="39">
        <v>9</v>
      </c>
      <c r="CT39" s="39">
        <v>5</v>
      </c>
    </row>
    <row r="40" spans="1:108">
      <c r="A40" s="24">
        <v>136</v>
      </c>
      <c r="B40" s="24">
        <v>460</v>
      </c>
      <c r="C40" s="26" t="s">
        <v>44</v>
      </c>
      <c r="D40" s="1" t="s">
        <v>131</v>
      </c>
      <c r="E40" s="1" t="s">
        <v>133</v>
      </c>
      <c r="F40" s="36">
        <v>38846</v>
      </c>
      <c r="G40" s="1">
        <f t="shared" ca="1" si="1"/>
        <v>63</v>
      </c>
      <c r="H40" s="1">
        <f t="shared" ca="1" si="1"/>
        <v>60</v>
      </c>
      <c r="I40" s="21" t="s">
        <v>135</v>
      </c>
      <c r="J40" s="11">
        <v>6</v>
      </c>
      <c r="K40" s="24">
        <v>4</v>
      </c>
      <c r="L40" s="39">
        <v>0</v>
      </c>
      <c r="M40" s="37">
        <v>13</v>
      </c>
      <c r="N40" s="37">
        <v>30</v>
      </c>
      <c r="O40" s="24">
        <v>10</v>
      </c>
      <c r="P40" s="39">
        <v>9</v>
      </c>
      <c r="Q40" s="39">
        <v>4</v>
      </c>
      <c r="R40" s="39">
        <v>58</v>
      </c>
      <c r="S40"/>
      <c r="T40" s="11">
        <v>6</v>
      </c>
      <c r="U40" s="24">
        <v>2</v>
      </c>
      <c r="V40" s="39">
        <v>3</v>
      </c>
      <c r="W40" s="37">
        <v>7</v>
      </c>
      <c r="X40" s="37">
        <v>19</v>
      </c>
      <c r="Y40" s="24">
        <v>8</v>
      </c>
      <c r="Z40" s="39">
        <v>7</v>
      </c>
      <c r="AA40" s="39">
        <v>6</v>
      </c>
      <c r="AB40" s="39">
        <v>59</v>
      </c>
      <c r="AC40"/>
      <c r="AD40" s="11">
        <v>6</v>
      </c>
      <c r="AE40" s="24">
        <v>4</v>
      </c>
      <c r="AF40" s="39">
        <v>9</v>
      </c>
      <c r="AG40" s="37">
        <v>1</v>
      </c>
      <c r="AH40" s="37">
        <v>41</v>
      </c>
      <c r="AI40" s="24">
        <v>4</v>
      </c>
      <c r="AJ40" s="39">
        <v>2</v>
      </c>
      <c r="AK40" s="39">
        <v>1</v>
      </c>
      <c r="AL40" s="39">
        <v>8</v>
      </c>
      <c r="AM40"/>
      <c r="AN40" s="11">
        <v>6</v>
      </c>
      <c r="AO40" s="24">
        <v>3</v>
      </c>
      <c r="AP40" s="39">
        <v>3</v>
      </c>
      <c r="AQ40" s="37">
        <v>3</v>
      </c>
      <c r="AR40" s="37">
        <v>48</v>
      </c>
      <c r="AS40" s="24">
        <v>4</v>
      </c>
      <c r="AT40" s="39">
        <v>5</v>
      </c>
      <c r="AU40" s="39">
        <v>13</v>
      </c>
      <c r="AV40" s="39">
        <v>55</v>
      </c>
      <c r="AW40"/>
      <c r="AX40" s="11">
        <v>6</v>
      </c>
      <c r="AY40" s="24">
        <v>4</v>
      </c>
      <c r="AZ40" s="39">
        <v>6</v>
      </c>
      <c r="BA40" s="37">
        <v>0</v>
      </c>
      <c r="BB40" s="37">
        <v>42</v>
      </c>
      <c r="BC40" s="24">
        <v>7</v>
      </c>
      <c r="BD40" s="39">
        <v>6</v>
      </c>
      <c r="BE40" s="39">
        <v>16</v>
      </c>
      <c r="BF40" s="39">
        <v>48</v>
      </c>
      <c r="BG40"/>
      <c r="BH40" s="11">
        <v>6</v>
      </c>
      <c r="BI40" s="24">
        <v>3</v>
      </c>
      <c r="BJ40" s="39">
        <v>2</v>
      </c>
      <c r="BK40" s="37">
        <v>20</v>
      </c>
      <c r="BL40" s="37">
        <v>31</v>
      </c>
      <c r="BM40" s="24">
        <v>1</v>
      </c>
      <c r="BN40" s="39">
        <v>9</v>
      </c>
      <c r="BO40" s="39">
        <v>5</v>
      </c>
      <c r="BP40" s="39">
        <v>20</v>
      </c>
      <c r="BQ40"/>
      <c r="BR40" s="11">
        <v>6</v>
      </c>
      <c r="BS40" s="24">
        <v>9</v>
      </c>
      <c r="BT40" s="39">
        <v>7</v>
      </c>
      <c r="BU40" s="37">
        <v>5</v>
      </c>
      <c r="BV40" s="37">
        <v>17</v>
      </c>
      <c r="BW40" s="24">
        <v>2</v>
      </c>
      <c r="BX40" s="39">
        <v>8</v>
      </c>
      <c r="BY40" s="39">
        <v>11</v>
      </c>
      <c r="BZ40" s="39">
        <v>40</v>
      </c>
      <c r="CB40" s="11">
        <v>6</v>
      </c>
      <c r="CC40" s="24">
        <v>4</v>
      </c>
      <c r="CD40" s="39">
        <v>10</v>
      </c>
      <c r="CE40" s="37">
        <v>4</v>
      </c>
      <c r="CF40" s="37">
        <v>31</v>
      </c>
      <c r="CG40" s="24">
        <v>0</v>
      </c>
      <c r="CH40" s="39">
        <v>9</v>
      </c>
      <c r="CI40" s="39">
        <v>17</v>
      </c>
      <c r="CJ40" s="39">
        <v>16</v>
      </c>
      <c r="CL40" s="11">
        <v>6</v>
      </c>
      <c r="CM40" s="24">
        <v>5</v>
      </c>
      <c r="CN40" s="39">
        <v>7</v>
      </c>
      <c r="CO40" s="37">
        <v>16</v>
      </c>
      <c r="CP40" s="37">
        <v>5</v>
      </c>
      <c r="CQ40" s="24">
        <v>2</v>
      </c>
      <c r="CR40" s="39">
        <v>4</v>
      </c>
      <c r="CS40" s="39">
        <v>17</v>
      </c>
      <c r="CT40" s="39">
        <v>0</v>
      </c>
    </row>
    <row r="41" spans="1:108">
      <c r="A41" s="24">
        <v>137</v>
      </c>
      <c r="B41" s="24">
        <v>461</v>
      </c>
      <c r="C41" s="26" t="s">
        <v>45</v>
      </c>
      <c r="D41" s="44" t="s">
        <v>130</v>
      </c>
      <c r="E41" s="44" t="s">
        <v>134</v>
      </c>
      <c r="F41" s="36">
        <v>37718</v>
      </c>
      <c r="G41" s="1">
        <f t="shared" ca="1" si="1"/>
        <v>65</v>
      </c>
      <c r="H41" s="1">
        <f t="shared" ca="1" si="1"/>
        <v>40</v>
      </c>
      <c r="I41" s="21" t="s">
        <v>135</v>
      </c>
      <c r="J41" s="11">
        <v>7</v>
      </c>
      <c r="K41" s="24">
        <v>0</v>
      </c>
      <c r="L41" s="39">
        <v>9</v>
      </c>
      <c r="M41" s="37">
        <v>10</v>
      </c>
      <c r="N41" s="37">
        <v>18</v>
      </c>
      <c r="O41" s="24">
        <v>0</v>
      </c>
      <c r="P41" s="39">
        <v>3</v>
      </c>
      <c r="Q41" s="39">
        <v>2</v>
      </c>
      <c r="R41" s="39">
        <v>50</v>
      </c>
      <c r="S41"/>
      <c r="T41" s="11">
        <v>7</v>
      </c>
      <c r="U41" s="24">
        <v>10</v>
      </c>
      <c r="V41" s="39">
        <v>9</v>
      </c>
      <c r="W41" s="37">
        <v>11</v>
      </c>
      <c r="X41" s="37">
        <v>16</v>
      </c>
      <c r="Y41" s="24">
        <v>8</v>
      </c>
      <c r="Z41" s="39">
        <v>3</v>
      </c>
      <c r="AA41" s="39">
        <v>10</v>
      </c>
      <c r="AB41" s="39">
        <v>2</v>
      </c>
      <c r="AC41"/>
      <c r="AD41" s="11">
        <v>7</v>
      </c>
      <c r="AE41" s="24">
        <v>7</v>
      </c>
      <c r="AF41" s="39">
        <v>2</v>
      </c>
      <c r="AG41" s="37">
        <v>2</v>
      </c>
      <c r="AH41" s="37">
        <v>18</v>
      </c>
      <c r="AI41" s="24">
        <v>9</v>
      </c>
      <c r="AJ41" s="39">
        <v>7</v>
      </c>
      <c r="AK41" s="39">
        <v>7</v>
      </c>
      <c r="AL41" s="39">
        <v>45</v>
      </c>
      <c r="AM41"/>
      <c r="AN41" s="11">
        <v>7</v>
      </c>
      <c r="AO41" s="24">
        <v>8</v>
      </c>
      <c r="AP41" s="39">
        <v>4</v>
      </c>
      <c r="AQ41" s="37">
        <v>3</v>
      </c>
      <c r="AR41" s="37">
        <v>7</v>
      </c>
      <c r="AS41" s="24">
        <v>2</v>
      </c>
      <c r="AT41" s="39">
        <v>2</v>
      </c>
      <c r="AU41" s="39">
        <v>19</v>
      </c>
      <c r="AV41" s="39">
        <v>37</v>
      </c>
      <c r="AW41"/>
      <c r="AX41" s="11">
        <v>7</v>
      </c>
      <c r="AY41" s="24">
        <v>1</v>
      </c>
      <c r="AZ41" s="39">
        <v>0</v>
      </c>
      <c r="BA41" s="37">
        <v>5</v>
      </c>
      <c r="BB41" s="37">
        <v>24</v>
      </c>
      <c r="BC41" s="24">
        <v>10</v>
      </c>
      <c r="BD41" s="39">
        <v>3</v>
      </c>
      <c r="BE41" s="39">
        <v>16</v>
      </c>
      <c r="BF41" s="39">
        <v>12</v>
      </c>
      <c r="BG41"/>
      <c r="BH41" s="11">
        <v>7</v>
      </c>
      <c r="BI41" s="24">
        <v>8</v>
      </c>
      <c r="BJ41" s="39">
        <v>0</v>
      </c>
      <c r="BK41" s="37">
        <v>20</v>
      </c>
      <c r="BL41" s="37">
        <v>19</v>
      </c>
      <c r="BM41" s="24">
        <v>8</v>
      </c>
      <c r="BN41" s="39">
        <v>1</v>
      </c>
      <c r="BO41" s="39">
        <v>16</v>
      </c>
      <c r="BP41" s="39">
        <v>43</v>
      </c>
      <c r="BQ41"/>
      <c r="BR41" s="11">
        <v>7</v>
      </c>
      <c r="BS41" s="24">
        <v>5</v>
      </c>
      <c r="BT41" s="39">
        <v>4</v>
      </c>
      <c r="BU41" s="37">
        <v>10</v>
      </c>
      <c r="BV41" s="37">
        <v>20</v>
      </c>
      <c r="BW41" s="24">
        <v>10</v>
      </c>
      <c r="BX41" s="39">
        <v>8</v>
      </c>
      <c r="BY41" s="39">
        <v>6</v>
      </c>
      <c r="BZ41" s="39">
        <v>5</v>
      </c>
      <c r="CB41" s="11">
        <v>7</v>
      </c>
      <c r="CC41" s="24">
        <v>3</v>
      </c>
      <c r="CD41" s="39">
        <v>4</v>
      </c>
      <c r="CE41" s="37">
        <v>2</v>
      </c>
      <c r="CF41" s="37">
        <v>15</v>
      </c>
      <c r="CG41" s="24">
        <v>8</v>
      </c>
      <c r="CH41" s="39">
        <v>7</v>
      </c>
      <c r="CI41" s="39">
        <v>3</v>
      </c>
      <c r="CJ41" s="39">
        <v>58</v>
      </c>
      <c r="CL41" s="11">
        <v>7</v>
      </c>
      <c r="CM41" s="24">
        <v>5</v>
      </c>
      <c r="CN41" s="39">
        <v>7</v>
      </c>
      <c r="CO41" s="37">
        <v>16</v>
      </c>
      <c r="CP41" s="37">
        <v>7</v>
      </c>
      <c r="CQ41" s="24">
        <v>4</v>
      </c>
      <c r="CR41" s="39">
        <v>3</v>
      </c>
      <c r="CS41" s="39">
        <v>14</v>
      </c>
      <c r="CT41" s="39">
        <v>10</v>
      </c>
    </row>
    <row r="42" spans="1:108">
      <c r="A42" s="24">
        <v>138</v>
      </c>
      <c r="B42" s="24">
        <v>462</v>
      </c>
      <c r="C42" s="25" t="s">
        <v>46</v>
      </c>
      <c r="D42" s="1" t="s">
        <v>131</v>
      </c>
      <c r="E42" s="1" t="s">
        <v>132</v>
      </c>
      <c r="F42" s="36">
        <v>38176</v>
      </c>
      <c r="G42" s="1">
        <f t="shared" ca="1" si="1"/>
        <v>24</v>
      </c>
      <c r="H42" s="1">
        <f t="shared" ca="1" si="1"/>
        <v>47</v>
      </c>
      <c r="I42" s="21" t="s">
        <v>135</v>
      </c>
      <c r="J42" s="11">
        <v>8</v>
      </c>
      <c r="K42" s="24">
        <v>7</v>
      </c>
      <c r="L42" s="39">
        <v>9</v>
      </c>
      <c r="M42" s="37">
        <v>17</v>
      </c>
      <c r="N42" s="37">
        <v>5</v>
      </c>
      <c r="O42" s="24">
        <v>3</v>
      </c>
      <c r="P42" s="39">
        <v>7</v>
      </c>
      <c r="Q42" s="39">
        <v>17</v>
      </c>
      <c r="R42" s="39">
        <v>45</v>
      </c>
      <c r="S42"/>
      <c r="T42" s="11">
        <v>8</v>
      </c>
      <c r="U42" s="24">
        <v>2</v>
      </c>
      <c r="V42" s="39">
        <v>2</v>
      </c>
      <c r="W42" s="37">
        <v>3</v>
      </c>
      <c r="X42" s="37">
        <v>27</v>
      </c>
      <c r="Y42" s="24">
        <v>2</v>
      </c>
      <c r="Z42" s="39">
        <v>4</v>
      </c>
      <c r="AA42" s="39">
        <v>12</v>
      </c>
      <c r="AB42" s="39">
        <v>25</v>
      </c>
      <c r="AC42"/>
      <c r="AD42" s="11">
        <v>8</v>
      </c>
      <c r="AE42" s="24">
        <v>5</v>
      </c>
      <c r="AF42" s="39">
        <v>9</v>
      </c>
      <c r="AG42" s="37">
        <v>5</v>
      </c>
      <c r="AH42" s="37">
        <v>37</v>
      </c>
      <c r="AI42" s="24">
        <v>2</v>
      </c>
      <c r="AJ42" s="39">
        <v>9</v>
      </c>
      <c r="AK42" s="39">
        <v>2</v>
      </c>
      <c r="AL42" s="39">
        <v>54</v>
      </c>
      <c r="AM42"/>
      <c r="AN42" s="11">
        <v>8</v>
      </c>
      <c r="AO42" s="24">
        <v>8</v>
      </c>
      <c r="AP42" s="39">
        <v>4</v>
      </c>
      <c r="AQ42" s="37">
        <v>8</v>
      </c>
      <c r="AR42" s="37">
        <v>18</v>
      </c>
      <c r="AS42" s="24">
        <v>7</v>
      </c>
      <c r="AT42" s="39">
        <v>2</v>
      </c>
      <c r="AU42" s="39">
        <v>12</v>
      </c>
      <c r="AV42" s="39">
        <v>13</v>
      </c>
      <c r="AW42"/>
      <c r="AX42" s="11">
        <v>8</v>
      </c>
      <c r="AY42" s="24">
        <v>8</v>
      </c>
      <c r="AZ42" s="39">
        <v>6</v>
      </c>
      <c r="BA42" s="37">
        <v>6</v>
      </c>
      <c r="BB42" s="37">
        <v>43</v>
      </c>
      <c r="BC42" s="24">
        <v>1</v>
      </c>
      <c r="BD42" s="39">
        <v>6</v>
      </c>
      <c r="BE42" s="39">
        <v>8</v>
      </c>
      <c r="BF42" s="39">
        <v>54</v>
      </c>
      <c r="BG42"/>
      <c r="BH42" s="11">
        <v>8</v>
      </c>
      <c r="BI42" s="24">
        <v>9</v>
      </c>
      <c r="BJ42" s="39">
        <v>0</v>
      </c>
      <c r="BK42" s="37">
        <v>7</v>
      </c>
      <c r="BL42" s="37">
        <v>31</v>
      </c>
      <c r="BM42" s="24">
        <v>1</v>
      </c>
      <c r="BN42" s="39">
        <v>10</v>
      </c>
      <c r="BO42" s="39">
        <v>6</v>
      </c>
      <c r="BP42" s="39">
        <v>41</v>
      </c>
      <c r="BQ42"/>
      <c r="BR42" s="11">
        <v>8</v>
      </c>
      <c r="BS42" s="24">
        <v>8</v>
      </c>
      <c r="BT42" s="39">
        <v>5</v>
      </c>
      <c r="BU42" s="37">
        <v>10</v>
      </c>
      <c r="BV42" s="37">
        <v>32</v>
      </c>
      <c r="BW42" s="24">
        <v>7</v>
      </c>
      <c r="BX42" s="39">
        <v>8</v>
      </c>
      <c r="BY42" s="39">
        <v>3</v>
      </c>
      <c r="BZ42" s="39">
        <v>25</v>
      </c>
      <c r="CB42" s="11">
        <v>8</v>
      </c>
      <c r="CC42" s="24">
        <v>7</v>
      </c>
      <c r="CD42" s="39">
        <v>10</v>
      </c>
      <c r="CE42" s="37">
        <v>2</v>
      </c>
      <c r="CF42" s="37">
        <v>23</v>
      </c>
      <c r="CG42" s="24">
        <v>1</v>
      </c>
      <c r="CH42" s="39">
        <v>5</v>
      </c>
      <c r="CI42" s="39">
        <v>2</v>
      </c>
      <c r="CJ42" s="39">
        <v>56</v>
      </c>
      <c r="CL42" s="11">
        <v>8</v>
      </c>
      <c r="CM42" s="24">
        <v>3</v>
      </c>
      <c r="CN42" s="39">
        <v>10</v>
      </c>
      <c r="CO42" s="37">
        <v>15</v>
      </c>
      <c r="CP42" s="37">
        <v>2</v>
      </c>
      <c r="CQ42" s="24">
        <v>1</v>
      </c>
      <c r="CR42" s="39">
        <v>4</v>
      </c>
      <c r="CS42" s="39">
        <v>6</v>
      </c>
      <c r="CT42" s="39">
        <v>47</v>
      </c>
    </row>
    <row r="43" spans="1:108">
      <c r="A43" s="24">
        <v>139</v>
      </c>
      <c r="B43" s="24">
        <v>463</v>
      </c>
      <c r="C43" s="26" t="s">
        <v>47</v>
      </c>
      <c r="D43" s="44" t="s">
        <v>130</v>
      </c>
      <c r="E43" s="1" t="s">
        <v>133</v>
      </c>
      <c r="F43" s="36">
        <v>38846</v>
      </c>
      <c r="G43" s="1">
        <f t="shared" ca="1" si="1"/>
        <v>16</v>
      </c>
      <c r="H43" s="1">
        <f t="shared" ca="1" si="1"/>
        <v>65</v>
      </c>
      <c r="I43" s="21" t="s">
        <v>135</v>
      </c>
      <c r="J43" s="11">
        <v>9</v>
      </c>
      <c r="K43" s="24">
        <v>10</v>
      </c>
      <c r="L43" s="39">
        <v>6</v>
      </c>
      <c r="M43" s="37">
        <v>14</v>
      </c>
      <c r="N43" s="37">
        <v>41</v>
      </c>
      <c r="O43" s="24">
        <v>4</v>
      </c>
      <c r="P43" s="39">
        <v>0</v>
      </c>
      <c r="Q43" s="39">
        <v>19</v>
      </c>
      <c r="R43" s="39">
        <v>46</v>
      </c>
      <c r="S43"/>
      <c r="T43" s="11">
        <v>9</v>
      </c>
      <c r="U43" s="24">
        <v>9</v>
      </c>
      <c r="V43" s="39">
        <v>7</v>
      </c>
      <c r="W43" s="37">
        <v>7</v>
      </c>
      <c r="X43" s="37">
        <v>41</v>
      </c>
      <c r="Y43" s="24">
        <v>8</v>
      </c>
      <c r="Z43" s="39">
        <v>8</v>
      </c>
      <c r="AA43" s="39">
        <v>10</v>
      </c>
      <c r="AB43" s="39">
        <v>45</v>
      </c>
      <c r="AC43"/>
      <c r="AD43" s="11">
        <v>9</v>
      </c>
      <c r="AE43" s="24">
        <v>10</v>
      </c>
      <c r="AF43" s="39">
        <v>3</v>
      </c>
      <c r="AG43" s="37">
        <v>9</v>
      </c>
      <c r="AH43" s="37">
        <v>57</v>
      </c>
      <c r="AI43" s="24">
        <v>5</v>
      </c>
      <c r="AJ43" s="39">
        <v>7</v>
      </c>
      <c r="AK43" s="39">
        <v>3</v>
      </c>
      <c r="AL43" s="39">
        <v>1</v>
      </c>
      <c r="AM43"/>
      <c r="AN43" s="11">
        <v>9</v>
      </c>
      <c r="AO43" s="24">
        <v>5</v>
      </c>
      <c r="AP43" s="39">
        <v>10</v>
      </c>
      <c r="AQ43" s="37">
        <v>12</v>
      </c>
      <c r="AR43" s="37">
        <v>38</v>
      </c>
      <c r="AS43" s="24">
        <v>9</v>
      </c>
      <c r="AT43" s="39">
        <v>2</v>
      </c>
      <c r="AU43" s="39">
        <v>2</v>
      </c>
      <c r="AV43" s="39">
        <v>3</v>
      </c>
      <c r="AW43"/>
      <c r="AX43" s="11">
        <v>9</v>
      </c>
      <c r="AY43" s="24">
        <v>9</v>
      </c>
      <c r="AZ43" s="39">
        <v>1</v>
      </c>
      <c r="BA43" s="37">
        <v>8</v>
      </c>
      <c r="BB43" s="37">
        <v>5</v>
      </c>
      <c r="BC43" s="24">
        <v>6</v>
      </c>
      <c r="BD43" s="39">
        <v>7</v>
      </c>
      <c r="BE43" s="39">
        <v>0</v>
      </c>
      <c r="BF43" s="39">
        <v>5</v>
      </c>
      <c r="BG43"/>
      <c r="BH43" s="11">
        <v>9</v>
      </c>
      <c r="BI43" s="24">
        <v>2</v>
      </c>
      <c r="BJ43" s="39">
        <v>5</v>
      </c>
      <c r="BK43" s="37">
        <v>19</v>
      </c>
      <c r="BL43" s="37">
        <v>54</v>
      </c>
      <c r="BM43" s="24">
        <v>9</v>
      </c>
      <c r="BN43" s="39">
        <v>5</v>
      </c>
      <c r="BO43" s="39">
        <v>13</v>
      </c>
      <c r="BP43" s="39">
        <v>19</v>
      </c>
      <c r="BQ43"/>
      <c r="BR43" s="11">
        <v>9</v>
      </c>
      <c r="BS43" s="24">
        <v>8</v>
      </c>
      <c r="BT43" s="39">
        <v>8</v>
      </c>
      <c r="BU43" s="37">
        <v>11</v>
      </c>
      <c r="BV43" s="37">
        <v>16</v>
      </c>
      <c r="BW43" s="24">
        <v>10</v>
      </c>
      <c r="BX43" s="39">
        <v>10</v>
      </c>
      <c r="BY43" s="39">
        <v>16</v>
      </c>
      <c r="BZ43" s="39">
        <v>30</v>
      </c>
      <c r="CB43" s="11">
        <v>9</v>
      </c>
      <c r="CC43" s="24">
        <v>6</v>
      </c>
      <c r="CD43" s="39">
        <v>1</v>
      </c>
      <c r="CE43" s="37">
        <v>5</v>
      </c>
      <c r="CF43" s="37">
        <v>14</v>
      </c>
      <c r="CG43" s="24">
        <v>2</v>
      </c>
      <c r="CH43" s="39">
        <v>2</v>
      </c>
      <c r="CI43" s="39">
        <v>8</v>
      </c>
      <c r="CJ43" s="39">
        <v>26</v>
      </c>
      <c r="CL43" s="11">
        <v>9</v>
      </c>
      <c r="CM43" s="24">
        <v>9</v>
      </c>
      <c r="CN43" s="39">
        <v>3</v>
      </c>
      <c r="CO43" s="37">
        <v>11</v>
      </c>
      <c r="CP43" s="37">
        <v>1</v>
      </c>
      <c r="CQ43" s="24">
        <v>0</v>
      </c>
      <c r="CR43" s="39">
        <v>6</v>
      </c>
      <c r="CS43" s="39">
        <v>10</v>
      </c>
      <c r="CT43" s="39">
        <v>59</v>
      </c>
    </row>
    <row r="44" spans="1:108">
      <c r="A44" s="24">
        <v>140</v>
      </c>
      <c r="B44" s="24">
        <v>464</v>
      </c>
      <c r="C44" s="26" t="s">
        <v>48</v>
      </c>
      <c r="D44" s="1" t="s">
        <v>131</v>
      </c>
      <c r="E44" s="44" t="s">
        <v>134</v>
      </c>
      <c r="F44" s="36">
        <v>37718</v>
      </c>
      <c r="G44" s="1">
        <f t="shared" ca="1" si="1"/>
        <v>23</v>
      </c>
      <c r="H44" s="1">
        <f t="shared" ca="1" si="1"/>
        <v>94</v>
      </c>
      <c r="I44" s="21" t="s">
        <v>135</v>
      </c>
      <c r="J44" s="11">
        <v>10</v>
      </c>
      <c r="K44" s="24">
        <v>6</v>
      </c>
      <c r="L44" s="39">
        <v>5</v>
      </c>
      <c r="M44" s="37">
        <v>2</v>
      </c>
      <c r="N44" s="37">
        <v>41</v>
      </c>
      <c r="O44" s="24">
        <v>7</v>
      </c>
      <c r="P44" s="39">
        <v>5</v>
      </c>
      <c r="Q44" s="39">
        <v>1</v>
      </c>
      <c r="R44" s="39">
        <v>55</v>
      </c>
      <c r="S44"/>
      <c r="T44" s="11">
        <v>10</v>
      </c>
      <c r="U44" s="24">
        <v>0</v>
      </c>
      <c r="V44" s="39">
        <v>0</v>
      </c>
      <c r="W44" s="37">
        <v>4</v>
      </c>
      <c r="X44" s="37">
        <v>60</v>
      </c>
      <c r="Y44" s="24">
        <v>3</v>
      </c>
      <c r="Z44" s="39">
        <v>8</v>
      </c>
      <c r="AA44" s="39">
        <v>7</v>
      </c>
      <c r="AB44" s="39">
        <v>58</v>
      </c>
      <c r="AC44"/>
      <c r="AD44" s="11">
        <v>10</v>
      </c>
      <c r="AE44" s="24">
        <v>5</v>
      </c>
      <c r="AF44" s="39">
        <v>8</v>
      </c>
      <c r="AG44" s="37">
        <v>9</v>
      </c>
      <c r="AH44" s="37">
        <v>19</v>
      </c>
      <c r="AI44" s="24">
        <v>5</v>
      </c>
      <c r="AJ44" s="39">
        <v>5</v>
      </c>
      <c r="AK44" s="39">
        <v>17</v>
      </c>
      <c r="AL44" s="39">
        <v>56</v>
      </c>
      <c r="AM44"/>
      <c r="AN44" s="11">
        <v>10</v>
      </c>
      <c r="AO44" s="24">
        <v>1</v>
      </c>
      <c r="AP44" s="39">
        <v>2</v>
      </c>
      <c r="AQ44" s="37">
        <v>0</v>
      </c>
      <c r="AR44" s="37">
        <v>35</v>
      </c>
      <c r="AS44" s="24">
        <v>8</v>
      </c>
      <c r="AT44" s="39">
        <v>6</v>
      </c>
      <c r="AU44" s="39">
        <v>8</v>
      </c>
      <c r="AV44" s="39">
        <v>3</v>
      </c>
      <c r="AW44"/>
      <c r="AX44" s="11">
        <v>10</v>
      </c>
      <c r="AY44" s="24">
        <v>0</v>
      </c>
      <c r="AZ44" s="39">
        <v>8</v>
      </c>
      <c r="BA44" s="37">
        <v>7</v>
      </c>
      <c r="BB44" s="37">
        <v>21</v>
      </c>
      <c r="BC44" s="24">
        <v>0</v>
      </c>
      <c r="BD44" s="39">
        <v>9</v>
      </c>
      <c r="BE44" s="39">
        <v>12</v>
      </c>
      <c r="BF44" s="39">
        <v>20</v>
      </c>
      <c r="BG44"/>
      <c r="BH44" s="11">
        <v>10</v>
      </c>
      <c r="BI44" s="24">
        <v>2</v>
      </c>
      <c r="BJ44" s="39">
        <v>5</v>
      </c>
      <c r="BK44" s="37">
        <v>20</v>
      </c>
      <c r="BL44" s="37">
        <v>10</v>
      </c>
      <c r="BM44" s="24">
        <v>8</v>
      </c>
      <c r="BN44" s="39">
        <v>1</v>
      </c>
      <c r="BO44" s="39">
        <v>14</v>
      </c>
      <c r="BP44" s="39">
        <v>41</v>
      </c>
      <c r="BQ44"/>
      <c r="BR44" s="11">
        <v>10</v>
      </c>
      <c r="BS44" s="24">
        <v>0</v>
      </c>
      <c r="BT44" s="39">
        <v>2</v>
      </c>
      <c r="BU44" s="37">
        <v>5</v>
      </c>
      <c r="BV44" s="37">
        <v>52</v>
      </c>
      <c r="BW44" s="24">
        <v>4</v>
      </c>
      <c r="BX44" s="39">
        <v>6</v>
      </c>
      <c r="BY44" s="39">
        <v>0</v>
      </c>
      <c r="BZ44" s="39">
        <v>37</v>
      </c>
      <c r="CB44" s="11">
        <v>10</v>
      </c>
      <c r="CC44" s="24">
        <v>0</v>
      </c>
      <c r="CD44" s="39">
        <v>10</v>
      </c>
      <c r="CE44" s="37">
        <v>17</v>
      </c>
      <c r="CF44" s="37">
        <v>30</v>
      </c>
      <c r="CG44" s="24">
        <v>8</v>
      </c>
      <c r="CH44" s="39">
        <v>3</v>
      </c>
      <c r="CI44" s="39">
        <v>16</v>
      </c>
      <c r="CJ44" s="39">
        <v>39</v>
      </c>
      <c r="CL44" s="11">
        <v>10</v>
      </c>
      <c r="CM44" s="24">
        <v>5</v>
      </c>
      <c r="CN44" s="39">
        <v>1</v>
      </c>
      <c r="CO44" s="37">
        <v>19</v>
      </c>
      <c r="CP44" s="37">
        <v>29</v>
      </c>
      <c r="CQ44" s="24">
        <v>3</v>
      </c>
      <c r="CR44" s="39">
        <v>0</v>
      </c>
      <c r="CS44" s="39">
        <v>13</v>
      </c>
      <c r="CT44" s="39">
        <v>59</v>
      </c>
    </row>
    <row r="45" spans="1:108">
      <c r="A45" s="24">
        <v>141</v>
      </c>
      <c r="B45" s="24">
        <v>465</v>
      </c>
      <c r="C45" s="25" t="s">
        <v>49</v>
      </c>
      <c r="D45" s="44" t="s">
        <v>130</v>
      </c>
      <c r="E45" s="1" t="s">
        <v>132</v>
      </c>
      <c r="F45" s="36">
        <v>38176</v>
      </c>
      <c r="G45" s="1">
        <f t="shared" ca="1" si="1"/>
        <v>64</v>
      </c>
      <c r="H45" s="1">
        <f t="shared" ca="1" si="1"/>
        <v>59</v>
      </c>
      <c r="I45" s="21" t="s">
        <v>135</v>
      </c>
      <c r="J45" s="11">
        <v>11</v>
      </c>
      <c r="K45" s="24">
        <v>9</v>
      </c>
      <c r="L45" s="39">
        <v>6</v>
      </c>
      <c r="M45" s="37">
        <v>8</v>
      </c>
      <c r="N45" s="37">
        <v>37</v>
      </c>
      <c r="O45" s="24">
        <v>6</v>
      </c>
      <c r="P45" s="39">
        <v>6</v>
      </c>
      <c r="Q45" s="39">
        <v>6</v>
      </c>
      <c r="R45" s="39">
        <v>2</v>
      </c>
      <c r="S45"/>
      <c r="T45" s="11">
        <v>11</v>
      </c>
      <c r="U45" s="24">
        <v>5</v>
      </c>
      <c r="V45" s="39">
        <v>7</v>
      </c>
      <c r="W45" s="37">
        <v>0</v>
      </c>
      <c r="X45" s="37">
        <v>2</v>
      </c>
      <c r="Y45" s="24">
        <v>1</v>
      </c>
      <c r="Z45" s="39">
        <v>6</v>
      </c>
      <c r="AA45" s="39">
        <v>15</v>
      </c>
      <c r="AB45" s="39">
        <v>29</v>
      </c>
      <c r="AC45"/>
      <c r="AD45" s="11">
        <v>11</v>
      </c>
      <c r="AE45" s="24">
        <v>8</v>
      </c>
      <c r="AF45" s="39">
        <v>9</v>
      </c>
      <c r="AG45" s="37">
        <v>8</v>
      </c>
      <c r="AH45" s="37">
        <v>59</v>
      </c>
      <c r="AI45" s="24">
        <v>5</v>
      </c>
      <c r="AJ45" s="39">
        <v>4</v>
      </c>
      <c r="AK45" s="39">
        <v>13</v>
      </c>
      <c r="AL45" s="39">
        <v>19</v>
      </c>
      <c r="AM45"/>
      <c r="AN45" s="11">
        <v>11</v>
      </c>
      <c r="AO45" s="24">
        <v>9</v>
      </c>
      <c r="AP45" s="39">
        <v>10</v>
      </c>
      <c r="AQ45" s="37">
        <v>5</v>
      </c>
      <c r="AR45" s="37">
        <v>21</v>
      </c>
      <c r="AS45" s="24">
        <v>9</v>
      </c>
      <c r="AT45" s="39">
        <v>4</v>
      </c>
      <c r="AU45" s="39">
        <v>3</v>
      </c>
      <c r="AV45" s="39">
        <v>33</v>
      </c>
      <c r="AW45"/>
      <c r="AX45" s="11">
        <v>11</v>
      </c>
      <c r="AY45" s="24">
        <v>5</v>
      </c>
      <c r="AZ45" s="39">
        <v>3</v>
      </c>
      <c r="BA45" s="37">
        <v>2</v>
      </c>
      <c r="BB45" s="37">
        <v>51</v>
      </c>
      <c r="BC45" s="24">
        <v>10</v>
      </c>
      <c r="BD45" s="39">
        <v>8</v>
      </c>
      <c r="BE45" s="39">
        <v>15</v>
      </c>
      <c r="BF45" s="39">
        <v>31</v>
      </c>
      <c r="BG45"/>
      <c r="BH45" s="11">
        <v>11</v>
      </c>
      <c r="BI45" s="24">
        <v>4</v>
      </c>
      <c r="BJ45" s="39">
        <v>3</v>
      </c>
      <c r="BK45" s="37">
        <v>11</v>
      </c>
      <c r="BL45" s="37">
        <v>4</v>
      </c>
      <c r="BM45" s="24">
        <v>5</v>
      </c>
      <c r="BN45" s="39">
        <v>2</v>
      </c>
      <c r="BO45" s="39">
        <v>16</v>
      </c>
      <c r="BP45" s="39">
        <v>58</v>
      </c>
      <c r="BQ45"/>
      <c r="BR45" s="11">
        <v>11</v>
      </c>
      <c r="BS45" s="24">
        <v>2</v>
      </c>
      <c r="BT45" s="39">
        <v>3</v>
      </c>
      <c r="BU45" s="37">
        <v>8</v>
      </c>
      <c r="BV45" s="37">
        <v>31</v>
      </c>
      <c r="BW45" s="24">
        <v>4</v>
      </c>
      <c r="BX45" s="39">
        <v>10</v>
      </c>
      <c r="BY45" s="39">
        <v>9</v>
      </c>
      <c r="BZ45" s="39">
        <v>43</v>
      </c>
      <c r="CB45" s="11">
        <v>11</v>
      </c>
      <c r="CC45" s="24">
        <v>6</v>
      </c>
      <c r="CD45" s="39">
        <v>9</v>
      </c>
      <c r="CE45" s="37">
        <v>10</v>
      </c>
      <c r="CF45" s="37">
        <v>21</v>
      </c>
      <c r="CG45" s="24">
        <v>8</v>
      </c>
      <c r="CH45" s="39">
        <v>7</v>
      </c>
      <c r="CI45" s="39">
        <v>2</v>
      </c>
      <c r="CJ45" s="39">
        <v>3</v>
      </c>
      <c r="CL45" s="11">
        <v>11</v>
      </c>
      <c r="CM45" s="24">
        <v>6</v>
      </c>
      <c r="CN45" s="39">
        <v>6</v>
      </c>
      <c r="CO45" s="37">
        <v>6</v>
      </c>
      <c r="CP45" s="37">
        <v>56</v>
      </c>
      <c r="CQ45" s="24">
        <v>5</v>
      </c>
      <c r="CR45" s="39">
        <v>6</v>
      </c>
      <c r="CS45" s="39">
        <v>5</v>
      </c>
      <c r="CT45" s="39">
        <v>37</v>
      </c>
    </row>
    <row r="46" spans="1:108">
      <c r="A46" s="24">
        <v>142</v>
      </c>
      <c r="B46" s="24">
        <v>466</v>
      </c>
      <c r="C46" s="26" t="s">
        <v>50</v>
      </c>
      <c r="D46" s="1" t="s">
        <v>131</v>
      </c>
      <c r="E46" s="1" t="s">
        <v>133</v>
      </c>
      <c r="F46" s="36">
        <v>38846</v>
      </c>
      <c r="G46" s="1">
        <f t="shared" ca="1" si="1"/>
        <v>64</v>
      </c>
      <c r="H46" s="1">
        <f t="shared" ca="1" si="1"/>
        <v>76</v>
      </c>
      <c r="I46" s="21" t="s">
        <v>135</v>
      </c>
      <c r="J46" s="11">
        <v>12</v>
      </c>
      <c r="K46" s="24">
        <v>5</v>
      </c>
      <c r="L46" s="39">
        <v>0</v>
      </c>
      <c r="M46" s="37">
        <v>8</v>
      </c>
      <c r="N46" s="37">
        <v>44</v>
      </c>
      <c r="O46" s="24">
        <v>2</v>
      </c>
      <c r="P46" s="39">
        <v>4</v>
      </c>
      <c r="Q46" s="39">
        <v>5</v>
      </c>
      <c r="R46" s="39">
        <v>1</v>
      </c>
      <c r="S46"/>
      <c r="T46" s="11">
        <v>12</v>
      </c>
      <c r="U46" s="24">
        <v>7</v>
      </c>
      <c r="V46" s="39">
        <v>2</v>
      </c>
      <c r="W46" s="37">
        <v>11</v>
      </c>
      <c r="X46" s="37">
        <v>13</v>
      </c>
      <c r="Y46" s="24">
        <v>9</v>
      </c>
      <c r="Z46" s="39">
        <v>2</v>
      </c>
      <c r="AA46" s="39">
        <v>3</v>
      </c>
      <c r="AB46" s="39">
        <v>58</v>
      </c>
      <c r="AC46"/>
      <c r="AD46" s="11">
        <v>12</v>
      </c>
      <c r="AE46" s="24">
        <v>8</v>
      </c>
      <c r="AF46" s="39">
        <v>3</v>
      </c>
      <c r="AG46" s="37">
        <v>18</v>
      </c>
      <c r="AH46" s="37">
        <v>39</v>
      </c>
      <c r="AI46" s="24">
        <v>0</v>
      </c>
      <c r="AJ46" s="39">
        <v>4</v>
      </c>
      <c r="AK46" s="39">
        <v>2</v>
      </c>
      <c r="AL46" s="39">
        <v>46</v>
      </c>
      <c r="AM46"/>
      <c r="AN46" s="11">
        <v>12</v>
      </c>
      <c r="AO46" s="24">
        <v>9</v>
      </c>
      <c r="AP46" s="39">
        <v>7</v>
      </c>
      <c r="AQ46" s="37">
        <v>18</v>
      </c>
      <c r="AR46" s="37">
        <v>40</v>
      </c>
      <c r="AS46" s="24">
        <v>5</v>
      </c>
      <c r="AT46" s="39">
        <v>0</v>
      </c>
      <c r="AU46" s="39">
        <v>2</v>
      </c>
      <c r="AV46" s="39">
        <v>28</v>
      </c>
      <c r="AW46"/>
      <c r="AX46" s="11">
        <v>12</v>
      </c>
      <c r="AY46" s="24">
        <v>8</v>
      </c>
      <c r="AZ46" s="39">
        <v>6</v>
      </c>
      <c r="BA46" s="37">
        <v>9</v>
      </c>
      <c r="BB46" s="37">
        <v>30</v>
      </c>
      <c r="BC46" s="24">
        <v>10</v>
      </c>
      <c r="BD46" s="39">
        <v>10</v>
      </c>
      <c r="BE46" s="39">
        <v>16</v>
      </c>
      <c r="BF46" s="39">
        <v>11</v>
      </c>
      <c r="BG46"/>
      <c r="BH46" s="11">
        <v>12</v>
      </c>
      <c r="BI46" s="24">
        <v>1</v>
      </c>
      <c r="BJ46" s="39">
        <v>0</v>
      </c>
      <c r="BK46" s="37">
        <v>14</v>
      </c>
      <c r="BL46" s="37">
        <v>16</v>
      </c>
      <c r="BM46" s="24">
        <v>9</v>
      </c>
      <c r="BN46" s="39">
        <v>0</v>
      </c>
      <c r="BO46" s="39">
        <v>12</v>
      </c>
      <c r="BP46" s="39">
        <v>25</v>
      </c>
      <c r="BQ46"/>
      <c r="BR46" s="11">
        <v>12</v>
      </c>
      <c r="BS46" s="24">
        <v>3</v>
      </c>
      <c r="BT46" s="39">
        <v>2</v>
      </c>
      <c r="BU46" s="37">
        <v>0</v>
      </c>
      <c r="BV46" s="37">
        <v>50</v>
      </c>
      <c r="BW46" s="24">
        <v>10</v>
      </c>
      <c r="BX46" s="39">
        <v>2</v>
      </c>
      <c r="BY46" s="39">
        <v>9</v>
      </c>
      <c r="BZ46" s="39">
        <v>54</v>
      </c>
      <c r="CB46" s="11">
        <v>12</v>
      </c>
      <c r="CC46" s="24">
        <v>8</v>
      </c>
      <c r="CD46" s="39">
        <v>9</v>
      </c>
      <c r="CE46" s="37">
        <v>8</v>
      </c>
      <c r="CF46" s="37">
        <v>54</v>
      </c>
      <c r="CG46" s="24">
        <v>10</v>
      </c>
      <c r="CH46" s="39">
        <v>7</v>
      </c>
      <c r="CI46" s="39">
        <v>15</v>
      </c>
      <c r="CJ46" s="39">
        <v>13</v>
      </c>
      <c r="CL46" s="11">
        <v>12</v>
      </c>
      <c r="CM46" s="24">
        <v>8</v>
      </c>
      <c r="CN46" s="39">
        <v>0</v>
      </c>
      <c r="CO46" s="37">
        <v>13</v>
      </c>
      <c r="CP46" s="37">
        <v>48</v>
      </c>
      <c r="CQ46" s="24">
        <v>10</v>
      </c>
      <c r="CR46" s="39">
        <v>3</v>
      </c>
      <c r="CS46" s="39">
        <v>18</v>
      </c>
      <c r="CT46" s="39">
        <v>57</v>
      </c>
    </row>
    <row r="47" spans="1:108">
      <c r="A47" s="24">
        <v>143</v>
      </c>
      <c r="B47" s="24">
        <v>467</v>
      </c>
      <c r="C47" s="26" t="s">
        <v>51</v>
      </c>
      <c r="D47" s="44" t="s">
        <v>130</v>
      </c>
      <c r="E47" s="44" t="s">
        <v>134</v>
      </c>
      <c r="F47" s="36">
        <v>37718</v>
      </c>
      <c r="G47" s="1">
        <f t="shared" ca="1" si="1"/>
        <v>45</v>
      </c>
      <c r="H47" s="1">
        <f t="shared" ca="1" si="1"/>
        <v>44</v>
      </c>
      <c r="I47" s="21" t="s">
        <v>135</v>
      </c>
      <c r="J47" s="11">
        <v>13</v>
      </c>
      <c r="K47" s="24">
        <v>9</v>
      </c>
      <c r="L47" s="39">
        <v>0</v>
      </c>
      <c r="M47" s="37">
        <v>8</v>
      </c>
      <c r="N47" s="37">
        <v>44</v>
      </c>
      <c r="O47" s="24">
        <v>10</v>
      </c>
      <c r="P47" s="39">
        <v>5</v>
      </c>
      <c r="Q47" s="39">
        <v>6</v>
      </c>
      <c r="R47" s="39">
        <v>37</v>
      </c>
      <c r="S47"/>
      <c r="T47" s="11">
        <v>13</v>
      </c>
      <c r="U47" s="24">
        <v>4</v>
      </c>
      <c r="V47" s="39">
        <v>1</v>
      </c>
      <c r="W47" s="37">
        <v>20</v>
      </c>
      <c r="X47" s="37">
        <v>4</v>
      </c>
      <c r="Y47" s="24">
        <v>4</v>
      </c>
      <c r="Z47" s="39">
        <v>5</v>
      </c>
      <c r="AA47" s="39">
        <v>19</v>
      </c>
      <c r="AB47" s="39">
        <v>9</v>
      </c>
      <c r="AC47"/>
      <c r="AD47" s="11">
        <v>13</v>
      </c>
      <c r="AE47" s="24">
        <v>10</v>
      </c>
      <c r="AF47" s="39">
        <v>6</v>
      </c>
      <c r="AG47" s="37">
        <v>10</v>
      </c>
      <c r="AH47" s="37">
        <v>17</v>
      </c>
      <c r="AI47" s="24">
        <v>0</v>
      </c>
      <c r="AJ47" s="39">
        <v>8</v>
      </c>
      <c r="AK47" s="39">
        <v>2</v>
      </c>
      <c r="AL47" s="39">
        <v>9</v>
      </c>
      <c r="AM47"/>
      <c r="AN47" s="11">
        <v>13</v>
      </c>
      <c r="AO47" s="24">
        <v>7</v>
      </c>
      <c r="AP47" s="39">
        <v>9</v>
      </c>
      <c r="AQ47" s="37">
        <v>0</v>
      </c>
      <c r="AR47" s="37">
        <v>14</v>
      </c>
      <c r="AS47" s="24">
        <v>6</v>
      </c>
      <c r="AT47" s="39">
        <v>0</v>
      </c>
      <c r="AU47" s="39">
        <v>6</v>
      </c>
      <c r="AV47" s="39">
        <v>40</v>
      </c>
      <c r="AW47"/>
      <c r="AX47" s="11">
        <v>13</v>
      </c>
      <c r="AY47" s="24">
        <v>7</v>
      </c>
      <c r="AZ47" s="39">
        <v>2</v>
      </c>
      <c r="BA47" s="37">
        <v>20</v>
      </c>
      <c r="BB47" s="37">
        <v>57</v>
      </c>
      <c r="BC47" s="24">
        <v>6</v>
      </c>
      <c r="BD47" s="39">
        <v>6</v>
      </c>
      <c r="BE47" s="39">
        <v>11</v>
      </c>
      <c r="BF47" s="39">
        <v>58</v>
      </c>
      <c r="BG47"/>
      <c r="BH47" s="11">
        <v>13</v>
      </c>
      <c r="BI47" s="24">
        <v>8</v>
      </c>
      <c r="BJ47" s="39">
        <v>5</v>
      </c>
      <c r="BK47" s="37">
        <v>14</v>
      </c>
      <c r="BL47" s="37">
        <v>31</v>
      </c>
      <c r="BM47" s="24">
        <v>10</v>
      </c>
      <c r="BN47" s="39">
        <v>9</v>
      </c>
      <c r="BO47" s="39">
        <v>1</v>
      </c>
      <c r="BP47" s="39">
        <v>23</v>
      </c>
      <c r="BQ47"/>
      <c r="BR47" s="11">
        <v>13</v>
      </c>
      <c r="BS47" s="24">
        <v>4</v>
      </c>
      <c r="BT47" s="39">
        <v>4</v>
      </c>
      <c r="BU47" s="37">
        <v>12</v>
      </c>
      <c r="BV47" s="37">
        <v>2</v>
      </c>
      <c r="BW47" s="24">
        <v>3</v>
      </c>
      <c r="BX47" s="39">
        <v>4</v>
      </c>
      <c r="BY47" s="39">
        <v>18</v>
      </c>
      <c r="BZ47" s="39">
        <v>47</v>
      </c>
      <c r="CB47" s="11">
        <v>13</v>
      </c>
      <c r="CC47" s="24">
        <v>5</v>
      </c>
      <c r="CD47" s="39">
        <v>7</v>
      </c>
      <c r="CE47" s="37">
        <v>4</v>
      </c>
      <c r="CF47" s="37">
        <v>34</v>
      </c>
      <c r="CG47" s="24">
        <v>3</v>
      </c>
      <c r="CH47" s="39">
        <v>9</v>
      </c>
      <c r="CI47" s="39">
        <v>5</v>
      </c>
      <c r="CJ47" s="39">
        <v>53</v>
      </c>
      <c r="CL47" s="11">
        <v>13</v>
      </c>
      <c r="CM47" s="24">
        <v>2</v>
      </c>
      <c r="CN47" s="39">
        <v>7</v>
      </c>
      <c r="CO47" s="37">
        <v>19</v>
      </c>
      <c r="CP47" s="37">
        <v>27</v>
      </c>
      <c r="CQ47" s="24">
        <v>6</v>
      </c>
      <c r="CR47" s="39">
        <v>9</v>
      </c>
      <c r="CS47" s="39">
        <v>0</v>
      </c>
      <c r="CT47" s="39">
        <v>39</v>
      </c>
    </row>
    <row r="48" spans="1:108">
      <c r="A48" s="24">
        <v>144</v>
      </c>
      <c r="B48" s="24">
        <v>468</v>
      </c>
      <c r="C48" s="26" t="s">
        <v>52</v>
      </c>
      <c r="D48" s="1" t="s">
        <v>131</v>
      </c>
      <c r="E48" s="1" t="s">
        <v>132</v>
      </c>
      <c r="F48" s="36">
        <v>38176</v>
      </c>
      <c r="G48" s="1">
        <f t="shared" ca="1" si="1"/>
        <v>6</v>
      </c>
      <c r="H48" s="1">
        <f t="shared" ca="1" si="1"/>
        <v>97</v>
      </c>
      <c r="I48" s="21" t="s">
        <v>135</v>
      </c>
      <c r="J48" s="11">
        <v>14</v>
      </c>
      <c r="K48" s="24">
        <v>8</v>
      </c>
      <c r="L48" s="39">
        <v>6</v>
      </c>
      <c r="M48" s="37">
        <v>6</v>
      </c>
      <c r="N48" s="37">
        <v>5</v>
      </c>
      <c r="O48" s="24">
        <v>0</v>
      </c>
      <c r="P48" s="39">
        <v>2</v>
      </c>
      <c r="Q48" s="39">
        <v>15</v>
      </c>
      <c r="R48" s="39">
        <v>15</v>
      </c>
      <c r="S48"/>
      <c r="T48" s="11">
        <v>14</v>
      </c>
      <c r="U48" s="24">
        <v>3</v>
      </c>
      <c r="V48" s="39">
        <v>4</v>
      </c>
      <c r="W48" s="37">
        <v>6</v>
      </c>
      <c r="X48" s="37">
        <v>22</v>
      </c>
      <c r="Y48" s="24">
        <v>6</v>
      </c>
      <c r="Z48" s="39">
        <v>6</v>
      </c>
      <c r="AA48" s="39">
        <v>1</v>
      </c>
      <c r="AB48" s="39">
        <v>34</v>
      </c>
      <c r="AC48"/>
      <c r="AD48" s="11">
        <v>14</v>
      </c>
      <c r="AE48" s="24">
        <v>3</v>
      </c>
      <c r="AF48" s="39">
        <v>0</v>
      </c>
      <c r="AG48" s="37">
        <v>17</v>
      </c>
      <c r="AH48" s="37">
        <v>0</v>
      </c>
      <c r="AI48" s="24">
        <v>8</v>
      </c>
      <c r="AJ48" s="39">
        <v>2</v>
      </c>
      <c r="AK48" s="39">
        <v>17</v>
      </c>
      <c r="AL48" s="39">
        <v>54</v>
      </c>
      <c r="AM48"/>
      <c r="AN48" s="11">
        <v>14</v>
      </c>
      <c r="AO48" s="24">
        <v>8</v>
      </c>
      <c r="AP48" s="39">
        <v>1</v>
      </c>
      <c r="AQ48" s="37">
        <v>13</v>
      </c>
      <c r="AR48" s="37">
        <v>11</v>
      </c>
      <c r="AS48" s="24">
        <v>1</v>
      </c>
      <c r="AT48" s="39">
        <v>4</v>
      </c>
      <c r="AU48" s="39">
        <v>4</v>
      </c>
      <c r="AV48" s="39">
        <v>29</v>
      </c>
      <c r="AW48"/>
      <c r="AX48" s="11">
        <v>14</v>
      </c>
      <c r="AY48" s="24">
        <v>10</v>
      </c>
      <c r="AZ48" s="39">
        <v>6</v>
      </c>
      <c r="BA48" s="37">
        <v>18</v>
      </c>
      <c r="BB48" s="37">
        <v>37</v>
      </c>
      <c r="BC48" s="24">
        <v>8</v>
      </c>
      <c r="BD48" s="39">
        <v>9</v>
      </c>
      <c r="BE48" s="39">
        <v>10</v>
      </c>
      <c r="BF48" s="39">
        <v>6</v>
      </c>
      <c r="BG48"/>
      <c r="BH48" s="11">
        <v>14</v>
      </c>
      <c r="BI48" s="24">
        <v>5</v>
      </c>
      <c r="BJ48" s="39">
        <v>2</v>
      </c>
      <c r="BK48" s="37">
        <v>9</v>
      </c>
      <c r="BL48" s="37">
        <v>7</v>
      </c>
      <c r="BM48" s="24">
        <v>10</v>
      </c>
      <c r="BN48" s="39">
        <v>0</v>
      </c>
      <c r="BO48" s="39">
        <v>0</v>
      </c>
      <c r="BP48" s="39">
        <v>9</v>
      </c>
      <c r="BQ48"/>
      <c r="BR48" s="11">
        <v>14</v>
      </c>
      <c r="BS48" s="24">
        <v>4</v>
      </c>
      <c r="BT48" s="39">
        <v>1</v>
      </c>
      <c r="BU48" s="37">
        <v>15</v>
      </c>
      <c r="BV48" s="37">
        <v>26</v>
      </c>
      <c r="BW48" s="24">
        <v>4</v>
      </c>
      <c r="BX48" s="39">
        <v>3</v>
      </c>
      <c r="BY48" s="39">
        <v>9</v>
      </c>
      <c r="BZ48" s="39">
        <v>49</v>
      </c>
      <c r="CB48" s="11">
        <v>14</v>
      </c>
      <c r="CC48" s="24">
        <v>3</v>
      </c>
      <c r="CD48" s="39">
        <v>1</v>
      </c>
      <c r="CE48" s="37">
        <v>11</v>
      </c>
      <c r="CF48" s="37">
        <v>25</v>
      </c>
      <c r="CG48" s="24">
        <v>10</v>
      </c>
      <c r="CH48" s="39">
        <v>1</v>
      </c>
      <c r="CI48" s="39">
        <v>7</v>
      </c>
      <c r="CJ48" s="39">
        <v>27</v>
      </c>
      <c r="CL48" s="11">
        <v>14</v>
      </c>
      <c r="CM48" s="24">
        <v>4</v>
      </c>
      <c r="CN48" s="39">
        <v>9</v>
      </c>
      <c r="CO48" s="37">
        <v>8</v>
      </c>
      <c r="CP48" s="37">
        <v>52</v>
      </c>
      <c r="CQ48" s="24">
        <v>3</v>
      </c>
      <c r="CR48" s="39">
        <v>4</v>
      </c>
      <c r="CS48" s="39">
        <v>2</v>
      </c>
      <c r="CT48" s="39">
        <v>20</v>
      </c>
    </row>
    <row r="49" spans="1:98">
      <c r="A49" s="24">
        <v>145</v>
      </c>
      <c r="B49" s="24">
        <v>469</v>
      </c>
      <c r="C49" s="26" t="s">
        <v>53</v>
      </c>
      <c r="D49" s="44" t="s">
        <v>130</v>
      </c>
      <c r="E49" s="1" t="s">
        <v>133</v>
      </c>
      <c r="F49" s="36">
        <v>38846</v>
      </c>
      <c r="G49" s="1">
        <f t="shared" ca="1" si="1"/>
        <v>58</v>
      </c>
      <c r="H49" s="1">
        <f t="shared" ca="1" si="1"/>
        <v>17</v>
      </c>
      <c r="I49" s="21" t="s">
        <v>135</v>
      </c>
      <c r="J49" s="11">
        <v>15</v>
      </c>
      <c r="K49" s="24">
        <v>1</v>
      </c>
      <c r="L49" s="39">
        <v>4</v>
      </c>
      <c r="M49" s="37">
        <v>6</v>
      </c>
      <c r="N49" s="37">
        <v>54</v>
      </c>
      <c r="O49" s="24">
        <v>9</v>
      </c>
      <c r="P49" s="39">
        <v>10</v>
      </c>
      <c r="Q49" s="39">
        <v>7</v>
      </c>
      <c r="R49" s="39">
        <v>28</v>
      </c>
      <c r="S49"/>
      <c r="T49" s="11">
        <v>15</v>
      </c>
      <c r="U49" s="24">
        <v>4</v>
      </c>
      <c r="V49" s="39">
        <v>1</v>
      </c>
      <c r="W49" s="37">
        <v>5</v>
      </c>
      <c r="X49" s="37">
        <v>58</v>
      </c>
      <c r="Y49" s="24">
        <v>1</v>
      </c>
      <c r="Z49" s="39">
        <v>10</v>
      </c>
      <c r="AA49" s="39">
        <v>9</v>
      </c>
      <c r="AB49" s="39">
        <v>1</v>
      </c>
      <c r="AC49"/>
      <c r="AD49" s="11">
        <v>15</v>
      </c>
      <c r="AE49" s="24">
        <v>6</v>
      </c>
      <c r="AF49" s="39">
        <v>9</v>
      </c>
      <c r="AG49" s="37">
        <v>0</v>
      </c>
      <c r="AH49" s="37">
        <v>14</v>
      </c>
      <c r="AI49" s="24">
        <v>10</v>
      </c>
      <c r="AJ49" s="39">
        <v>9</v>
      </c>
      <c r="AK49" s="39">
        <v>13</v>
      </c>
      <c r="AL49" s="39">
        <v>54</v>
      </c>
      <c r="AM49"/>
      <c r="AN49" s="11">
        <v>15</v>
      </c>
      <c r="AO49" s="24">
        <v>4</v>
      </c>
      <c r="AP49" s="39">
        <v>0</v>
      </c>
      <c r="AQ49" s="37">
        <v>8</v>
      </c>
      <c r="AR49" s="37">
        <v>49</v>
      </c>
      <c r="AS49" s="24">
        <v>9</v>
      </c>
      <c r="AT49" s="39">
        <v>8</v>
      </c>
      <c r="AU49" s="39">
        <v>12</v>
      </c>
      <c r="AV49" s="39">
        <v>50</v>
      </c>
      <c r="AW49"/>
      <c r="AX49" s="11">
        <v>15</v>
      </c>
      <c r="AY49" s="24">
        <v>10</v>
      </c>
      <c r="AZ49" s="39">
        <v>7</v>
      </c>
      <c r="BA49" s="37">
        <v>5</v>
      </c>
      <c r="BB49" s="37">
        <v>5</v>
      </c>
      <c r="BC49" s="24">
        <v>1</v>
      </c>
      <c r="BD49" s="39">
        <v>9</v>
      </c>
      <c r="BE49" s="39">
        <v>19</v>
      </c>
      <c r="BF49" s="39">
        <v>11</v>
      </c>
      <c r="BG49"/>
      <c r="BH49" s="11">
        <v>15</v>
      </c>
      <c r="BI49" s="24">
        <v>4</v>
      </c>
      <c r="BJ49" s="39">
        <v>5</v>
      </c>
      <c r="BK49" s="37">
        <v>8</v>
      </c>
      <c r="BL49" s="37">
        <v>56</v>
      </c>
      <c r="BM49" s="24">
        <v>0</v>
      </c>
      <c r="BN49" s="39">
        <v>6</v>
      </c>
      <c r="BO49" s="39">
        <v>15</v>
      </c>
      <c r="BP49" s="39">
        <v>23</v>
      </c>
      <c r="BQ49"/>
      <c r="BR49" s="11">
        <v>15</v>
      </c>
      <c r="BS49" s="24">
        <v>2</v>
      </c>
      <c r="BT49" s="39">
        <v>10</v>
      </c>
      <c r="BU49" s="37">
        <v>20</v>
      </c>
      <c r="BV49" s="37">
        <v>30</v>
      </c>
      <c r="BW49" s="24">
        <v>3</v>
      </c>
      <c r="BX49" s="39">
        <v>3</v>
      </c>
      <c r="BY49" s="39">
        <v>20</v>
      </c>
      <c r="BZ49" s="39">
        <v>4</v>
      </c>
      <c r="CB49" s="11">
        <v>15</v>
      </c>
      <c r="CC49" s="24">
        <v>8</v>
      </c>
      <c r="CD49" s="39">
        <v>0</v>
      </c>
      <c r="CE49" s="37">
        <v>14</v>
      </c>
      <c r="CF49" s="37">
        <v>55</v>
      </c>
      <c r="CG49" s="24">
        <v>10</v>
      </c>
      <c r="CH49" s="39">
        <v>9</v>
      </c>
      <c r="CI49" s="39">
        <v>4</v>
      </c>
      <c r="CJ49" s="39">
        <v>14</v>
      </c>
      <c r="CL49" s="11">
        <v>15</v>
      </c>
      <c r="CM49" s="24">
        <v>4</v>
      </c>
      <c r="CN49" s="39">
        <v>1</v>
      </c>
      <c r="CO49" s="37">
        <v>4</v>
      </c>
      <c r="CP49" s="37">
        <v>31</v>
      </c>
      <c r="CQ49" s="24">
        <v>2</v>
      </c>
      <c r="CR49" s="39">
        <v>9</v>
      </c>
      <c r="CS49" s="39">
        <v>0</v>
      </c>
      <c r="CT49" s="39">
        <v>19</v>
      </c>
    </row>
    <row r="50" spans="1:98">
      <c r="A50" s="24">
        <v>146</v>
      </c>
      <c r="B50" s="24">
        <v>470</v>
      </c>
      <c r="C50" s="25" t="s">
        <v>54</v>
      </c>
      <c r="D50" s="1" t="s">
        <v>131</v>
      </c>
      <c r="E50" s="44" t="s">
        <v>134</v>
      </c>
      <c r="F50" s="36">
        <v>37718</v>
      </c>
      <c r="G50" s="1">
        <f t="shared" ca="1" si="1"/>
        <v>91</v>
      </c>
      <c r="H50" s="1">
        <f t="shared" ca="1" si="1"/>
        <v>92</v>
      </c>
      <c r="I50" s="21" t="s">
        <v>135</v>
      </c>
      <c r="J50" s="11">
        <v>16</v>
      </c>
      <c r="K50" s="24">
        <v>6</v>
      </c>
      <c r="L50" s="39">
        <v>1</v>
      </c>
      <c r="M50" s="37">
        <v>20</v>
      </c>
      <c r="N50" s="37">
        <v>5</v>
      </c>
      <c r="O50" s="24">
        <v>5</v>
      </c>
      <c r="P50" s="39">
        <v>5</v>
      </c>
      <c r="Q50" s="39">
        <v>1</v>
      </c>
      <c r="R50" s="39">
        <v>31</v>
      </c>
      <c r="S50"/>
      <c r="T50" s="11">
        <v>16</v>
      </c>
      <c r="U50" s="24">
        <v>9</v>
      </c>
      <c r="V50" s="39">
        <v>8</v>
      </c>
      <c r="W50" s="37">
        <v>16</v>
      </c>
      <c r="X50" s="37">
        <v>43</v>
      </c>
      <c r="Y50" s="24">
        <v>8</v>
      </c>
      <c r="Z50" s="39">
        <v>2</v>
      </c>
      <c r="AA50" s="39">
        <v>16</v>
      </c>
      <c r="AB50" s="39">
        <v>29</v>
      </c>
      <c r="AC50"/>
      <c r="AD50" s="11">
        <v>16</v>
      </c>
      <c r="AE50" s="24">
        <v>5</v>
      </c>
      <c r="AF50" s="39">
        <v>8</v>
      </c>
      <c r="AG50" s="37">
        <v>17</v>
      </c>
      <c r="AH50" s="37">
        <v>57</v>
      </c>
      <c r="AI50" s="24">
        <v>8</v>
      </c>
      <c r="AJ50" s="39">
        <v>3</v>
      </c>
      <c r="AK50" s="39">
        <v>18</v>
      </c>
      <c r="AL50" s="39">
        <v>19</v>
      </c>
      <c r="AM50"/>
      <c r="AN50" s="11">
        <v>16</v>
      </c>
      <c r="AO50" s="24">
        <v>1</v>
      </c>
      <c r="AP50" s="39">
        <v>5</v>
      </c>
      <c r="AQ50" s="37">
        <v>8</v>
      </c>
      <c r="AR50" s="37">
        <v>29</v>
      </c>
      <c r="AS50" s="24">
        <v>3</v>
      </c>
      <c r="AT50" s="39">
        <v>8</v>
      </c>
      <c r="AU50" s="39">
        <v>6</v>
      </c>
      <c r="AV50" s="39">
        <v>57</v>
      </c>
      <c r="AW50"/>
      <c r="AX50" s="11">
        <v>16</v>
      </c>
      <c r="AY50" s="24">
        <v>10</v>
      </c>
      <c r="AZ50" s="39">
        <v>10</v>
      </c>
      <c r="BA50" s="37">
        <v>2</v>
      </c>
      <c r="BB50" s="37">
        <v>47</v>
      </c>
      <c r="BC50" s="24">
        <v>7</v>
      </c>
      <c r="BD50" s="39">
        <v>3</v>
      </c>
      <c r="BE50" s="39">
        <v>10</v>
      </c>
      <c r="BF50" s="39">
        <v>40</v>
      </c>
      <c r="BG50"/>
      <c r="BH50" s="11">
        <v>16</v>
      </c>
      <c r="BI50" s="24">
        <v>5</v>
      </c>
      <c r="BJ50" s="39">
        <v>9</v>
      </c>
      <c r="BK50" s="37">
        <v>20</v>
      </c>
      <c r="BL50" s="37">
        <v>11</v>
      </c>
      <c r="BM50" s="24">
        <v>6</v>
      </c>
      <c r="BN50" s="39">
        <v>10</v>
      </c>
      <c r="BO50" s="39">
        <v>8</v>
      </c>
      <c r="BP50" s="39">
        <v>57</v>
      </c>
      <c r="BQ50"/>
      <c r="BR50" s="11">
        <v>16</v>
      </c>
      <c r="BS50" s="24">
        <v>5</v>
      </c>
      <c r="BT50" s="39">
        <v>10</v>
      </c>
      <c r="BU50" s="37">
        <v>13</v>
      </c>
      <c r="BV50" s="37">
        <v>25</v>
      </c>
      <c r="BW50" s="24">
        <v>6</v>
      </c>
      <c r="BX50" s="39">
        <v>4</v>
      </c>
      <c r="BY50" s="39">
        <v>14</v>
      </c>
      <c r="BZ50" s="39">
        <v>29</v>
      </c>
      <c r="CB50" s="11">
        <v>16</v>
      </c>
      <c r="CC50" s="24">
        <v>3</v>
      </c>
      <c r="CD50" s="39">
        <v>6</v>
      </c>
      <c r="CE50" s="37">
        <v>20</v>
      </c>
      <c r="CF50" s="37">
        <v>9</v>
      </c>
      <c r="CG50" s="24">
        <v>4</v>
      </c>
      <c r="CH50" s="39">
        <v>4</v>
      </c>
      <c r="CI50" s="39">
        <v>12</v>
      </c>
      <c r="CJ50" s="39">
        <v>19</v>
      </c>
      <c r="CL50" s="11">
        <v>16</v>
      </c>
      <c r="CM50" s="24">
        <v>1</v>
      </c>
      <c r="CN50" s="39">
        <v>1</v>
      </c>
      <c r="CO50" s="37">
        <v>16</v>
      </c>
      <c r="CP50" s="37">
        <v>21</v>
      </c>
      <c r="CQ50" s="24">
        <v>10</v>
      </c>
      <c r="CR50" s="39">
        <v>10</v>
      </c>
      <c r="CS50" s="39">
        <v>12</v>
      </c>
      <c r="CT50" s="39">
        <v>8</v>
      </c>
    </row>
    <row r="51" spans="1:98">
      <c r="A51" s="24">
        <v>147</v>
      </c>
      <c r="B51" s="24">
        <v>471</v>
      </c>
      <c r="C51" s="25" t="s">
        <v>55</v>
      </c>
      <c r="D51" s="44" t="s">
        <v>130</v>
      </c>
      <c r="E51" s="1" t="s">
        <v>132</v>
      </c>
      <c r="F51" s="36">
        <v>38176</v>
      </c>
      <c r="G51" s="1">
        <f t="shared" ca="1" si="1"/>
        <v>75</v>
      </c>
      <c r="H51" s="1">
        <f t="shared" ca="1" si="1"/>
        <v>7</v>
      </c>
      <c r="I51" s="21" t="s">
        <v>135</v>
      </c>
      <c r="J51" s="11">
        <v>17</v>
      </c>
      <c r="K51" s="24">
        <v>0</v>
      </c>
      <c r="L51" s="39">
        <v>4</v>
      </c>
      <c r="M51" s="37">
        <v>13</v>
      </c>
      <c r="N51" s="37">
        <v>0</v>
      </c>
      <c r="O51" s="24">
        <v>9</v>
      </c>
      <c r="P51" s="39">
        <v>2</v>
      </c>
      <c r="Q51" s="39">
        <v>20</v>
      </c>
      <c r="R51" s="39">
        <v>15</v>
      </c>
      <c r="S51"/>
      <c r="T51" s="11">
        <v>17</v>
      </c>
      <c r="U51" s="24">
        <v>10</v>
      </c>
      <c r="V51" s="39">
        <v>6</v>
      </c>
      <c r="W51" s="37">
        <v>11</v>
      </c>
      <c r="X51" s="37">
        <v>38</v>
      </c>
      <c r="Y51" s="24">
        <v>8</v>
      </c>
      <c r="Z51" s="39">
        <v>0</v>
      </c>
      <c r="AA51" s="39">
        <v>3</v>
      </c>
      <c r="AB51" s="39">
        <v>0</v>
      </c>
      <c r="AC51"/>
      <c r="AD51" s="11">
        <v>17</v>
      </c>
      <c r="AE51" s="24">
        <v>5</v>
      </c>
      <c r="AF51" s="39">
        <v>8</v>
      </c>
      <c r="AG51" s="37">
        <v>8</v>
      </c>
      <c r="AH51" s="37">
        <v>19</v>
      </c>
      <c r="AI51" s="24">
        <v>3</v>
      </c>
      <c r="AJ51" s="39">
        <v>5</v>
      </c>
      <c r="AK51" s="39">
        <v>15</v>
      </c>
      <c r="AL51" s="39">
        <v>46</v>
      </c>
      <c r="AM51"/>
      <c r="AN51" s="11">
        <v>17</v>
      </c>
      <c r="AO51" s="24">
        <v>2</v>
      </c>
      <c r="AP51" s="39">
        <v>10</v>
      </c>
      <c r="AQ51" s="37">
        <v>11</v>
      </c>
      <c r="AR51" s="37">
        <v>28</v>
      </c>
      <c r="AS51" s="24">
        <v>7</v>
      </c>
      <c r="AT51" s="39">
        <v>10</v>
      </c>
      <c r="AU51" s="39">
        <v>8</v>
      </c>
      <c r="AV51" s="39">
        <v>33</v>
      </c>
      <c r="AW51"/>
      <c r="AX51" s="11">
        <v>17</v>
      </c>
      <c r="AY51" s="24">
        <v>2</v>
      </c>
      <c r="AZ51" s="39">
        <v>2</v>
      </c>
      <c r="BA51" s="37">
        <v>13</v>
      </c>
      <c r="BB51" s="37">
        <v>6</v>
      </c>
      <c r="BC51" s="24">
        <v>3</v>
      </c>
      <c r="BD51" s="39">
        <v>7</v>
      </c>
      <c r="BE51" s="39">
        <v>10</v>
      </c>
      <c r="BF51" s="39">
        <v>24</v>
      </c>
      <c r="BG51"/>
      <c r="BH51" s="11">
        <v>17</v>
      </c>
      <c r="BI51" s="24">
        <v>6</v>
      </c>
      <c r="BJ51" s="39">
        <v>9</v>
      </c>
      <c r="BK51" s="37">
        <v>19</v>
      </c>
      <c r="BL51" s="37">
        <v>46</v>
      </c>
      <c r="BM51" s="24">
        <v>1</v>
      </c>
      <c r="BN51" s="39">
        <v>2</v>
      </c>
      <c r="BO51" s="39">
        <v>14</v>
      </c>
      <c r="BP51" s="39">
        <v>7</v>
      </c>
      <c r="BQ51"/>
      <c r="BR51" s="11">
        <v>17</v>
      </c>
      <c r="BS51" s="24">
        <v>8</v>
      </c>
      <c r="BT51" s="39">
        <v>1</v>
      </c>
      <c r="BU51" s="37">
        <v>9</v>
      </c>
      <c r="BV51" s="37">
        <v>22</v>
      </c>
      <c r="BW51" s="24">
        <v>7</v>
      </c>
      <c r="BX51" s="39">
        <v>10</v>
      </c>
      <c r="BY51" s="39">
        <v>1</v>
      </c>
      <c r="BZ51" s="39">
        <v>54</v>
      </c>
      <c r="CB51" s="11">
        <v>17</v>
      </c>
      <c r="CC51" s="24">
        <v>1</v>
      </c>
      <c r="CD51" s="39">
        <v>7</v>
      </c>
      <c r="CE51" s="37">
        <v>4</v>
      </c>
      <c r="CF51" s="37">
        <v>25</v>
      </c>
      <c r="CG51" s="24">
        <v>1</v>
      </c>
      <c r="CH51" s="39">
        <v>6</v>
      </c>
      <c r="CI51" s="39">
        <v>8</v>
      </c>
      <c r="CJ51" s="39">
        <v>35</v>
      </c>
      <c r="CL51" s="11">
        <v>17</v>
      </c>
      <c r="CM51" s="24">
        <v>8</v>
      </c>
      <c r="CN51" s="39">
        <v>5</v>
      </c>
      <c r="CO51" s="37">
        <v>17</v>
      </c>
      <c r="CP51" s="37">
        <v>32</v>
      </c>
      <c r="CQ51" s="24">
        <v>5</v>
      </c>
      <c r="CR51" s="39">
        <v>9</v>
      </c>
      <c r="CS51" s="39">
        <v>7</v>
      </c>
      <c r="CT51" s="39">
        <v>56</v>
      </c>
    </row>
    <row r="52" spans="1:98">
      <c r="A52" s="24">
        <v>148</v>
      </c>
      <c r="B52" s="24">
        <v>472</v>
      </c>
      <c r="C52" s="25" t="s">
        <v>39</v>
      </c>
      <c r="D52" s="1" t="s">
        <v>131</v>
      </c>
      <c r="E52" s="1" t="s">
        <v>133</v>
      </c>
      <c r="F52" s="36">
        <v>38846</v>
      </c>
      <c r="G52" s="1">
        <f t="shared" ca="1" si="1"/>
        <v>50</v>
      </c>
      <c r="H52" s="1">
        <f t="shared" ca="1" si="1"/>
        <v>12</v>
      </c>
      <c r="I52" s="21" t="s">
        <v>135</v>
      </c>
      <c r="J52" s="11">
        <v>18</v>
      </c>
      <c r="K52" s="24">
        <v>6</v>
      </c>
      <c r="L52" s="39">
        <v>7</v>
      </c>
      <c r="M52" s="37">
        <v>1</v>
      </c>
      <c r="N52" s="37">
        <v>54</v>
      </c>
      <c r="O52" s="24">
        <v>7</v>
      </c>
      <c r="P52" s="39">
        <v>2</v>
      </c>
      <c r="Q52" s="39">
        <v>20</v>
      </c>
      <c r="R52" s="39">
        <v>35</v>
      </c>
      <c r="S52"/>
      <c r="T52" s="11">
        <v>18</v>
      </c>
      <c r="U52" s="24">
        <v>1</v>
      </c>
      <c r="V52" s="39">
        <v>0</v>
      </c>
      <c r="W52" s="37">
        <v>14</v>
      </c>
      <c r="X52" s="37">
        <v>5</v>
      </c>
      <c r="Y52" s="24">
        <v>0</v>
      </c>
      <c r="Z52" s="39">
        <v>1</v>
      </c>
      <c r="AA52" s="39">
        <v>7</v>
      </c>
      <c r="AB52" s="39">
        <v>26</v>
      </c>
      <c r="AC52"/>
      <c r="AD52" s="11">
        <v>18</v>
      </c>
      <c r="AE52" s="24">
        <v>7</v>
      </c>
      <c r="AF52" s="39">
        <v>0</v>
      </c>
      <c r="AG52" s="37">
        <v>11</v>
      </c>
      <c r="AH52" s="37">
        <v>57</v>
      </c>
      <c r="AI52" s="24">
        <v>8</v>
      </c>
      <c r="AJ52" s="39">
        <v>9</v>
      </c>
      <c r="AK52" s="39">
        <v>19</v>
      </c>
      <c r="AL52" s="39">
        <v>23</v>
      </c>
      <c r="AM52"/>
      <c r="AN52" s="11">
        <v>18</v>
      </c>
      <c r="AO52" s="24">
        <v>7</v>
      </c>
      <c r="AP52" s="39">
        <v>6</v>
      </c>
      <c r="AQ52" s="37">
        <v>2</v>
      </c>
      <c r="AR52" s="37">
        <v>15</v>
      </c>
      <c r="AS52" s="24">
        <v>2</v>
      </c>
      <c r="AT52" s="39">
        <v>5</v>
      </c>
      <c r="AU52" s="39">
        <v>20</v>
      </c>
      <c r="AV52" s="39">
        <v>21</v>
      </c>
      <c r="AW52"/>
      <c r="AX52" s="11">
        <v>18</v>
      </c>
      <c r="AY52" s="24">
        <v>2</v>
      </c>
      <c r="AZ52" s="39">
        <v>1</v>
      </c>
      <c r="BA52" s="37">
        <v>4</v>
      </c>
      <c r="BB52" s="37">
        <v>56</v>
      </c>
      <c r="BC52" s="24">
        <v>4</v>
      </c>
      <c r="BD52" s="39">
        <v>5</v>
      </c>
      <c r="BE52" s="39">
        <v>20</v>
      </c>
      <c r="BF52" s="39">
        <v>36</v>
      </c>
      <c r="BG52"/>
      <c r="BH52" s="11">
        <v>18</v>
      </c>
      <c r="BI52" s="24">
        <v>6</v>
      </c>
      <c r="BJ52" s="39">
        <v>3</v>
      </c>
      <c r="BK52" s="37">
        <v>2</v>
      </c>
      <c r="BL52" s="37">
        <v>0</v>
      </c>
      <c r="BM52" s="24">
        <v>1</v>
      </c>
      <c r="BN52" s="39">
        <v>2</v>
      </c>
      <c r="BO52" s="39">
        <v>4</v>
      </c>
      <c r="BP52" s="39">
        <v>22</v>
      </c>
      <c r="BQ52"/>
      <c r="BR52" s="11">
        <v>18</v>
      </c>
      <c r="BS52" s="24">
        <v>7</v>
      </c>
      <c r="BT52" s="39">
        <v>8</v>
      </c>
      <c r="BU52" s="37">
        <v>14</v>
      </c>
      <c r="BV52" s="37">
        <v>53</v>
      </c>
      <c r="BW52" s="24">
        <v>9</v>
      </c>
      <c r="BX52" s="39">
        <v>8</v>
      </c>
      <c r="BY52" s="39">
        <v>12</v>
      </c>
      <c r="BZ52" s="39">
        <v>44</v>
      </c>
      <c r="CB52" s="11">
        <v>18</v>
      </c>
      <c r="CC52" s="24">
        <v>1</v>
      </c>
      <c r="CD52" s="39">
        <v>10</v>
      </c>
      <c r="CE52" s="37">
        <v>7</v>
      </c>
      <c r="CF52" s="37">
        <v>51</v>
      </c>
      <c r="CG52" s="24">
        <v>9</v>
      </c>
      <c r="CH52" s="39">
        <v>9</v>
      </c>
      <c r="CI52" s="39">
        <v>1</v>
      </c>
      <c r="CJ52" s="39">
        <v>12</v>
      </c>
      <c r="CL52" s="11">
        <v>18</v>
      </c>
      <c r="CM52" s="24">
        <v>10</v>
      </c>
      <c r="CN52" s="39">
        <v>5</v>
      </c>
      <c r="CO52" s="37">
        <v>12</v>
      </c>
      <c r="CP52" s="37">
        <v>1</v>
      </c>
      <c r="CQ52" s="24">
        <v>6</v>
      </c>
      <c r="CR52" s="39">
        <v>7</v>
      </c>
      <c r="CS52" s="39">
        <v>3</v>
      </c>
      <c r="CT52" s="39">
        <v>51</v>
      </c>
    </row>
    <row r="53" spans="1:98">
      <c r="A53" s="24">
        <v>149</v>
      </c>
      <c r="B53" s="24">
        <v>473</v>
      </c>
      <c r="C53" s="26" t="s">
        <v>40</v>
      </c>
      <c r="D53" s="44" t="s">
        <v>130</v>
      </c>
      <c r="E53" s="44" t="s">
        <v>134</v>
      </c>
      <c r="F53" s="36">
        <v>37718</v>
      </c>
      <c r="G53" s="1">
        <f t="shared" ca="1" si="1"/>
        <v>96</v>
      </c>
      <c r="H53" s="1">
        <f t="shared" ca="1" si="1"/>
        <v>15</v>
      </c>
      <c r="I53" s="21" t="s">
        <v>135</v>
      </c>
      <c r="J53" s="11">
        <v>19</v>
      </c>
      <c r="K53" s="24">
        <v>4</v>
      </c>
      <c r="L53" s="39">
        <v>9</v>
      </c>
      <c r="M53" s="37">
        <v>5</v>
      </c>
      <c r="N53" s="37">
        <v>48</v>
      </c>
      <c r="O53" s="24">
        <v>8</v>
      </c>
      <c r="P53" s="39">
        <v>1</v>
      </c>
      <c r="Q53" s="39">
        <v>9</v>
      </c>
      <c r="R53" s="39">
        <v>10</v>
      </c>
      <c r="S53"/>
      <c r="T53" s="11">
        <v>19</v>
      </c>
      <c r="U53" s="24">
        <v>10</v>
      </c>
      <c r="V53" s="39">
        <v>5</v>
      </c>
      <c r="W53" s="37">
        <v>15</v>
      </c>
      <c r="X53" s="37">
        <v>17</v>
      </c>
      <c r="Y53" s="24">
        <v>8</v>
      </c>
      <c r="Z53" s="39">
        <v>4</v>
      </c>
      <c r="AA53" s="39">
        <v>14</v>
      </c>
      <c r="AB53" s="39">
        <v>55</v>
      </c>
      <c r="AC53"/>
      <c r="AD53" s="11">
        <v>19</v>
      </c>
      <c r="AE53" s="24">
        <v>8</v>
      </c>
      <c r="AF53" s="39">
        <v>2</v>
      </c>
      <c r="AG53" s="37">
        <v>12</v>
      </c>
      <c r="AH53" s="37">
        <v>53</v>
      </c>
      <c r="AI53" s="24">
        <v>5</v>
      </c>
      <c r="AJ53" s="39">
        <v>9</v>
      </c>
      <c r="AK53" s="39">
        <v>4</v>
      </c>
      <c r="AL53" s="39">
        <v>36</v>
      </c>
      <c r="AM53"/>
      <c r="AN53" s="11">
        <v>19</v>
      </c>
      <c r="AO53" s="24">
        <v>5</v>
      </c>
      <c r="AP53" s="39">
        <v>4</v>
      </c>
      <c r="AQ53" s="37">
        <v>11</v>
      </c>
      <c r="AR53" s="37">
        <v>5</v>
      </c>
      <c r="AS53" s="24">
        <v>1</v>
      </c>
      <c r="AT53" s="39">
        <v>2</v>
      </c>
      <c r="AU53" s="39">
        <v>2</v>
      </c>
      <c r="AV53" s="39">
        <v>29</v>
      </c>
      <c r="AW53"/>
      <c r="AX53" s="11">
        <v>19</v>
      </c>
      <c r="AY53" s="24">
        <v>3</v>
      </c>
      <c r="AZ53" s="39">
        <v>5</v>
      </c>
      <c r="BA53" s="37">
        <v>2</v>
      </c>
      <c r="BB53" s="37">
        <v>28</v>
      </c>
      <c r="BC53" s="24">
        <v>10</v>
      </c>
      <c r="BD53" s="39">
        <v>8</v>
      </c>
      <c r="BE53" s="39">
        <v>4</v>
      </c>
      <c r="BF53" s="39">
        <v>24</v>
      </c>
      <c r="BG53"/>
      <c r="BH53" s="11">
        <v>19</v>
      </c>
      <c r="BI53" s="24">
        <v>0</v>
      </c>
      <c r="BJ53" s="39">
        <v>10</v>
      </c>
      <c r="BK53" s="37">
        <v>9</v>
      </c>
      <c r="BL53" s="37">
        <v>20</v>
      </c>
      <c r="BM53" s="24">
        <v>0</v>
      </c>
      <c r="BN53" s="39">
        <v>6</v>
      </c>
      <c r="BO53" s="39">
        <v>9</v>
      </c>
      <c r="BP53" s="39">
        <v>19</v>
      </c>
      <c r="BQ53"/>
      <c r="BR53" s="11">
        <v>19</v>
      </c>
      <c r="BS53" s="24">
        <v>6</v>
      </c>
      <c r="BT53" s="39">
        <v>10</v>
      </c>
      <c r="BU53" s="37">
        <v>10</v>
      </c>
      <c r="BV53" s="37">
        <v>27</v>
      </c>
      <c r="BW53" s="24">
        <v>5</v>
      </c>
      <c r="BX53" s="39">
        <v>9</v>
      </c>
      <c r="BY53" s="39">
        <v>8</v>
      </c>
      <c r="BZ53" s="39">
        <v>30</v>
      </c>
      <c r="CB53" s="11">
        <v>19</v>
      </c>
      <c r="CC53" s="24">
        <v>3</v>
      </c>
      <c r="CD53" s="39">
        <v>3</v>
      </c>
      <c r="CE53" s="37">
        <v>3</v>
      </c>
      <c r="CF53" s="37">
        <v>15</v>
      </c>
      <c r="CG53" s="24">
        <v>2</v>
      </c>
      <c r="CH53" s="39">
        <v>4</v>
      </c>
      <c r="CI53" s="39">
        <v>1</v>
      </c>
      <c r="CJ53" s="39">
        <v>22</v>
      </c>
      <c r="CL53" s="11">
        <v>19</v>
      </c>
      <c r="CM53" s="24">
        <v>8</v>
      </c>
      <c r="CN53" s="39">
        <v>10</v>
      </c>
      <c r="CO53" s="37">
        <v>20</v>
      </c>
      <c r="CP53" s="37">
        <v>35</v>
      </c>
      <c r="CQ53" s="24">
        <v>9</v>
      </c>
      <c r="CR53" s="39">
        <v>5</v>
      </c>
      <c r="CS53" s="39">
        <v>16</v>
      </c>
      <c r="CT53" s="39">
        <v>21</v>
      </c>
    </row>
    <row r="54" spans="1:98">
      <c r="A54" s="24">
        <v>150</v>
      </c>
      <c r="B54" s="24">
        <v>474</v>
      </c>
      <c r="C54" s="26" t="s">
        <v>41</v>
      </c>
      <c r="D54" s="1" t="s">
        <v>131</v>
      </c>
      <c r="E54" s="1" t="s">
        <v>132</v>
      </c>
      <c r="F54" s="36">
        <v>38176</v>
      </c>
      <c r="G54" s="1">
        <f t="shared" ca="1" si="1"/>
        <v>73</v>
      </c>
      <c r="H54" s="1">
        <f t="shared" ca="1" si="1"/>
        <v>50</v>
      </c>
      <c r="I54" s="21" t="s">
        <v>135</v>
      </c>
      <c r="J54" s="11">
        <v>20</v>
      </c>
      <c r="K54" s="24">
        <v>7</v>
      </c>
      <c r="L54" s="39">
        <v>8</v>
      </c>
      <c r="M54" s="37">
        <v>13</v>
      </c>
      <c r="N54" s="37">
        <v>4</v>
      </c>
      <c r="O54" s="24">
        <v>3</v>
      </c>
      <c r="P54" s="39">
        <v>9</v>
      </c>
      <c r="Q54" s="39">
        <v>3</v>
      </c>
      <c r="R54" s="39">
        <v>31</v>
      </c>
      <c r="S54"/>
      <c r="T54" s="11">
        <v>20</v>
      </c>
      <c r="U54" s="24">
        <v>8</v>
      </c>
      <c r="V54" s="39">
        <v>2</v>
      </c>
      <c r="W54" s="37">
        <v>16</v>
      </c>
      <c r="X54" s="37">
        <v>45</v>
      </c>
      <c r="Y54" s="24">
        <v>4</v>
      </c>
      <c r="Z54" s="39">
        <v>1</v>
      </c>
      <c r="AA54" s="39">
        <v>4</v>
      </c>
      <c r="AB54" s="39">
        <v>17</v>
      </c>
      <c r="AC54"/>
      <c r="AD54" s="11">
        <v>20</v>
      </c>
      <c r="AE54" s="24">
        <v>2</v>
      </c>
      <c r="AF54" s="39">
        <v>8</v>
      </c>
      <c r="AG54" s="37">
        <v>12</v>
      </c>
      <c r="AH54" s="37">
        <v>19</v>
      </c>
      <c r="AI54" s="24">
        <v>5</v>
      </c>
      <c r="AJ54" s="39">
        <v>5</v>
      </c>
      <c r="AK54" s="39">
        <v>9</v>
      </c>
      <c r="AL54" s="39">
        <v>9</v>
      </c>
      <c r="AM54"/>
      <c r="AN54" s="11">
        <v>20</v>
      </c>
      <c r="AO54" s="24">
        <v>5</v>
      </c>
      <c r="AP54" s="39">
        <v>6</v>
      </c>
      <c r="AQ54" s="37">
        <v>14</v>
      </c>
      <c r="AR54" s="37">
        <v>42</v>
      </c>
      <c r="AS54" s="24">
        <v>0</v>
      </c>
      <c r="AT54" s="39">
        <v>3</v>
      </c>
      <c r="AU54" s="39">
        <v>15</v>
      </c>
      <c r="AV54" s="39">
        <v>28</v>
      </c>
      <c r="AW54"/>
      <c r="AX54" s="11">
        <v>20</v>
      </c>
      <c r="AY54" s="24">
        <v>7</v>
      </c>
      <c r="AZ54" s="39">
        <v>8</v>
      </c>
      <c r="BA54" s="37">
        <v>18</v>
      </c>
      <c r="BB54" s="37">
        <v>52</v>
      </c>
      <c r="BC54" s="24">
        <v>7</v>
      </c>
      <c r="BD54" s="39">
        <v>0</v>
      </c>
      <c r="BE54" s="39">
        <v>14</v>
      </c>
      <c r="BF54" s="39">
        <v>22</v>
      </c>
      <c r="BG54"/>
      <c r="BH54" s="11">
        <v>20</v>
      </c>
      <c r="BI54" s="24">
        <v>3</v>
      </c>
      <c r="BJ54" s="39">
        <v>5</v>
      </c>
      <c r="BK54" s="37">
        <v>10</v>
      </c>
      <c r="BL54" s="37">
        <v>22</v>
      </c>
      <c r="BM54" s="24">
        <v>3</v>
      </c>
      <c r="BN54" s="39">
        <v>0</v>
      </c>
      <c r="BO54" s="39">
        <v>7</v>
      </c>
      <c r="BP54" s="39">
        <v>3</v>
      </c>
      <c r="BQ54"/>
      <c r="BR54" s="11">
        <v>20</v>
      </c>
      <c r="BS54" s="24">
        <v>2</v>
      </c>
      <c r="BT54" s="39">
        <v>1</v>
      </c>
      <c r="BU54" s="37">
        <v>2</v>
      </c>
      <c r="BV54" s="37">
        <v>32</v>
      </c>
      <c r="BW54" s="24">
        <v>4</v>
      </c>
      <c r="BX54" s="39">
        <v>3</v>
      </c>
      <c r="BY54" s="39">
        <v>4</v>
      </c>
      <c r="BZ54" s="39">
        <v>18</v>
      </c>
      <c r="CB54" s="11">
        <v>20</v>
      </c>
      <c r="CC54" s="24">
        <v>4</v>
      </c>
      <c r="CD54" s="39">
        <v>8</v>
      </c>
      <c r="CE54" s="37">
        <v>2</v>
      </c>
      <c r="CF54" s="37">
        <v>51</v>
      </c>
      <c r="CG54" s="24">
        <v>10</v>
      </c>
      <c r="CH54" s="39">
        <v>7</v>
      </c>
      <c r="CI54" s="39">
        <v>7</v>
      </c>
      <c r="CJ54" s="39">
        <v>7</v>
      </c>
      <c r="CL54" s="11">
        <v>20</v>
      </c>
      <c r="CM54" s="24">
        <v>2</v>
      </c>
      <c r="CN54" s="39">
        <v>8</v>
      </c>
      <c r="CO54" s="37">
        <v>1</v>
      </c>
      <c r="CP54" s="37">
        <v>29</v>
      </c>
      <c r="CQ54" s="24">
        <v>5</v>
      </c>
      <c r="CR54" s="39">
        <v>0</v>
      </c>
      <c r="CS54" s="39">
        <v>20</v>
      </c>
      <c r="CT54" s="39">
        <v>25</v>
      </c>
    </row>
    <row r="55" spans="1:98">
      <c r="A55" s="24">
        <v>151</v>
      </c>
      <c r="B55" s="24">
        <v>475</v>
      </c>
      <c r="C55" s="26" t="s">
        <v>42</v>
      </c>
      <c r="D55" s="44" t="s">
        <v>130</v>
      </c>
      <c r="E55" s="1" t="s">
        <v>133</v>
      </c>
      <c r="F55" s="36">
        <v>38846</v>
      </c>
      <c r="G55" s="1">
        <f t="shared" ca="1" si="1"/>
        <v>63</v>
      </c>
      <c r="H55" s="1">
        <f t="shared" ca="1" si="1"/>
        <v>44</v>
      </c>
      <c r="I55" s="21" t="s">
        <v>135</v>
      </c>
      <c r="J55" s="11">
        <v>21</v>
      </c>
      <c r="K55" s="24">
        <v>4</v>
      </c>
      <c r="L55" s="39">
        <v>5</v>
      </c>
      <c r="M55" s="37">
        <v>7</v>
      </c>
      <c r="N55" s="37">
        <v>50</v>
      </c>
      <c r="O55" s="24">
        <v>6</v>
      </c>
      <c r="P55" s="39">
        <v>8</v>
      </c>
      <c r="Q55" s="39">
        <v>5</v>
      </c>
      <c r="R55" s="39">
        <v>58</v>
      </c>
      <c r="S55"/>
      <c r="T55" s="11">
        <v>21</v>
      </c>
      <c r="U55" s="24">
        <v>0</v>
      </c>
      <c r="V55" s="39">
        <v>10</v>
      </c>
      <c r="W55" s="37">
        <v>9</v>
      </c>
      <c r="X55" s="37">
        <v>47</v>
      </c>
      <c r="Y55" s="24">
        <v>7</v>
      </c>
      <c r="Z55" s="39">
        <v>10</v>
      </c>
      <c r="AA55" s="39">
        <v>14</v>
      </c>
      <c r="AB55" s="39">
        <v>18</v>
      </c>
      <c r="AC55"/>
      <c r="AD55" s="11">
        <v>21</v>
      </c>
      <c r="AE55" s="24">
        <v>2</v>
      </c>
      <c r="AF55" s="39">
        <v>10</v>
      </c>
      <c r="AG55" s="37">
        <v>14</v>
      </c>
      <c r="AH55" s="37">
        <v>29</v>
      </c>
      <c r="AI55" s="24">
        <v>1</v>
      </c>
      <c r="AJ55" s="39">
        <v>4</v>
      </c>
      <c r="AK55" s="39">
        <v>13</v>
      </c>
      <c r="AL55" s="39">
        <v>49</v>
      </c>
      <c r="AM55"/>
      <c r="AN55" s="11">
        <v>21</v>
      </c>
      <c r="AO55" s="24">
        <v>5</v>
      </c>
      <c r="AP55" s="39">
        <v>9</v>
      </c>
      <c r="AQ55" s="37">
        <v>6</v>
      </c>
      <c r="AR55" s="37">
        <v>34</v>
      </c>
      <c r="AS55" s="24">
        <v>10</v>
      </c>
      <c r="AT55" s="39">
        <v>4</v>
      </c>
      <c r="AU55" s="39">
        <v>20</v>
      </c>
      <c r="AV55" s="39">
        <v>35</v>
      </c>
      <c r="AW55"/>
      <c r="AX55" s="11">
        <v>21</v>
      </c>
      <c r="AY55" s="24">
        <v>0</v>
      </c>
      <c r="AZ55" s="39">
        <v>0</v>
      </c>
      <c r="BA55" s="37">
        <v>11</v>
      </c>
      <c r="BB55" s="37">
        <v>1</v>
      </c>
      <c r="BC55" s="24">
        <v>6</v>
      </c>
      <c r="BD55" s="39">
        <v>3</v>
      </c>
      <c r="BE55" s="39">
        <v>3</v>
      </c>
      <c r="BF55" s="39">
        <v>20</v>
      </c>
      <c r="BG55"/>
      <c r="BH55" s="11">
        <v>21</v>
      </c>
      <c r="BI55" s="24">
        <v>6</v>
      </c>
      <c r="BJ55" s="39">
        <v>5</v>
      </c>
      <c r="BK55" s="37">
        <v>14</v>
      </c>
      <c r="BL55" s="37">
        <v>44</v>
      </c>
      <c r="BM55" s="24">
        <v>3</v>
      </c>
      <c r="BN55" s="39">
        <v>6</v>
      </c>
      <c r="BO55" s="39">
        <v>11</v>
      </c>
      <c r="BP55" s="39">
        <v>24</v>
      </c>
      <c r="BQ55"/>
      <c r="BR55" s="11">
        <v>21</v>
      </c>
      <c r="BS55" s="24">
        <v>9</v>
      </c>
      <c r="BT55" s="39">
        <v>6</v>
      </c>
      <c r="BU55" s="37">
        <v>8</v>
      </c>
      <c r="BV55" s="37">
        <v>42</v>
      </c>
      <c r="BW55" s="24">
        <v>9</v>
      </c>
      <c r="BX55" s="39">
        <v>5</v>
      </c>
      <c r="BY55" s="39">
        <v>0</v>
      </c>
      <c r="BZ55" s="39">
        <v>49</v>
      </c>
      <c r="CB55" s="11">
        <v>21</v>
      </c>
      <c r="CC55" s="24">
        <v>9</v>
      </c>
      <c r="CD55" s="39">
        <v>4</v>
      </c>
      <c r="CE55" s="37">
        <v>7</v>
      </c>
      <c r="CF55" s="37">
        <v>0</v>
      </c>
      <c r="CG55" s="24">
        <v>4</v>
      </c>
      <c r="CH55" s="39">
        <v>5</v>
      </c>
      <c r="CI55" s="39">
        <v>0</v>
      </c>
      <c r="CJ55" s="39">
        <v>29</v>
      </c>
      <c r="CL55" s="11">
        <v>21</v>
      </c>
      <c r="CM55" s="24">
        <v>9</v>
      </c>
      <c r="CN55" s="39">
        <v>8</v>
      </c>
      <c r="CO55" s="37">
        <v>0</v>
      </c>
      <c r="CP55" s="37">
        <v>16</v>
      </c>
      <c r="CQ55" s="24">
        <v>0</v>
      </c>
      <c r="CR55" s="39">
        <v>1</v>
      </c>
      <c r="CS55" s="39">
        <v>2</v>
      </c>
      <c r="CT55" s="39">
        <v>31</v>
      </c>
    </row>
    <row r="56" spans="1:98">
      <c r="A56" s="24">
        <v>152</v>
      </c>
      <c r="B56" s="24">
        <v>476</v>
      </c>
      <c r="C56" s="26" t="s">
        <v>43</v>
      </c>
      <c r="D56" s="1" t="s">
        <v>131</v>
      </c>
      <c r="E56" s="44" t="s">
        <v>134</v>
      </c>
      <c r="F56" s="36">
        <v>37718</v>
      </c>
      <c r="G56" s="1">
        <f t="shared" ca="1" si="1"/>
        <v>38</v>
      </c>
      <c r="H56" s="1">
        <f t="shared" ca="1" si="1"/>
        <v>44</v>
      </c>
      <c r="I56" s="21" t="s">
        <v>135</v>
      </c>
      <c r="J56" s="11">
        <v>22</v>
      </c>
      <c r="K56" s="24">
        <v>5</v>
      </c>
      <c r="L56" s="39">
        <v>3</v>
      </c>
      <c r="M56" s="37">
        <v>19</v>
      </c>
      <c r="N56" s="37">
        <v>19</v>
      </c>
      <c r="O56" s="24">
        <v>4</v>
      </c>
      <c r="P56" s="39">
        <v>10</v>
      </c>
      <c r="Q56" s="39">
        <v>4</v>
      </c>
      <c r="R56" s="39">
        <v>9</v>
      </c>
      <c r="S56"/>
      <c r="T56" s="11">
        <v>22</v>
      </c>
      <c r="U56" s="24">
        <v>7</v>
      </c>
      <c r="V56" s="39">
        <v>7</v>
      </c>
      <c r="W56" s="37">
        <v>14</v>
      </c>
      <c r="X56" s="37">
        <v>13</v>
      </c>
      <c r="Y56" s="24">
        <v>8</v>
      </c>
      <c r="Z56" s="39">
        <v>1</v>
      </c>
      <c r="AA56" s="39">
        <v>10</v>
      </c>
      <c r="AB56" s="39">
        <v>51</v>
      </c>
      <c r="AC56"/>
      <c r="AD56" s="11">
        <v>22</v>
      </c>
      <c r="AE56" s="24">
        <v>10</v>
      </c>
      <c r="AF56" s="39">
        <v>5</v>
      </c>
      <c r="AG56" s="37">
        <v>14</v>
      </c>
      <c r="AH56" s="37">
        <v>29</v>
      </c>
      <c r="AI56" s="24">
        <v>9</v>
      </c>
      <c r="AJ56" s="39">
        <v>10</v>
      </c>
      <c r="AK56" s="39">
        <v>20</v>
      </c>
      <c r="AL56" s="39">
        <v>33</v>
      </c>
      <c r="AM56"/>
      <c r="AN56" s="11">
        <v>22</v>
      </c>
      <c r="AO56" s="24">
        <v>3</v>
      </c>
      <c r="AP56" s="39">
        <v>6</v>
      </c>
      <c r="AQ56" s="37">
        <v>2</v>
      </c>
      <c r="AR56" s="37">
        <v>2</v>
      </c>
      <c r="AS56" s="24">
        <v>2</v>
      </c>
      <c r="AT56" s="39">
        <v>4</v>
      </c>
      <c r="AU56" s="39">
        <v>15</v>
      </c>
      <c r="AV56" s="39">
        <v>4</v>
      </c>
      <c r="AW56"/>
      <c r="AX56" s="11">
        <v>22</v>
      </c>
      <c r="AY56" s="24">
        <v>10</v>
      </c>
      <c r="AZ56" s="39">
        <v>4</v>
      </c>
      <c r="BA56" s="37">
        <v>5</v>
      </c>
      <c r="BB56" s="37">
        <v>39</v>
      </c>
      <c r="BC56" s="24">
        <v>7</v>
      </c>
      <c r="BD56" s="39">
        <v>9</v>
      </c>
      <c r="BE56" s="39">
        <v>11</v>
      </c>
      <c r="BF56" s="39">
        <v>54</v>
      </c>
      <c r="BG56"/>
      <c r="BH56" s="11">
        <v>22</v>
      </c>
      <c r="BI56" s="24">
        <v>10</v>
      </c>
      <c r="BJ56" s="39">
        <v>8</v>
      </c>
      <c r="BK56" s="37">
        <v>3</v>
      </c>
      <c r="BL56" s="37">
        <v>11</v>
      </c>
      <c r="BM56" s="24">
        <v>3</v>
      </c>
      <c r="BN56" s="39">
        <v>9</v>
      </c>
      <c r="BO56" s="39">
        <v>5</v>
      </c>
      <c r="BP56" s="39">
        <v>30</v>
      </c>
      <c r="BQ56"/>
      <c r="BR56" s="11">
        <v>22</v>
      </c>
      <c r="BS56" s="24">
        <v>1</v>
      </c>
      <c r="BT56" s="39">
        <v>0</v>
      </c>
      <c r="BU56" s="37">
        <v>4</v>
      </c>
      <c r="BV56" s="37">
        <v>31</v>
      </c>
      <c r="BW56" s="24">
        <v>4</v>
      </c>
      <c r="BX56" s="39">
        <v>9</v>
      </c>
      <c r="BY56" s="39">
        <v>17</v>
      </c>
      <c r="BZ56" s="39">
        <v>55</v>
      </c>
      <c r="CB56" s="11">
        <v>22</v>
      </c>
      <c r="CC56" s="24">
        <v>6</v>
      </c>
      <c r="CD56" s="39">
        <v>8</v>
      </c>
      <c r="CE56" s="37">
        <v>4</v>
      </c>
      <c r="CF56" s="37">
        <v>28</v>
      </c>
      <c r="CG56" s="24">
        <v>2</v>
      </c>
      <c r="CH56" s="39">
        <v>8</v>
      </c>
      <c r="CI56" s="39">
        <v>1</v>
      </c>
      <c r="CJ56" s="39">
        <v>37</v>
      </c>
      <c r="CL56" s="11">
        <v>22</v>
      </c>
      <c r="CM56" s="24">
        <v>10</v>
      </c>
      <c r="CN56" s="39">
        <v>10</v>
      </c>
      <c r="CO56" s="37">
        <v>19</v>
      </c>
      <c r="CP56" s="37">
        <v>10</v>
      </c>
      <c r="CQ56" s="24">
        <v>7</v>
      </c>
      <c r="CR56" s="39">
        <v>5</v>
      </c>
      <c r="CS56" s="39">
        <v>19</v>
      </c>
      <c r="CT56" s="39">
        <v>49</v>
      </c>
    </row>
    <row r="57" spans="1:98">
      <c r="A57" s="24">
        <v>153</v>
      </c>
      <c r="B57" s="24">
        <v>477</v>
      </c>
      <c r="C57" s="26" t="s">
        <v>44</v>
      </c>
      <c r="D57" s="44" t="s">
        <v>130</v>
      </c>
      <c r="E57" s="1" t="s">
        <v>132</v>
      </c>
      <c r="F57" s="36">
        <v>38176</v>
      </c>
      <c r="G57" s="1">
        <f t="shared" ca="1" si="1"/>
        <v>65</v>
      </c>
      <c r="H57" s="1">
        <f t="shared" ca="1" si="1"/>
        <v>29</v>
      </c>
      <c r="I57" s="21" t="s">
        <v>135</v>
      </c>
      <c r="J57" s="11">
        <v>23</v>
      </c>
      <c r="K57" s="24">
        <v>5</v>
      </c>
      <c r="L57" s="39">
        <v>5</v>
      </c>
      <c r="M57" s="37">
        <v>8</v>
      </c>
      <c r="N57" s="37">
        <v>13</v>
      </c>
      <c r="O57" s="24">
        <v>0</v>
      </c>
      <c r="P57" s="39">
        <v>0</v>
      </c>
      <c r="Q57" s="39">
        <v>18</v>
      </c>
      <c r="R57" s="39">
        <v>23</v>
      </c>
      <c r="S57"/>
      <c r="T57" s="11">
        <v>23</v>
      </c>
      <c r="U57" s="24">
        <v>10</v>
      </c>
      <c r="V57" s="39">
        <v>3</v>
      </c>
      <c r="W57" s="37">
        <v>7</v>
      </c>
      <c r="X57" s="37">
        <v>50</v>
      </c>
      <c r="Y57" s="24">
        <v>9</v>
      </c>
      <c r="Z57" s="39">
        <v>9</v>
      </c>
      <c r="AA57" s="39">
        <v>2</v>
      </c>
      <c r="AB57" s="39">
        <v>1</v>
      </c>
      <c r="AC57"/>
      <c r="AD57" s="11">
        <v>23</v>
      </c>
      <c r="AE57" s="24">
        <v>3</v>
      </c>
      <c r="AF57" s="39">
        <v>8</v>
      </c>
      <c r="AG57" s="37">
        <v>4</v>
      </c>
      <c r="AH57" s="37">
        <v>16</v>
      </c>
      <c r="AI57" s="24">
        <v>1</v>
      </c>
      <c r="AJ57" s="39">
        <v>5</v>
      </c>
      <c r="AK57" s="39">
        <v>8</v>
      </c>
      <c r="AL57" s="39">
        <v>21</v>
      </c>
      <c r="AM57"/>
      <c r="AN57" s="11">
        <v>23</v>
      </c>
      <c r="AO57" s="24">
        <v>10</v>
      </c>
      <c r="AP57" s="39">
        <v>2</v>
      </c>
      <c r="AQ57" s="37">
        <v>13</v>
      </c>
      <c r="AR57" s="37">
        <v>2</v>
      </c>
      <c r="AS57" s="24">
        <v>9</v>
      </c>
      <c r="AT57" s="39">
        <v>5</v>
      </c>
      <c r="AU57" s="39">
        <v>9</v>
      </c>
      <c r="AV57" s="39">
        <v>59</v>
      </c>
      <c r="AW57"/>
      <c r="AX57" s="11">
        <v>23</v>
      </c>
      <c r="AY57" s="24">
        <v>8</v>
      </c>
      <c r="AZ57" s="39">
        <v>7</v>
      </c>
      <c r="BA57" s="37">
        <v>12</v>
      </c>
      <c r="BB57" s="37">
        <v>18</v>
      </c>
      <c r="BC57" s="24">
        <v>2</v>
      </c>
      <c r="BD57" s="39">
        <v>7</v>
      </c>
      <c r="BE57" s="39">
        <v>3</v>
      </c>
      <c r="BF57" s="39">
        <v>24</v>
      </c>
      <c r="BG57"/>
      <c r="BH57" s="11">
        <v>23</v>
      </c>
      <c r="BI57" s="24">
        <v>9</v>
      </c>
      <c r="BJ57" s="39">
        <v>1</v>
      </c>
      <c r="BK57" s="37">
        <v>20</v>
      </c>
      <c r="BL57" s="37">
        <v>50</v>
      </c>
      <c r="BM57" s="24">
        <v>6</v>
      </c>
      <c r="BN57" s="39">
        <v>4</v>
      </c>
      <c r="BO57" s="39">
        <v>4</v>
      </c>
      <c r="BP57" s="39">
        <v>50</v>
      </c>
      <c r="BQ57"/>
      <c r="BR57" s="11">
        <v>23</v>
      </c>
      <c r="BS57" s="24">
        <v>4</v>
      </c>
      <c r="BT57" s="39">
        <v>7</v>
      </c>
      <c r="BU57" s="37">
        <v>5</v>
      </c>
      <c r="BV57" s="37">
        <v>21</v>
      </c>
      <c r="BW57" s="24">
        <v>8</v>
      </c>
      <c r="BX57" s="39">
        <v>3</v>
      </c>
      <c r="BY57" s="39">
        <v>17</v>
      </c>
      <c r="BZ57" s="39">
        <v>54</v>
      </c>
      <c r="CB57" s="11">
        <v>23</v>
      </c>
      <c r="CC57" s="24">
        <v>3</v>
      </c>
      <c r="CD57" s="39">
        <v>3</v>
      </c>
      <c r="CE57" s="37">
        <v>15</v>
      </c>
      <c r="CF57" s="37">
        <v>24</v>
      </c>
      <c r="CG57" s="24">
        <v>3</v>
      </c>
      <c r="CH57" s="39">
        <v>0</v>
      </c>
      <c r="CI57" s="39">
        <v>19</v>
      </c>
      <c r="CJ57" s="39">
        <v>56</v>
      </c>
      <c r="CL57" s="11">
        <v>23</v>
      </c>
      <c r="CM57" s="24">
        <v>0</v>
      </c>
      <c r="CN57" s="39">
        <v>6</v>
      </c>
      <c r="CO57" s="37">
        <v>6</v>
      </c>
      <c r="CP57" s="37">
        <v>44</v>
      </c>
      <c r="CQ57" s="24">
        <v>1</v>
      </c>
      <c r="CR57" s="39">
        <v>10</v>
      </c>
      <c r="CS57" s="39">
        <v>13</v>
      </c>
      <c r="CT57" s="39">
        <v>25</v>
      </c>
    </row>
    <row r="58" spans="1:98">
      <c r="A58" s="24">
        <v>154</v>
      </c>
      <c r="B58" s="24">
        <v>478</v>
      </c>
      <c r="C58" s="26" t="s">
        <v>45</v>
      </c>
      <c r="D58" s="1" t="s">
        <v>131</v>
      </c>
      <c r="E58" s="1" t="s">
        <v>133</v>
      </c>
      <c r="F58" s="36">
        <v>38846</v>
      </c>
      <c r="G58" s="1">
        <f t="shared" ca="1" si="1"/>
        <v>26</v>
      </c>
      <c r="H58" s="1">
        <f t="shared" ca="1" si="1"/>
        <v>55</v>
      </c>
      <c r="I58" s="21" t="s">
        <v>135</v>
      </c>
      <c r="J58" s="11">
        <v>24</v>
      </c>
      <c r="K58" s="24">
        <v>6</v>
      </c>
      <c r="L58" s="39">
        <v>10</v>
      </c>
      <c r="M58" s="37">
        <v>3</v>
      </c>
      <c r="N58" s="37">
        <v>39</v>
      </c>
      <c r="O58" s="24">
        <v>10</v>
      </c>
      <c r="P58" s="39">
        <v>3</v>
      </c>
      <c r="Q58" s="39">
        <v>20</v>
      </c>
      <c r="R58" s="39">
        <v>1</v>
      </c>
      <c r="S58"/>
      <c r="T58" s="11">
        <v>24</v>
      </c>
      <c r="U58" s="24">
        <v>4</v>
      </c>
      <c r="V58" s="39">
        <v>0</v>
      </c>
      <c r="W58" s="37">
        <v>16</v>
      </c>
      <c r="X58" s="37">
        <v>26</v>
      </c>
      <c r="Y58" s="24">
        <v>9</v>
      </c>
      <c r="Z58" s="39">
        <v>8</v>
      </c>
      <c r="AA58" s="39">
        <v>18</v>
      </c>
      <c r="AB58" s="39">
        <v>45</v>
      </c>
      <c r="AC58"/>
      <c r="AD58" s="11">
        <v>24</v>
      </c>
      <c r="AE58" s="24">
        <v>0</v>
      </c>
      <c r="AF58" s="39">
        <v>4</v>
      </c>
      <c r="AG58" s="37">
        <v>10</v>
      </c>
      <c r="AH58" s="37">
        <v>48</v>
      </c>
      <c r="AI58" s="24">
        <v>7</v>
      </c>
      <c r="AJ58" s="39">
        <v>9</v>
      </c>
      <c r="AK58" s="39">
        <v>20</v>
      </c>
      <c r="AL58" s="39">
        <v>17</v>
      </c>
      <c r="AM58"/>
      <c r="AN58" s="11">
        <v>24</v>
      </c>
      <c r="AO58" s="24">
        <v>8</v>
      </c>
      <c r="AP58" s="39">
        <v>2</v>
      </c>
      <c r="AQ58" s="37">
        <v>4</v>
      </c>
      <c r="AR58" s="37">
        <v>41</v>
      </c>
      <c r="AS58" s="24">
        <v>5</v>
      </c>
      <c r="AT58" s="39">
        <v>0</v>
      </c>
      <c r="AU58" s="39">
        <v>9</v>
      </c>
      <c r="AV58" s="39">
        <v>9</v>
      </c>
      <c r="AW58"/>
      <c r="AX58" s="11">
        <v>24</v>
      </c>
      <c r="AY58" s="24">
        <v>2</v>
      </c>
      <c r="AZ58" s="39">
        <v>3</v>
      </c>
      <c r="BA58" s="37">
        <v>17</v>
      </c>
      <c r="BB58" s="37">
        <v>1</v>
      </c>
      <c r="BC58" s="24">
        <v>4</v>
      </c>
      <c r="BD58" s="39">
        <v>5</v>
      </c>
      <c r="BE58" s="39">
        <v>20</v>
      </c>
      <c r="BF58" s="39">
        <v>13</v>
      </c>
      <c r="BG58"/>
      <c r="BH58" s="11">
        <v>24</v>
      </c>
      <c r="BI58" s="24">
        <v>10</v>
      </c>
      <c r="BJ58" s="39">
        <v>8</v>
      </c>
      <c r="BK58" s="37">
        <v>11</v>
      </c>
      <c r="BL58" s="37">
        <v>16</v>
      </c>
      <c r="BM58" s="24">
        <v>5</v>
      </c>
      <c r="BN58" s="39">
        <v>2</v>
      </c>
      <c r="BO58" s="39">
        <v>4</v>
      </c>
      <c r="BP58" s="39">
        <v>50</v>
      </c>
      <c r="BQ58"/>
      <c r="BR58" s="11">
        <v>24</v>
      </c>
      <c r="BS58" s="24">
        <v>9</v>
      </c>
      <c r="BT58" s="39">
        <v>4</v>
      </c>
      <c r="BU58" s="37">
        <v>8</v>
      </c>
      <c r="BV58" s="37">
        <v>35</v>
      </c>
      <c r="BW58" s="24">
        <v>0</v>
      </c>
      <c r="BX58" s="39">
        <v>0</v>
      </c>
      <c r="BY58" s="39">
        <v>20</v>
      </c>
      <c r="BZ58" s="39">
        <v>4</v>
      </c>
      <c r="CB58" s="11">
        <v>24</v>
      </c>
      <c r="CC58" s="24">
        <v>5</v>
      </c>
      <c r="CD58" s="39">
        <v>0</v>
      </c>
      <c r="CE58" s="37">
        <v>18</v>
      </c>
      <c r="CF58" s="37">
        <v>43</v>
      </c>
      <c r="CG58" s="24">
        <v>1</v>
      </c>
      <c r="CH58" s="39">
        <v>8</v>
      </c>
      <c r="CI58" s="39">
        <v>20</v>
      </c>
      <c r="CJ58" s="39">
        <v>40</v>
      </c>
      <c r="CL58" s="11">
        <v>24</v>
      </c>
      <c r="CM58" s="24">
        <v>7</v>
      </c>
      <c r="CN58" s="39">
        <v>7</v>
      </c>
      <c r="CO58" s="37">
        <v>12</v>
      </c>
      <c r="CP58" s="37">
        <v>0</v>
      </c>
      <c r="CQ58" s="24">
        <v>2</v>
      </c>
      <c r="CR58" s="39">
        <v>2</v>
      </c>
      <c r="CS58" s="39">
        <v>5</v>
      </c>
      <c r="CT58" s="39">
        <v>39</v>
      </c>
    </row>
    <row r="59" spans="1:98">
      <c r="A59" s="24">
        <v>155</v>
      </c>
      <c r="B59" s="24">
        <v>479</v>
      </c>
      <c r="C59" s="25" t="s">
        <v>46</v>
      </c>
      <c r="D59" s="44" t="s">
        <v>130</v>
      </c>
      <c r="E59" s="44" t="s">
        <v>134</v>
      </c>
      <c r="F59" s="36">
        <v>37718</v>
      </c>
      <c r="G59" s="1">
        <f t="shared" ca="1" si="1"/>
        <v>29</v>
      </c>
      <c r="H59" s="1">
        <f t="shared" ca="1" si="1"/>
        <v>15</v>
      </c>
      <c r="I59" s="21" t="s">
        <v>135</v>
      </c>
      <c r="J59" s="11">
        <v>25</v>
      </c>
      <c r="K59" s="24">
        <v>10</v>
      </c>
      <c r="L59" s="39">
        <v>10</v>
      </c>
      <c r="M59" s="37">
        <v>6</v>
      </c>
      <c r="N59" s="37">
        <v>39</v>
      </c>
      <c r="O59" s="24">
        <v>9</v>
      </c>
      <c r="P59" s="39">
        <v>10</v>
      </c>
      <c r="Q59" s="39">
        <v>2</v>
      </c>
      <c r="R59" s="39">
        <v>20</v>
      </c>
      <c r="S59"/>
      <c r="T59" s="11">
        <v>25</v>
      </c>
      <c r="U59" s="24">
        <v>5</v>
      </c>
      <c r="V59" s="39">
        <v>8</v>
      </c>
      <c r="W59" s="37">
        <v>4</v>
      </c>
      <c r="X59" s="37">
        <v>4</v>
      </c>
      <c r="Y59" s="24">
        <v>0</v>
      </c>
      <c r="Z59" s="39">
        <v>4</v>
      </c>
      <c r="AA59" s="39">
        <v>6</v>
      </c>
      <c r="AB59" s="39">
        <v>40</v>
      </c>
      <c r="AC59"/>
      <c r="AD59" s="11">
        <v>25</v>
      </c>
      <c r="AE59" s="24">
        <v>9</v>
      </c>
      <c r="AF59" s="39">
        <v>8</v>
      </c>
      <c r="AG59" s="37">
        <v>2</v>
      </c>
      <c r="AH59" s="37">
        <v>45</v>
      </c>
      <c r="AI59" s="24">
        <v>10</v>
      </c>
      <c r="AJ59" s="39">
        <v>6</v>
      </c>
      <c r="AK59" s="39">
        <v>17</v>
      </c>
      <c r="AL59" s="39">
        <v>45</v>
      </c>
      <c r="AM59"/>
      <c r="AN59" s="11">
        <v>25</v>
      </c>
      <c r="AO59" s="24">
        <v>8</v>
      </c>
      <c r="AP59" s="39">
        <v>10</v>
      </c>
      <c r="AQ59" s="37">
        <v>14</v>
      </c>
      <c r="AR59" s="37">
        <v>18</v>
      </c>
      <c r="AS59" s="24">
        <v>4</v>
      </c>
      <c r="AT59" s="39">
        <v>7</v>
      </c>
      <c r="AU59" s="39">
        <v>1</v>
      </c>
      <c r="AV59" s="39">
        <v>4</v>
      </c>
      <c r="AW59"/>
      <c r="AX59" s="11">
        <v>25</v>
      </c>
      <c r="AY59" s="24">
        <v>4</v>
      </c>
      <c r="AZ59" s="39">
        <v>4</v>
      </c>
      <c r="BA59" s="37">
        <v>6</v>
      </c>
      <c r="BB59" s="37">
        <v>12</v>
      </c>
      <c r="BC59" s="24">
        <v>7</v>
      </c>
      <c r="BD59" s="39">
        <v>10</v>
      </c>
      <c r="BE59" s="39">
        <v>17</v>
      </c>
      <c r="BF59" s="39">
        <v>12</v>
      </c>
      <c r="BG59"/>
      <c r="BH59" s="11">
        <v>25</v>
      </c>
      <c r="BI59" s="24">
        <v>2</v>
      </c>
      <c r="BJ59" s="39">
        <v>2</v>
      </c>
      <c r="BK59" s="37">
        <v>19</v>
      </c>
      <c r="BL59" s="37">
        <v>14</v>
      </c>
      <c r="BM59" s="24">
        <v>9</v>
      </c>
      <c r="BN59" s="39">
        <v>7</v>
      </c>
      <c r="BO59" s="39">
        <v>4</v>
      </c>
      <c r="BP59" s="39">
        <v>18</v>
      </c>
      <c r="BQ59"/>
      <c r="BR59" s="11">
        <v>25</v>
      </c>
      <c r="BS59" s="24">
        <v>6</v>
      </c>
      <c r="BT59" s="39">
        <v>3</v>
      </c>
      <c r="BU59" s="37">
        <v>19</v>
      </c>
      <c r="BV59" s="37">
        <v>39</v>
      </c>
      <c r="BW59" s="24">
        <v>7</v>
      </c>
      <c r="BX59" s="39">
        <v>2</v>
      </c>
      <c r="BY59" s="39">
        <v>2</v>
      </c>
      <c r="BZ59" s="39">
        <v>32</v>
      </c>
      <c r="CB59" s="11">
        <v>25</v>
      </c>
      <c r="CC59" s="24">
        <v>6</v>
      </c>
      <c r="CD59" s="39">
        <v>4</v>
      </c>
      <c r="CE59" s="37">
        <v>2</v>
      </c>
      <c r="CF59" s="37">
        <v>29</v>
      </c>
      <c r="CG59" s="24">
        <v>8</v>
      </c>
      <c r="CH59" s="39">
        <v>3</v>
      </c>
      <c r="CI59" s="39">
        <v>3</v>
      </c>
      <c r="CJ59" s="39">
        <v>23</v>
      </c>
      <c r="CL59" s="11">
        <v>25</v>
      </c>
      <c r="CM59" s="24">
        <v>0</v>
      </c>
      <c r="CN59" s="39">
        <v>4</v>
      </c>
      <c r="CO59" s="37">
        <v>3</v>
      </c>
      <c r="CP59" s="37">
        <v>51</v>
      </c>
      <c r="CQ59" s="24">
        <v>3</v>
      </c>
      <c r="CR59" s="39">
        <v>10</v>
      </c>
      <c r="CS59" s="39">
        <v>1</v>
      </c>
      <c r="CT59" s="39">
        <v>30</v>
      </c>
    </row>
    <row r="60" spans="1:98">
      <c r="A60" s="24">
        <v>156</v>
      </c>
      <c r="B60" s="24">
        <v>480</v>
      </c>
      <c r="C60" s="26" t="s">
        <v>47</v>
      </c>
      <c r="D60" s="1" t="s">
        <v>131</v>
      </c>
      <c r="E60" s="1" t="s">
        <v>132</v>
      </c>
      <c r="F60" s="36">
        <v>38176</v>
      </c>
      <c r="G60" s="1">
        <f t="shared" ca="1" si="1"/>
        <v>36</v>
      </c>
      <c r="H60" s="1">
        <f t="shared" ca="1" si="1"/>
        <v>27</v>
      </c>
      <c r="I60" s="21" t="s">
        <v>135</v>
      </c>
      <c r="J60" s="11">
        <v>26</v>
      </c>
      <c r="K60" s="24">
        <v>5</v>
      </c>
      <c r="L60" s="39">
        <v>2</v>
      </c>
      <c r="M60" s="37">
        <v>14</v>
      </c>
      <c r="N60" s="37">
        <v>25</v>
      </c>
      <c r="O60" s="24">
        <v>4</v>
      </c>
      <c r="P60" s="39">
        <v>1</v>
      </c>
      <c r="Q60" s="39">
        <v>10</v>
      </c>
      <c r="R60" s="39">
        <v>34</v>
      </c>
      <c r="S60"/>
      <c r="T60" s="11">
        <v>26</v>
      </c>
      <c r="U60" s="24">
        <v>8</v>
      </c>
      <c r="V60" s="39">
        <v>10</v>
      </c>
      <c r="W60" s="37">
        <v>16</v>
      </c>
      <c r="X60" s="37">
        <v>35</v>
      </c>
      <c r="Y60" s="24">
        <v>0</v>
      </c>
      <c r="Z60" s="39">
        <v>0</v>
      </c>
      <c r="AA60" s="39">
        <v>13</v>
      </c>
      <c r="AB60" s="39">
        <v>34</v>
      </c>
      <c r="AC60"/>
      <c r="AD60" s="11">
        <v>26</v>
      </c>
      <c r="AE60" s="24">
        <v>4</v>
      </c>
      <c r="AF60" s="39">
        <v>4</v>
      </c>
      <c r="AG60" s="37">
        <v>15</v>
      </c>
      <c r="AH60" s="37">
        <v>17</v>
      </c>
      <c r="AI60" s="24">
        <v>3</v>
      </c>
      <c r="AJ60" s="39">
        <v>9</v>
      </c>
      <c r="AK60" s="39">
        <v>20</v>
      </c>
      <c r="AL60" s="39">
        <v>35</v>
      </c>
      <c r="AM60"/>
      <c r="AN60" s="11">
        <v>26</v>
      </c>
      <c r="AO60" s="24">
        <v>3</v>
      </c>
      <c r="AP60" s="39">
        <v>6</v>
      </c>
      <c r="AQ60" s="37">
        <v>17</v>
      </c>
      <c r="AR60" s="37">
        <v>28</v>
      </c>
      <c r="AS60" s="24">
        <v>3</v>
      </c>
      <c r="AT60" s="39">
        <v>1</v>
      </c>
      <c r="AU60" s="39">
        <v>12</v>
      </c>
      <c r="AV60" s="39">
        <v>53</v>
      </c>
      <c r="AW60"/>
      <c r="AX60" s="11">
        <v>26</v>
      </c>
      <c r="AY60" s="24">
        <v>8</v>
      </c>
      <c r="AZ60" s="39">
        <v>1</v>
      </c>
      <c r="BA60" s="37">
        <v>5</v>
      </c>
      <c r="BB60" s="37">
        <v>29</v>
      </c>
      <c r="BC60" s="24">
        <v>8</v>
      </c>
      <c r="BD60" s="39">
        <v>7</v>
      </c>
      <c r="BE60" s="39">
        <v>12</v>
      </c>
      <c r="BF60" s="39">
        <v>11</v>
      </c>
      <c r="BG60"/>
      <c r="BH60" s="11">
        <v>26</v>
      </c>
      <c r="BI60" s="24">
        <v>6</v>
      </c>
      <c r="BJ60" s="39">
        <v>9</v>
      </c>
      <c r="BK60" s="37">
        <v>15</v>
      </c>
      <c r="BL60" s="37">
        <v>12</v>
      </c>
      <c r="BM60" s="24">
        <v>7</v>
      </c>
      <c r="BN60" s="39">
        <v>9</v>
      </c>
      <c r="BO60" s="39">
        <v>4</v>
      </c>
      <c r="BP60" s="39">
        <v>0</v>
      </c>
      <c r="BQ60"/>
      <c r="BR60" s="11">
        <v>26</v>
      </c>
      <c r="BS60" s="24">
        <v>7</v>
      </c>
      <c r="BT60" s="39">
        <v>7</v>
      </c>
      <c r="BU60" s="37">
        <v>13</v>
      </c>
      <c r="BV60" s="37">
        <v>33</v>
      </c>
      <c r="BW60" s="24">
        <v>7</v>
      </c>
      <c r="BX60" s="39">
        <v>7</v>
      </c>
      <c r="BY60" s="39">
        <v>1</v>
      </c>
      <c r="BZ60" s="39">
        <v>9</v>
      </c>
      <c r="CB60" s="11">
        <v>26</v>
      </c>
      <c r="CC60" s="24">
        <v>10</v>
      </c>
      <c r="CD60" s="39">
        <v>7</v>
      </c>
      <c r="CE60" s="37">
        <v>4</v>
      </c>
      <c r="CF60" s="37">
        <v>32</v>
      </c>
      <c r="CG60" s="24">
        <v>3</v>
      </c>
      <c r="CH60" s="39">
        <v>6</v>
      </c>
      <c r="CI60" s="39">
        <v>1</v>
      </c>
      <c r="CJ60" s="39">
        <v>55</v>
      </c>
      <c r="CL60" s="11">
        <v>26</v>
      </c>
      <c r="CM60" s="24">
        <v>4</v>
      </c>
      <c r="CN60" s="39">
        <v>4</v>
      </c>
      <c r="CO60" s="37">
        <v>13</v>
      </c>
      <c r="CP60" s="37">
        <v>8</v>
      </c>
      <c r="CQ60" s="24">
        <v>10</v>
      </c>
      <c r="CR60" s="39">
        <v>10</v>
      </c>
      <c r="CS60" s="39">
        <v>14</v>
      </c>
      <c r="CT60" s="39">
        <v>31</v>
      </c>
    </row>
    <row r="61" spans="1:98">
      <c r="A61" s="24">
        <v>157</v>
      </c>
      <c r="B61" s="24">
        <v>481</v>
      </c>
      <c r="C61" s="26" t="s">
        <v>48</v>
      </c>
      <c r="D61" s="44" t="s">
        <v>130</v>
      </c>
      <c r="E61" s="1" t="s">
        <v>133</v>
      </c>
      <c r="F61" s="36">
        <v>38846</v>
      </c>
      <c r="G61" s="1">
        <f t="shared" ca="1" si="1"/>
        <v>15</v>
      </c>
      <c r="H61" s="1">
        <f t="shared" ca="1" si="1"/>
        <v>12</v>
      </c>
      <c r="I61" s="21" t="s">
        <v>135</v>
      </c>
      <c r="J61" s="11">
        <v>27</v>
      </c>
      <c r="K61" s="24">
        <v>9</v>
      </c>
      <c r="L61" s="39">
        <v>5</v>
      </c>
      <c r="M61" s="37">
        <v>6</v>
      </c>
      <c r="N61" s="37">
        <v>6</v>
      </c>
      <c r="O61" s="24">
        <v>3</v>
      </c>
      <c r="P61" s="39">
        <v>9</v>
      </c>
      <c r="Q61" s="39">
        <v>7</v>
      </c>
      <c r="R61" s="39">
        <v>43</v>
      </c>
      <c r="S61"/>
      <c r="T61" s="11">
        <v>27</v>
      </c>
      <c r="U61" s="24">
        <v>4</v>
      </c>
      <c r="V61" s="39">
        <v>9</v>
      </c>
      <c r="W61" s="37">
        <v>5</v>
      </c>
      <c r="X61" s="37">
        <v>42</v>
      </c>
      <c r="Y61" s="24">
        <v>1</v>
      </c>
      <c r="Z61" s="39">
        <v>0</v>
      </c>
      <c r="AA61" s="39">
        <v>11</v>
      </c>
      <c r="AB61" s="39">
        <v>0</v>
      </c>
      <c r="AC61"/>
      <c r="AD61" s="11">
        <v>27</v>
      </c>
      <c r="AE61" s="24">
        <v>4</v>
      </c>
      <c r="AF61" s="39">
        <v>6</v>
      </c>
      <c r="AG61" s="37">
        <v>6</v>
      </c>
      <c r="AH61" s="37">
        <v>49</v>
      </c>
      <c r="AI61" s="24">
        <v>8</v>
      </c>
      <c r="AJ61" s="39">
        <v>8</v>
      </c>
      <c r="AK61" s="39">
        <v>9</v>
      </c>
      <c r="AL61" s="39">
        <v>6</v>
      </c>
      <c r="AM61"/>
      <c r="AN61" s="11">
        <v>27</v>
      </c>
      <c r="AO61" s="24">
        <v>5</v>
      </c>
      <c r="AP61" s="39">
        <v>5</v>
      </c>
      <c r="AQ61" s="37">
        <v>12</v>
      </c>
      <c r="AR61" s="37">
        <v>46</v>
      </c>
      <c r="AS61" s="24">
        <v>3</v>
      </c>
      <c r="AT61" s="39">
        <v>8</v>
      </c>
      <c r="AU61" s="39">
        <v>19</v>
      </c>
      <c r="AV61" s="39">
        <v>34</v>
      </c>
      <c r="AW61"/>
      <c r="AX61" s="11">
        <v>27</v>
      </c>
      <c r="AY61" s="24">
        <v>0</v>
      </c>
      <c r="AZ61" s="39">
        <v>10</v>
      </c>
      <c r="BA61" s="37">
        <v>1</v>
      </c>
      <c r="BB61" s="37">
        <v>0</v>
      </c>
      <c r="BC61" s="24">
        <v>10</v>
      </c>
      <c r="BD61" s="39">
        <v>6</v>
      </c>
      <c r="BE61" s="39">
        <v>5</v>
      </c>
      <c r="BF61" s="39">
        <v>30</v>
      </c>
      <c r="BG61"/>
      <c r="BH61" s="11">
        <v>27</v>
      </c>
      <c r="BI61" s="24">
        <v>2</v>
      </c>
      <c r="BJ61" s="39">
        <v>9</v>
      </c>
      <c r="BK61" s="37">
        <v>13</v>
      </c>
      <c r="BL61" s="37">
        <v>47</v>
      </c>
      <c r="BM61" s="24">
        <v>10</v>
      </c>
      <c r="BN61" s="39">
        <v>7</v>
      </c>
      <c r="BO61" s="39">
        <v>11</v>
      </c>
      <c r="BP61" s="39">
        <v>54</v>
      </c>
      <c r="BQ61"/>
      <c r="BR61" s="11">
        <v>27</v>
      </c>
      <c r="BS61" s="24">
        <v>2</v>
      </c>
      <c r="BT61" s="39">
        <v>3</v>
      </c>
      <c r="BU61" s="37">
        <v>4</v>
      </c>
      <c r="BV61" s="37">
        <v>45</v>
      </c>
      <c r="BW61" s="24">
        <v>0</v>
      </c>
      <c r="BX61" s="39">
        <v>4</v>
      </c>
      <c r="BY61" s="39">
        <v>14</v>
      </c>
      <c r="BZ61" s="39">
        <v>45</v>
      </c>
      <c r="CB61" s="11">
        <v>27</v>
      </c>
      <c r="CC61" s="24">
        <v>4</v>
      </c>
      <c r="CD61" s="39">
        <v>3</v>
      </c>
      <c r="CE61" s="37">
        <v>18</v>
      </c>
      <c r="CF61" s="37">
        <v>13</v>
      </c>
      <c r="CG61" s="24">
        <v>3</v>
      </c>
      <c r="CH61" s="39">
        <v>10</v>
      </c>
      <c r="CI61" s="39">
        <v>15</v>
      </c>
      <c r="CJ61" s="39">
        <v>12</v>
      </c>
      <c r="CL61" s="11">
        <v>27</v>
      </c>
      <c r="CM61" s="24">
        <v>1</v>
      </c>
      <c r="CN61" s="39">
        <v>1</v>
      </c>
      <c r="CO61" s="37">
        <v>10</v>
      </c>
      <c r="CP61" s="37">
        <v>37</v>
      </c>
      <c r="CQ61" s="24">
        <v>5</v>
      </c>
      <c r="CR61" s="39">
        <v>6</v>
      </c>
      <c r="CS61" s="39">
        <v>1</v>
      </c>
      <c r="CT61" s="39">
        <v>36</v>
      </c>
    </row>
    <row r="62" spans="1:98">
      <c r="A62" s="24">
        <v>158</v>
      </c>
      <c r="B62" s="24">
        <v>482</v>
      </c>
      <c r="C62" s="25" t="s">
        <v>49</v>
      </c>
      <c r="D62" s="1" t="s">
        <v>131</v>
      </c>
      <c r="E62" s="44" t="s">
        <v>134</v>
      </c>
      <c r="F62" s="36">
        <v>37718</v>
      </c>
      <c r="G62" s="1">
        <f t="shared" ca="1" si="1"/>
        <v>37</v>
      </c>
      <c r="H62" s="1">
        <f t="shared" ca="1" si="1"/>
        <v>4</v>
      </c>
      <c r="I62" s="21" t="s">
        <v>135</v>
      </c>
      <c r="J62" s="11">
        <v>28</v>
      </c>
      <c r="K62" s="24">
        <v>0</v>
      </c>
      <c r="L62" s="39">
        <v>1</v>
      </c>
      <c r="M62" s="37">
        <v>4</v>
      </c>
      <c r="N62" s="37">
        <v>3</v>
      </c>
      <c r="O62" s="24">
        <v>1</v>
      </c>
      <c r="P62" s="39">
        <v>2</v>
      </c>
      <c r="Q62" s="39">
        <v>4</v>
      </c>
      <c r="R62" s="39">
        <v>16</v>
      </c>
      <c r="S62"/>
      <c r="T62" s="11">
        <v>28</v>
      </c>
      <c r="U62" s="24">
        <v>8</v>
      </c>
      <c r="V62" s="39">
        <v>6</v>
      </c>
      <c r="W62" s="37">
        <v>10</v>
      </c>
      <c r="X62" s="37">
        <v>13</v>
      </c>
      <c r="Y62" s="24">
        <v>1</v>
      </c>
      <c r="Z62" s="39">
        <v>1</v>
      </c>
      <c r="AA62" s="39">
        <v>20</v>
      </c>
      <c r="AB62" s="39">
        <v>42</v>
      </c>
      <c r="AC62"/>
      <c r="AD62" s="11">
        <v>28</v>
      </c>
      <c r="AE62" s="24">
        <v>0</v>
      </c>
      <c r="AF62" s="39">
        <v>9</v>
      </c>
      <c r="AG62" s="37">
        <v>5</v>
      </c>
      <c r="AH62" s="37">
        <v>41</v>
      </c>
      <c r="AI62" s="24">
        <v>4</v>
      </c>
      <c r="AJ62" s="39">
        <v>5</v>
      </c>
      <c r="AK62" s="39">
        <v>6</v>
      </c>
      <c r="AL62" s="39">
        <v>12</v>
      </c>
      <c r="AM62"/>
      <c r="AN62" s="11">
        <v>28</v>
      </c>
      <c r="AO62" s="24">
        <v>9</v>
      </c>
      <c r="AP62" s="39">
        <v>5</v>
      </c>
      <c r="AQ62" s="37">
        <v>15</v>
      </c>
      <c r="AR62" s="37">
        <v>6</v>
      </c>
      <c r="AS62" s="24">
        <v>7</v>
      </c>
      <c r="AT62" s="39">
        <v>1</v>
      </c>
      <c r="AU62" s="39">
        <v>9</v>
      </c>
      <c r="AV62" s="39">
        <v>34</v>
      </c>
      <c r="AW62"/>
      <c r="AX62" s="11">
        <v>28</v>
      </c>
      <c r="AY62" s="24">
        <v>1</v>
      </c>
      <c r="AZ62" s="39">
        <v>3</v>
      </c>
      <c r="BA62" s="37">
        <v>11</v>
      </c>
      <c r="BB62" s="37">
        <v>59</v>
      </c>
      <c r="BC62" s="24">
        <v>2</v>
      </c>
      <c r="BD62" s="39">
        <v>10</v>
      </c>
      <c r="BE62" s="39">
        <v>3</v>
      </c>
      <c r="BF62" s="39">
        <v>6</v>
      </c>
      <c r="BG62"/>
      <c r="BH62" s="11">
        <v>28</v>
      </c>
      <c r="BI62" s="24">
        <v>0</v>
      </c>
      <c r="BJ62" s="39">
        <v>0</v>
      </c>
      <c r="BK62" s="37">
        <v>0</v>
      </c>
      <c r="BL62" s="37">
        <v>25</v>
      </c>
      <c r="BM62" s="24">
        <v>0</v>
      </c>
      <c r="BN62" s="39">
        <v>3</v>
      </c>
      <c r="BO62" s="39">
        <v>4</v>
      </c>
      <c r="BP62" s="39">
        <v>2</v>
      </c>
      <c r="BQ62"/>
      <c r="BR62" s="11">
        <v>28</v>
      </c>
      <c r="BS62" s="24">
        <v>4</v>
      </c>
      <c r="BT62" s="39">
        <v>0</v>
      </c>
      <c r="BU62" s="37">
        <v>7</v>
      </c>
      <c r="BV62" s="37">
        <v>12</v>
      </c>
      <c r="BW62" s="24">
        <v>2</v>
      </c>
      <c r="BX62" s="39">
        <v>10</v>
      </c>
      <c r="BY62" s="39">
        <v>5</v>
      </c>
      <c r="BZ62" s="39">
        <v>16</v>
      </c>
      <c r="CB62" s="11">
        <v>28</v>
      </c>
      <c r="CC62" s="24">
        <v>10</v>
      </c>
      <c r="CD62" s="39">
        <v>7</v>
      </c>
      <c r="CE62" s="37">
        <v>1</v>
      </c>
      <c r="CF62" s="37">
        <v>34</v>
      </c>
      <c r="CG62" s="24">
        <v>9</v>
      </c>
      <c r="CH62" s="39">
        <v>8</v>
      </c>
      <c r="CI62" s="39">
        <v>0</v>
      </c>
      <c r="CJ62" s="39">
        <v>47</v>
      </c>
      <c r="CL62" s="11">
        <v>28</v>
      </c>
      <c r="CM62" s="24">
        <v>4</v>
      </c>
      <c r="CN62" s="39">
        <v>0</v>
      </c>
      <c r="CO62" s="37">
        <v>19</v>
      </c>
      <c r="CP62" s="37">
        <v>30</v>
      </c>
      <c r="CQ62" s="24">
        <v>1</v>
      </c>
      <c r="CR62" s="39">
        <v>1</v>
      </c>
      <c r="CS62" s="39">
        <v>6</v>
      </c>
      <c r="CT62" s="39">
        <v>24</v>
      </c>
    </row>
    <row r="63" spans="1:98">
      <c r="A63" s="24">
        <v>159</v>
      </c>
      <c r="B63" s="24">
        <v>483</v>
      </c>
      <c r="C63" s="26" t="s">
        <v>50</v>
      </c>
      <c r="D63" s="44" t="s">
        <v>130</v>
      </c>
      <c r="E63" s="1" t="s">
        <v>132</v>
      </c>
      <c r="F63" s="36">
        <v>38176</v>
      </c>
      <c r="G63" s="1">
        <f t="shared" ca="1" si="1"/>
        <v>34</v>
      </c>
      <c r="H63" s="1">
        <f t="shared" ca="1" si="1"/>
        <v>94</v>
      </c>
      <c r="I63" s="21" t="s">
        <v>135</v>
      </c>
      <c r="J63" s="11">
        <v>29</v>
      </c>
      <c r="K63" s="24">
        <v>6</v>
      </c>
      <c r="L63" s="39">
        <v>10</v>
      </c>
      <c r="M63" s="37">
        <v>2</v>
      </c>
      <c r="N63" s="37">
        <v>23</v>
      </c>
      <c r="O63" s="24">
        <v>7</v>
      </c>
      <c r="P63" s="39">
        <v>10</v>
      </c>
      <c r="Q63" s="39">
        <v>17</v>
      </c>
      <c r="R63" s="39">
        <v>3</v>
      </c>
      <c r="S63"/>
      <c r="T63" s="11">
        <v>29</v>
      </c>
      <c r="U63" s="24">
        <v>9</v>
      </c>
      <c r="V63" s="39">
        <v>7</v>
      </c>
      <c r="W63" s="37">
        <v>12</v>
      </c>
      <c r="X63" s="37">
        <v>25</v>
      </c>
      <c r="Y63" s="24">
        <v>0</v>
      </c>
      <c r="Z63" s="39">
        <v>10</v>
      </c>
      <c r="AA63" s="39">
        <v>19</v>
      </c>
      <c r="AB63" s="39">
        <v>35</v>
      </c>
      <c r="AC63"/>
      <c r="AD63" s="11">
        <v>29</v>
      </c>
      <c r="AE63" s="24">
        <v>10</v>
      </c>
      <c r="AF63" s="39">
        <v>4</v>
      </c>
      <c r="AG63" s="37">
        <v>2</v>
      </c>
      <c r="AH63" s="37">
        <v>47</v>
      </c>
      <c r="AI63" s="24">
        <v>6</v>
      </c>
      <c r="AJ63" s="39">
        <v>10</v>
      </c>
      <c r="AK63" s="39">
        <v>16</v>
      </c>
      <c r="AL63" s="39">
        <v>41</v>
      </c>
      <c r="AM63"/>
      <c r="AN63" s="11">
        <v>29</v>
      </c>
      <c r="AO63" s="24">
        <v>7</v>
      </c>
      <c r="AP63" s="39">
        <v>10</v>
      </c>
      <c r="AQ63" s="37">
        <v>6</v>
      </c>
      <c r="AR63" s="37">
        <v>47</v>
      </c>
      <c r="AS63" s="24">
        <v>0</v>
      </c>
      <c r="AT63" s="39">
        <v>3</v>
      </c>
      <c r="AU63" s="39">
        <v>9</v>
      </c>
      <c r="AV63" s="39">
        <v>60</v>
      </c>
      <c r="AW63"/>
      <c r="AX63" s="11">
        <v>29</v>
      </c>
      <c r="AY63" s="24">
        <v>10</v>
      </c>
      <c r="AZ63" s="39">
        <v>3</v>
      </c>
      <c r="BA63" s="37">
        <v>2</v>
      </c>
      <c r="BB63" s="37">
        <v>12</v>
      </c>
      <c r="BC63" s="24">
        <v>2</v>
      </c>
      <c r="BD63" s="39">
        <v>6</v>
      </c>
      <c r="BE63" s="39">
        <v>20</v>
      </c>
      <c r="BF63" s="39">
        <v>40</v>
      </c>
      <c r="BG63"/>
      <c r="BH63" s="11">
        <v>29</v>
      </c>
      <c r="BI63" s="24">
        <v>2</v>
      </c>
      <c r="BJ63" s="39">
        <v>5</v>
      </c>
      <c r="BK63" s="37">
        <v>6</v>
      </c>
      <c r="BL63" s="37">
        <v>17</v>
      </c>
      <c r="BM63" s="24">
        <v>0</v>
      </c>
      <c r="BN63" s="39">
        <v>5</v>
      </c>
      <c r="BO63" s="39">
        <v>12</v>
      </c>
      <c r="BP63" s="39">
        <v>18</v>
      </c>
      <c r="BQ63"/>
      <c r="BR63" s="11">
        <v>29</v>
      </c>
      <c r="BS63" s="24">
        <v>9</v>
      </c>
      <c r="BT63" s="39">
        <v>7</v>
      </c>
      <c r="BU63" s="37">
        <v>1</v>
      </c>
      <c r="BV63" s="37">
        <v>21</v>
      </c>
      <c r="BW63" s="24">
        <v>5</v>
      </c>
      <c r="BX63" s="39">
        <v>5</v>
      </c>
      <c r="BY63" s="39">
        <v>12</v>
      </c>
      <c r="BZ63" s="39">
        <v>49</v>
      </c>
      <c r="CB63" s="11">
        <v>29</v>
      </c>
      <c r="CC63" s="24">
        <v>1</v>
      </c>
      <c r="CD63" s="39">
        <v>4</v>
      </c>
      <c r="CE63" s="37">
        <v>18</v>
      </c>
      <c r="CF63" s="37">
        <v>48</v>
      </c>
      <c r="CG63" s="24">
        <v>7</v>
      </c>
      <c r="CH63" s="39">
        <v>8</v>
      </c>
      <c r="CI63" s="39">
        <v>4</v>
      </c>
      <c r="CJ63" s="39">
        <v>30</v>
      </c>
      <c r="CL63" s="11">
        <v>29</v>
      </c>
      <c r="CM63" s="24">
        <v>3</v>
      </c>
      <c r="CN63" s="39">
        <v>7</v>
      </c>
      <c r="CO63" s="37">
        <v>3</v>
      </c>
      <c r="CP63" s="37">
        <v>35</v>
      </c>
      <c r="CQ63" s="24">
        <v>8</v>
      </c>
      <c r="CR63" s="39">
        <v>2</v>
      </c>
      <c r="CS63" s="39">
        <v>20</v>
      </c>
      <c r="CT63" s="39">
        <v>37</v>
      </c>
    </row>
    <row r="64" spans="1:98">
      <c r="A64" s="24">
        <v>160</v>
      </c>
      <c r="B64" s="24">
        <v>484</v>
      </c>
      <c r="C64" s="26" t="s">
        <v>51</v>
      </c>
      <c r="D64" s="1" t="s">
        <v>131</v>
      </c>
      <c r="E64" s="1" t="s">
        <v>133</v>
      </c>
      <c r="F64" s="36">
        <v>38846</v>
      </c>
      <c r="G64" s="1">
        <f t="shared" ca="1" si="1"/>
        <v>32</v>
      </c>
      <c r="H64" s="1">
        <f t="shared" ca="1" si="1"/>
        <v>85</v>
      </c>
      <c r="I64" s="21" t="s">
        <v>135</v>
      </c>
      <c r="J64" s="11">
        <v>30</v>
      </c>
      <c r="K64" s="24">
        <v>10</v>
      </c>
      <c r="L64" s="39">
        <v>9</v>
      </c>
      <c r="M64" s="37">
        <v>12</v>
      </c>
      <c r="N64" s="37">
        <v>18</v>
      </c>
      <c r="O64" s="24">
        <v>2</v>
      </c>
      <c r="P64" s="39">
        <v>0</v>
      </c>
      <c r="Q64" s="39">
        <v>0</v>
      </c>
      <c r="R64" s="39">
        <v>58</v>
      </c>
      <c r="S64"/>
      <c r="T64" s="11">
        <v>30</v>
      </c>
      <c r="U64" s="24">
        <v>1</v>
      </c>
      <c r="V64" s="39">
        <v>2</v>
      </c>
      <c r="W64" s="37">
        <v>9</v>
      </c>
      <c r="X64" s="37">
        <v>10</v>
      </c>
      <c r="Y64" s="24">
        <v>8</v>
      </c>
      <c r="Z64" s="39">
        <v>3</v>
      </c>
      <c r="AA64" s="39">
        <v>16</v>
      </c>
      <c r="AB64" s="39">
        <v>2</v>
      </c>
      <c r="AC64"/>
      <c r="AD64" s="11">
        <v>30</v>
      </c>
      <c r="AE64" s="24">
        <v>3</v>
      </c>
      <c r="AF64" s="39">
        <v>10</v>
      </c>
      <c r="AG64" s="37">
        <v>13</v>
      </c>
      <c r="AH64" s="37">
        <v>36</v>
      </c>
      <c r="AI64" s="24">
        <v>3</v>
      </c>
      <c r="AJ64" s="39">
        <v>3</v>
      </c>
      <c r="AK64" s="39">
        <v>12</v>
      </c>
      <c r="AL64" s="39">
        <v>23</v>
      </c>
      <c r="AM64"/>
      <c r="AN64" s="11">
        <v>30</v>
      </c>
      <c r="AO64" s="24">
        <v>2</v>
      </c>
      <c r="AP64" s="39">
        <v>8</v>
      </c>
      <c r="AQ64" s="37">
        <v>0</v>
      </c>
      <c r="AR64" s="37">
        <v>12</v>
      </c>
      <c r="AS64" s="24">
        <v>5</v>
      </c>
      <c r="AT64" s="39">
        <v>7</v>
      </c>
      <c r="AU64" s="39">
        <v>16</v>
      </c>
      <c r="AV64" s="39">
        <v>19</v>
      </c>
      <c r="AW64"/>
      <c r="AX64" s="11">
        <v>30</v>
      </c>
      <c r="AY64" s="24">
        <v>7</v>
      </c>
      <c r="AZ64" s="39">
        <v>8</v>
      </c>
      <c r="BA64" s="37">
        <v>2</v>
      </c>
      <c r="BB64" s="37">
        <v>28</v>
      </c>
      <c r="BC64" s="24">
        <v>9</v>
      </c>
      <c r="BD64" s="39">
        <v>10</v>
      </c>
      <c r="BE64" s="39">
        <v>11</v>
      </c>
      <c r="BF64" s="39">
        <v>4</v>
      </c>
      <c r="BG64"/>
      <c r="BH64" s="11">
        <v>30</v>
      </c>
      <c r="BI64" s="24">
        <v>5</v>
      </c>
      <c r="BJ64" s="39">
        <v>5</v>
      </c>
      <c r="BK64" s="37">
        <v>5</v>
      </c>
      <c r="BL64" s="37">
        <v>49</v>
      </c>
      <c r="BM64" s="24">
        <v>4</v>
      </c>
      <c r="BN64" s="39">
        <v>0</v>
      </c>
      <c r="BO64" s="39">
        <v>20</v>
      </c>
      <c r="BP64" s="39">
        <v>35</v>
      </c>
      <c r="BQ64"/>
      <c r="BR64" s="11">
        <v>30</v>
      </c>
      <c r="BS64" s="24">
        <v>0</v>
      </c>
      <c r="BT64" s="39">
        <v>1</v>
      </c>
      <c r="BU64" s="37">
        <v>13</v>
      </c>
      <c r="BV64" s="37">
        <v>51</v>
      </c>
      <c r="BW64" s="24">
        <v>10</v>
      </c>
      <c r="BX64" s="39">
        <v>2</v>
      </c>
      <c r="BY64" s="39">
        <v>15</v>
      </c>
      <c r="BZ64" s="39">
        <v>60</v>
      </c>
      <c r="CB64" s="11">
        <v>30</v>
      </c>
      <c r="CC64" s="24">
        <v>0</v>
      </c>
      <c r="CD64" s="39">
        <v>1</v>
      </c>
      <c r="CE64" s="37">
        <v>5</v>
      </c>
      <c r="CF64" s="37">
        <v>55</v>
      </c>
      <c r="CG64" s="24">
        <v>7</v>
      </c>
      <c r="CH64" s="39">
        <v>2</v>
      </c>
      <c r="CI64" s="39">
        <v>2</v>
      </c>
      <c r="CJ64" s="39">
        <v>34</v>
      </c>
      <c r="CL64" s="11">
        <v>30</v>
      </c>
      <c r="CM64" s="24">
        <v>2</v>
      </c>
      <c r="CN64" s="39">
        <v>0</v>
      </c>
      <c r="CO64" s="37">
        <v>17</v>
      </c>
      <c r="CP64" s="37">
        <v>19</v>
      </c>
      <c r="CQ64" s="24">
        <v>5</v>
      </c>
      <c r="CR64" s="39">
        <v>2</v>
      </c>
      <c r="CS64" s="39">
        <v>3</v>
      </c>
      <c r="CT64" s="39">
        <v>27</v>
      </c>
    </row>
    <row r="65" spans="1:98">
      <c r="A65" s="24">
        <v>161</v>
      </c>
      <c r="B65" s="24">
        <v>555</v>
      </c>
      <c r="C65" s="26" t="s">
        <v>52</v>
      </c>
      <c r="D65" s="44" t="s">
        <v>130</v>
      </c>
      <c r="E65" s="44" t="s">
        <v>134</v>
      </c>
      <c r="F65" s="36">
        <v>37718</v>
      </c>
      <c r="G65" s="1">
        <f t="shared" ca="1" si="1"/>
        <v>53</v>
      </c>
      <c r="H65" s="1">
        <f t="shared" ca="1" si="1"/>
        <v>64</v>
      </c>
      <c r="I65" s="21" t="s">
        <v>136</v>
      </c>
      <c r="J65" s="11">
        <v>1</v>
      </c>
      <c r="K65" s="24">
        <v>6</v>
      </c>
      <c r="L65" s="39">
        <v>6</v>
      </c>
      <c r="M65" s="37">
        <v>11</v>
      </c>
      <c r="N65" s="37">
        <v>18</v>
      </c>
      <c r="O65" s="24">
        <v>0</v>
      </c>
      <c r="P65" s="39">
        <v>10</v>
      </c>
      <c r="Q65" s="39">
        <v>13</v>
      </c>
      <c r="R65" s="39">
        <v>36</v>
      </c>
      <c r="S65"/>
      <c r="T65" s="11">
        <v>1</v>
      </c>
      <c r="U65" s="24">
        <v>1</v>
      </c>
      <c r="V65" s="39">
        <v>10</v>
      </c>
      <c r="W65" s="37">
        <v>1</v>
      </c>
      <c r="X65" s="37">
        <v>24</v>
      </c>
      <c r="Y65" s="24">
        <v>9</v>
      </c>
      <c r="Z65" s="39">
        <v>1</v>
      </c>
      <c r="AA65" s="39">
        <v>12</v>
      </c>
      <c r="AB65" s="39">
        <v>14</v>
      </c>
      <c r="AC65"/>
      <c r="AD65" s="11">
        <v>1</v>
      </c>
      <c r="AE65" s="24">
        <v>7</v>
      </c>
      <c r="AF65" s="39">
        <v>9</v>
      </c>
      <c r="AG65" s="37">
        <v>6</v>
      </c>
      <c r="AH65" s="37">
        <v>30</v>
      </c>
      <c r="AI65" s="24">
        <v>8</v>
      </c>
      <c r="AJ65" s="39">
        <v>1</v>
      </c>
      <c r="AK65" s="39">
        <v>3</v>
      </c>
      <c r="AL65" s="39">
        <v>34</v>
      </c>
      <c r="AM65"/>
      <c r="AN65" s="11">
        <v>1</v>
      </c>
      <c r="AO65" s="24">
        <v>5</v>
      </c>
      <c r="AP65" s="39">
        <v>4</v>
      </c>
      <c r="AQ65" s="37">
        <v>16</v>
      </c>
      <c r="AR65" s="37">
        <v>30</v>
      </c>
      <c r="AS65" s="24">
        <v>7</v>
      </c>
      <c r="AT65" s="39">
        <v>2</v>
      </c>
      <c r="AU65" s="39">
        <v>17</v>
      </c>
      <c r="AV65" s="39">
        <v>18</v>
      </c>
      <c r="AW65"/>
      <c r="AX65" s="11">
        <v>1</v>
      </c>
      <c r="AY65" s="24">
        <v>8</v>
      </c>
      <c r="AZ65" s="39">
        <v>1</v>
      </c>
      <c r="BA65" s="37">
        <v>3</v>
      </c>
      <c r="BB65" s="37">
        <v>47</v>
      </c>
      <c r="BC65" s="24">
        <v>3</v>
      </c>
      <c r="BD65" s="39">
        <v>10</v>
      </c>
      <c r="BE65" s="39">
        <v>19</v>
      </c>
      <c r="BF65" s="39">
        <v>51</v>
      </c>
      <c r="BG65"/>
      <c r="BH65" s="11">
        <v>1</v>
      </c>
      <c r="BI65" s="24">
        <v>0</v>
      </c>
      <c r="BJ65" s="39">
        <v>2</v>
      </c>
      <c r="BK65" s="37">
        <v>4</v>
      </c>
      <c r="BL65" s="37">
        <v>20</v>
      </c>
      <c r="BM65" s="24">
        <v>0</v>
      </c>
      <c r="BN65" s="39">
        <v>0</v>
      </c>
      <c r="BO65" s="39">
        <v>8</v>
      </c>
      <c r="BP65" s="39">
        <v>34</v>
      </c>
      <c r="BQ65"/>
      <c r="BR65" s="11">
        <v>1</v>
      </c>
      <c r="BS65" s="24">
        <v>0</v>
      </c>
      <c r="BT65" s="39">
        <v>3</v>
      </c>
      <c r="BU65" s="37">
        <v>1</v>
      </c>
      <c r="BV65" s="37">
        <v>3</v>
      </c>
      <c r="BW65" s="24">
        <v>1</v>
      </c>
      <c r="BX65" s="39">
        <v>8</v>
      </c>
      <c r="BY65" s="39">
        <v>17</v>
      </c>
      <c r="BZ65" s="39">
        <v>2</v>
      </c>
      <c r="CB65" s="11">
        <v>1</v>
      </c>
      <c r="CC65" s="24">
        <v>1</v>
      </c>
      <c r="CD65" s="39">
        <v>6</v>
      </c>
      <c r="CE65" s="37">
        <v>19</v>
      </c>
      <c r="CF65" s="37">
        <v>2</v>
      </c>
      <c r="CG65" s="24">
        <v>3</v>
      </c>
      <c r="CH65" s="39">
        <v>5</v>
      </c>
      <c r="CI65" s="39">
        <v>9</v>
      </c>
      <c r="CJ65" s="39">
        <v>21</v>
      </c>
      <c r="CL65" s="11">
        <v>1</v>
      </c>
      <c r="CM65" s="24">
        <v>8</v>
      </c>
      <c r="CN65" s="39">
        <v>9</v>
      </c>
      <c r="CO65" s="37">
        <v>9</v>
      </c>
      <c r="CP65" s="37">
        <v>10</v>
      </c>
      <c r="CQ65" s="24">
        <v>1</v>
      </c>
      <c r="CR65" s="39">
        <v>4</v>
      </c>
      <c r="CS65" s="39">
        <v>17</v>
      </c>
      <c r="CT65" s="39">
        <v>14</v>
      </c>
    </row>
    <row r="66" spans="1:98">
      <c r="A66" s="24">
        <v>162</v>
      </c>
      <c r="B66" s="24">
        <v>556</v>
      </c>
      <c r="C66" s="26" t="s">
        <v>53</v>
      </c>
      <c r="D66" s="1" t="s">
        <v>131</v>
      </c>
      <c r="E66" s="1" t="s">
        <v>132</v>
      </c>
      <c r="F66" s="36">
        <v>38176</v>
      </c>
      <c r="G66" s="1">
        <f t="shared" ca="1" si="1"/>
        <v>97</v>
      </c>
      <c r="H66" s="1">
        <f t="shared" ca="1" si="1"/>
        <v>24</v>
      </c>
      <c r="I66" s="21" t="s">
        <v>136</v>
      </c>
      <c r="J66" s="11">
        <v>2</v>
      </c>
      <c r="K66" s="24">
        <v>10</v>
      </c>
      <c r="L66" s="39">
        <v>8</v>
      </c>
      <c r="M66" s="37">
        <v>12</v>
      </c>
      <c r="N66" s="37">
        <v>2</v>
      </c>
      <c r="O66" s="24">
        <v>1</v>
      </c>
      <c r="P66" s="39">
        <v>6</v>
      </c>
      <c r="Q66" s="39">
        <v>6</v>
      </c>
      <c r="R66" s="39">
        <v>52</v>
      </c>
      <c r="S66"/>
      <c r="T66" s="11">
        <v>2</v>
      </c>
      <c r="U66" s="24">
        <v>9</v>
      </c>
      <c r="V66" s="39">
        <v>10</v>
      </c>
      <c r="W66" s="37">
        <v>4</v>
      </c>
      <c r="X66" s="37">
        <v>11</v>
      </c>
      <c r="Y66" s="24">
        <v>0</v>
      </c>
      <c r="Z66" s="39">
        <v>3</v>
      </c>
      <c r="AA66" s="39">
        <v>15</v>
      </c>
      <c r="AB66" s="39">
        <v>30</v>
      </c>
      <c r="AC66"/>
      <c r="AD66" s="11">
        <v>2</v>
      </c>
      <c r="AE66" s="24">
        <v>1</v>
      </c>
      <c r="AF66" s="39">
        <v>1</v>
      </c>
      <c r="AG66" s="37">
        <v>15</v>
      </c>
      <c r="AH66" s="37">
        <v>39</v>
      </c>
      <c r="AI66" s="24">
        <v>5</v>
      </c>
      <c r="AJ66" s="39">
        <v>0</v>
      </c>
      <c r="AK66" s="39">
        <v>20</v>
      </c>
      <c r="AL66" s="39">
        <v>38</v>
      </c>
      <c r="AM66"/>
      <c r="AN66" s="11">
        <v>2</v>
      </c>
      <c r="AO66" s="24">
        <v>2</v>
      </c>
      <c r="AP66" s="39">
        <v>10</v>
      </c>
      <c r="AQ66" s="37">
        <v>14</v>
      </c>
      <c r="AR66" s="37">
        <v>5</v>
      </c>
      <c r="AS66" s="24">
        <v>7</v>
      </c>
      <c r="AT66" s="39">
        <v>0</v>
      </c>
      <c r="AU66" s="39">
        <v>17</v>
      </c>
      <c r="AV66" s="39">
        <v>13</v>
      </c>
      <c r="AW66"/>
      <c r="AX66" s="11">
        <v>2</v>
      </c>
      <c r="AY66" s="24">
        <v>4</v>
      </c>
      <c r="AZ66" s="39">
        <v>8</v>
      </c>
      <c r="BA66" s="37">
        <v>12</v>
      </c>
      <c r="BB66" s="37">
        <v>7</v>
      </c>
      <c r="BC66" s="24">
        <v>9</v>
      </c>
      <c r="BD66" s="39">
        <v>2</v>
      </c>
      <c r="BE66" s="39">
        <v>12</v>
      </c>
      <c r="BF66" s="39">
        <v>0</v>
      </c>
      <c r="BG66"/>
      <c r="BH66" s="11">
        <v>2</v>
      </c>
      <c r="BI66" s="24">
        <v>4</v>
      </c>
      <c r="BJ66" s="39">
        <v>4</v>
      </c>
      <c r="BK66" s="37">
        <v>20</v>
      </c>
      <c r="BL66" s="37">
        <v>52</v>
      </c>
      <c r="BM66" s="24">
        <v>4</v>
      </c>
      <c r="BN66" s="39">
        <v>6</v>
      </c>
      <c r="BO66" s="39">
        <v>11</v>
      </c>
      <c r="BP66" s="39">
        <v>31</v>
      </c>
      <c r="BQ66"/>
      <c r="BR66" s="11">
        <v>2</v>
      </c>
      <c r="BS66" s="24">
        <v>0</v>
      </c>
      <c r="BT66" s="39">
        <v>8</v>
      </c>
      <c r="BU66" s="37">
        <v>5</v>
      </c>
      <c r="BV66" s="37">
        <v>56</v>
      </c>
      <c r="BW66" s="24">
        <v>8</v>
      </c>
      <c r="BX66" s="39">
        <v>3</v>
      </c>
      <c r="BY66" s="39">
        <v>16</v>
      </c>
      <c r="BZ66" s="39">
        <v>59</v>
      </c>
      <c r="CB66" s="11">
        <v>2</v>
      </c>
      <c r="CC66" s="24">
        <v>4</v>
      </c>
      <c r="CD66" s="39">
        <v>0</v>
      </c>
      <c r="CE66" s="37">
        <v>6</v>
      </c>
      <c r="CF66" s="37">
        <v>19</v>
      </c>
      <c r="CG66" s="24">
        <v>9</v>
      </c>
      <c r="CH66" s="39">
        <v>10</v>
      </c>
      <c r="CI66" s="39">
        <v>4</v>
      </c>
      <c r="CJ66" s="39">
        <v>31</v>
      </c>
      <c r="CL66" s="11">
        <v>2</v>
      </c>
      <c r="CM66" s="24">
        <v>10</v>
      </c>
      <c r="CN66" s="39">
        <v>6</v>
      </c>
      <c r="CO66" s="37">
        <v>19</v>
      </c>
      <c r="CP66" s="37">
        <v>54</v>
      </c>
      <c r="CQ66" s="24">
        <v>10</v>
      </c>
      <c r="CR66" s="39">
        <v>3</v>
      </c>
      <c r="CS66" s="39">
        <v>10</v>
      </c>
      <c r="CT66" s="39">
        <v>50</v>
      </c>
    </row>
    <row r="67" spans="1:98">
      <c r="A67" s="24">
        <v>163</v>
      </c>
      <c r="B67" s="24">
        <v>557</v>
      </c>
      <c r="C67" s="25" t="s">
        <v>54</v>
      </c>
      <c r="D67" s="44" t="s">
        <v>130</v>
      </c>
      <c r="E67" s="1" t="s">
        <v>133</v>
      </c>
      <c r="F67" s="36">
        <v>38846</v>
      </c>
      <c r="G67" s="1">
        <f t="shared" ca="1" si="1"/>
        <v>46</v>
      </c>
      <c r="H67" s="1">
        <f t="shared" ca="1" si="1"/>
        <v>28</v>
      </c>
      <c r="I67" s="21" t="s">
        <v>136</v>
      </c>
      <c r="J67" s="11">
        <v>3</v>
      </c>
      <c r="K67" s="24">
        <v>10</v>
      </c>
      <c r="L67" s="39">
        <v>9</v>
      </c>
      <c r="M67" s="37">
        <v>15</v>
      </c>
      <c r="N67" s="37">
        <v>50</v>
      </c>
      <c r="O67" s="24">
        <v>4</v>
      </c>
      <c r="P67" s="39">
        <v>8</v>
      </c>
      <c r="Q67" s="39">
        <v>15</v>
      </c>
      <c r="R67" s="39">
        <v>53</v>
      </c>
      <c r="S67"/>
      <c r="T67" s="11">
        <v>3</v>
      </c>
      <c r="U67" s="24">
        <v>8</v>
      </c>
      <c r="V67" s="39">
        <v>7</v>
      </c>
      <c r="W67" s="37">
        <v>18</v>
      </c>
      <c r="X67" s="37">
        <v>23</v>
      </c>
      <c r="Y67" s="24">
        <v>5</v>
      </c>
      <c r="Z67" s="39">
        <v>3</v>
      </c>
      <c r="AA67" s="39">
        <v>10</v>
      </c>
      <c r="AB67" s="39">
        <v>49</v>
      </c>
      <c r="AC67"/>
      <c r="AD67" s="11">
        <v>3</v>
      </c>
      <c r="AE67" s="24">
        <v>5</v>
      </c>
      <c r="AF67" s="39">
        <v>4</v>
      </c>
      <c r="AG67" s="37">
        <v>8</v>
      </c>
      <c r="AH67" s="37">
        <v>39</v>
      </c>
      <c r="AI67" s="24">
        <v>1</v>
      </c>
      <c r="AJ67" s="39">
        <v>4</v>
      </c>
      <c r="AK67" s="39">
        <v>4</v>
      </c>
      <c r="AL67" s="39">
        <v>6</v>
      </c>
      <c r="AM67"/>
      <c r="AN67" s="11">
        <v>3</v>
      </c>
      <c r="AO67" s="24">
        <v>7</v>
      </c>
      <c r="AP67" s="39">
        <v>7</v>
      </c>
      <c r="AQ67" s="37">
        <v>11</v>
      </c>
      <c r="AR67" s="37">
        <v>21</v>
      </c>
      <c r="AS67" s="24">
        <v>9</v>
      </c>
      <c r="AT67" s="39">
        <v>8</v>
      </c>
      <c r="AU67" s="39">
        <v>10</v>
      </c>
      <c r="AV67" s="39">
        <v>0</v>
      </c>
      <c r="AW67"/>
      <c r="AX67" s="11">
        <v>3</v>
      </c>
      <c r="AY67" s="24">
        <v>2</v>
      </c>
      <c r="AZ67" s="39">
        <v>7</v>
      </c>
      <c r="BA67" s="37">
        <v>3</v>
      </c>
      <c r="BB67" s="37">
        <v>55</v>
      </c>
      <c r="BC67" s="24">
        <v>2</v>
      </c>
      <c r="BD67" s="39">
        <v>0</v>
      </c>
      <c r="BE67" s="39">
        <v>0</v>
      </c>
      <c r="BF67" s="39">
        <v>4</v>
      </c>
      <c r="BG67"/>
      <c r="BH67" s="11">
        <v>3</v>
      </c>
      <c r="BI67" s="24">
        <v>4</v>
      </c>
      <c r="BJ67" s="39">
        <v>1</v>
      </c>
      <c r="BK67" s="37">
        <v>8</v>
      </c>
      <c r="BL67" s="37">
        <v>4</v>
      </c>
      <c r="BM67" s="24">
        <v>7</v>
      </c>
      <c r="BN67" s="39">
        <v>10</v>
      </c>
      <c r="BO67" s="39">
        <v>18</v>
      </c>
      <c r="BP67" s="39">
        <v>48</v>
      </c>
      <c r="BQ67"/>
      <c r="BR67" s="11">
        <v>3</v>
      </c>
      <c r="BS67" s="24">
        <v>8</v>
      </c>
      <c r="BT67" s="39">
        <v>6</v>
      </c>
      <c r="BU67" s="37">
        <v>0</v>
      </c>
      <c r="BV67" s="37">
        <v>38</v>
      </c>
      <c r="BW67" s="24">
        <v>0</v>
      </c>
      <c r="BX67" s="39">
        <v>7</v>
      </c>
      <c r="BY67" s="39">
        <v>4</v>
      </c>
      <c r="BZ67" s="39">
        <v>2</v>
      </c>
      <c r="CB67" s="11">
        <v>3</v>
      </c>
      <c r="CC67" s="24">
        <v>4</v>
      </c>
      <c r="CD67" s="39">
        <v>5</v>
      </c>
      <c r="CE67" s="37">
        <v>8</v>
      </c>
      <c r="CF67" s="37">
        <v>37</v>
      </c>
      <c r="CG67" s="24">
        <v>1</v>
      </c>
      <c r="CH67" s="39">
        <v>3</v>
      </c>
      <c r="CI67" s="39">
        <v>13</v>
      </c>
      <c r="CJ67" s="39">
        <v>27</v>
      </c>
      <c r="CL67" s="11">
        <v>3</v>
      </c>
      <c r="CM67" s="24">
        <v>4</v>
      </c>
      <c r="CN67" s="39">
        <v>0</v>
      </c>
      <c r="CO67" s="37">
        <v>7</v>
      </c>
      <c r="CP67" s="37">
        <v>60</v>
      </c>
      <c r="CQ67" s="24">
        <v>0</v>
      </c>
      <c r="CR67" s="39">
        <v>7</v>
      </c>
      <c r="CS67" s="39">
        <v>1</v>
      </c>
      <c r="CT67" s="39">
        <v>6</v>
      </c>
    </row>
    <row r="68" spans="1:98">
      <c r="A68" s="24">
        <v>164</v>
      </c>
      <c r="B68" s="24">
        <v>558</v>
      </c>
      <c r="C68" s="25" t="s">
        <v>55</v>
      </c>
      <c r="D68" s="1" t="s">
        <v>131</v>
      </c>
      <c r="E68" s="44" t="s">
        <v>134</v>
      </c>
      <c r="F68" s="36">
        <v>37718</v>
      </c>
      <c r="G68" s="1">
        <f t="shared" ca="1" si="1"/>
        <v>98</v>
      </c>
      <c r="H68" s="1">
        <f t="shared" ca="1" si="1"/>
        <v>29</v>
      </c>
      <c r="I68" s="21" t="s">
        <v>136</v>
      </c>
      <c r="J68" s="11">
        <v>4</v>
      </c>
      <c r="K68" s="24">
        <v>3</v>
      </c>
      <c r="L68" s="39">
        <v>2</v>
      </c>
      <c r="M68" s="37">
        <v>7</v>
      </c>
      <c r="N68" s="37">
        <v>50</v>
      </c>
      <c r="O68" s="24">
        <v>7</v>
      </c>
      <c r="P68" s="39">
        <v>4</v>
      </c>
      <c r="Q68" s="39">
        <v>16</v>
      </c>
      <c r="R68" s="39">
        <v>59</v>
      </c>
      <c r="S68"/>
      <c r="T68" s="11">
        <v>4</v>
      </c>
      <c r="U68" s="24">
        <v>2</v>
      </c>
      <c r="V68" s="39">
        <v>4</v>
      </c>
      <c r="W68" s="37">
        <v>8</v>
      </c>
      <c r="X68" s="37">
        <v>6</v>
      </c>
      <c r="Y68" s="24">
        <v>10</v>
      </c>
      <c r="Z68" s="39">
        <v>3</v>
      </c>
      <c r="AA68" s="39">
        <v>6</v>
      </c>
      <c r="AB68" s="39">
        <v>12</v>
      </c>
      <c r="AC68"/>
      <c r="AD68" s="11">
        <v>4</v>
      </c>
      <c r="AE68" s="24">
        <v>0</v>
      </c>
      <c r="AF68" s="39">
        <v>3</v>
      </c>
      <c r="AG68" s="37">
        <v>13</v>
      </c>
      <c r="AH68" s="37">
        <v>37</v>
      </c>
      <c r="AI68" s="24">
        <v>0</v>
      </c>
      <c r="AJ68" s="39">
        <v>0</v>
      </c>
      <c r="AK68" s="39">
        <v>7</v>
      </c>
      <c r="AL68" s="39">
        <v>19</v>
      </c>
      <c r="AM68"/>
      <c r="AN68" s="11">
        <v>4</v>
      </c>
      <c r="AO68" s="24">
        <v>8</v>
      </c>
      <c r="AP68" s="39">
        <v>1</v>
      </c>
      <c r="AQ68" s="37">
        <v>11</v>
      </c>
      <c r="AR68" s="37">
        <v>34</v>
      </c>
      <c r="AS68" s="24">
        <v>2</v>
      </c>
      <c r="AT68" s="39">
        <v>8</v>
      </c>
      <c r="AU68" s="39">
        <v>3</v>
      </c>
      <c r="AV68" s="39">
        <v>2</v>
      </c>
      <c r="AW68"/>
      <c r="AX68" s="11">
        <v>4</v>
      </c>
      <c r="AY68" s="24">
        <v>10</v>
      </c>
      <c r="AZ68" s="39">
        <v>9</v>
      </c>
      <c r="BA68" s="37">
        <v>2</v>
      </c>
      <c r="BB68" s="37">
        <v>35</v>
      </c>
      <c r="BC68" s="24">
        <v>9</v>
      </c>
      <c r="BD68" s="39">
        <v>1</v>
      </c>
      <c r="BE68" s="39">
        <v>3</v>
      </c>
      <c r="BF68" s="39">
        <v>21</v>
      </c>
      <c r="BG68"/>
      <c r="BH68" s="11">
        <v>4</v>
      </c>
      <c r="BI68" s="24">
        <v>2</v>
      </c>
      <c r="BJ68" s="39">
        <v>3</v>
      </c>
      <c r="BK68" s="37">
        <v>13</v>
      </c>
      <c r="BL68" s="37">
        <v>26</v>
      </c>
      <c r="BM68" s="24">
        <v>10</v>
      </c>
      <c r="BN68" s="39">
        <v>8</v>
      </c>
      <c r="BO68" s="39">
        <v>2</v>
      </c>
      <c r="BP68" s="39">
        <v>21</v>
      </c>
      <c r="BQ68"/>
      <c r="BR68" s="11">
        <v>4</v>
      </c>
      <c r="BS68" s="24">
        <v>6</v>
      </c>
      <c r="BT68" s="39">
        <v>7</v>
      </c>
      <c r="BU68" s="37">
        <v>18</v>
      </c>
      <c r="BV68" s="37">
        <v>4</v>
      </c>
      <c r="BW68" s="24">
        <v>8</v>
      </c>
      <c r="BX68" s="39">
        <v>3</v>
      </c>
      <c r="BY68" s="39">
        <v>14</v>
      </c>
      <c r="BZ68" s="39">
        <v>2</v>
      </c>
      <c r="CB68" s="11">
        <v>4</v>
      </c>
      <c r="CC68" s="24">
        <v>7</v>
      </c>
      <c r="CD68" s="39">
        <v>2</v>
      </c>
      <c r="CE68" s="37">
        <v>2</v>
      </c>
      <c r="CF68" s="37">
        <v>45</v>
      </c>
      <c r="CG68" s="24">
        <v>4</v>
      </c>
      <c r="CH68" s="39">
        <v>0</v>
      </c>
      <c r="CI68" s="39">
        <v>1</v>
      </c>
      <c r="CJ68" s="39">
        <v>39</v>
      </c>
      <c r="CL68" s="11">
        <v>4</v>
      </c>
      <c r="CM68" s="24">
        <v>10</v>
      </c>
      <c r="CN68" s="39">
        <v>1</v>
      </c>
      <c r="CO68" s="37">
        <v>12</v>
      </c>
      <c r="CP68" s="37">
        <v>41</v>
      </c>
      <c r="CQ68" s="24">
        <v>5</v>
      </c>
      <c r="CR68" s="39">
        <v>8</v>
      </c>
      <c r="CS68" s="39">
        <v>11</v>
      </c>
      <c r="CT68" s="39">
        <v>40</v>
      </c>
    </row>
    <row r="69" spans="1:98">
      <c r="A69" s="24">
        <v>165</v>
      </c>
      <c r="B69" s="24">
        <v>559</v>
      </c>
      <c r="C69" s="25" t="s">
        <v>39</v>
      </c>
      <c r="D69" s="44" t="s">
        <v>130</v>
      </c>
      <c r="E69" s="1" t="s">
        <v>132</v>
      </c>
      <c r="F69" s="36">
        <v>38176</v>
      </c>
      <c r="G69" s="1">
        <f t="shared" ca="1" si="1"/>
        <v>52</v>
      </c>
      <c r="H69" s="1">
        <f t="shared" ca="1" si="1"/>
        <v>77</v>
      </c>
      <c r="I69" s="21" t="s">
        <v>136</v>
      </c>
      <c r="J69" s="11">
        <v>5</v>
      </c>
      <c r="K69" s="24">
        <v>9</v>
      </c>
      <c r="L69" s="39">
        <v>9</v>
      </c>
      <c r="M69" s="37">
        <v>10</v>
      </c>
      <c r="N69" s="37">
        <v>18</v>
      </c>
      <c r="O69" s="24">
        <v>7</v>
      </c>
      <c r="P69" s="39">
        <v>8</v>
      </c>
      <c r="Q69" s="39">
        <v>19</v>
      </c>
      <c r="R69" s="39">
        <v>11</v>
      </c>
      <c r="S69"/>
      <c r="T69" s="11">
        <v>5</v>
      </c>
      <c r="U69" s="24">
        <v>8</v>
      </c>
      <c r="V69" s="39">
        <v>7</v>
      </c>
      <c r="W69" s="37">
        <v>4</v>
      </c>
      <c r="X69" s="37">
        <v>47</v>
      </c>
      <c r="Y69" s="24">
        <v>6</v>
      </c>
      <c r="Z69" s="39">
        <v>3</v>
      </c>
      <c r="AA69" s="39">
        <v>10</v>
      </c>
      <c r="AB69" s="39">
        <v>21</v>
      </c>
      <c r="AC69"/>
      <c r="AD69" s="11">
        <v>5</v>
      </c>
      <c r="AE69" s="24">
        <v>8</v>
      </c>
      <c r="AF69" s="39">
        <v>2</v>
      </c>
      <c r="AG69" s="37">
        <v>0</v>
      </c>
      <c r="AH69" s="37">
        <v>32</v>
      </c>
      <c r="AI69" s="24">
        <v>3</v>
      </c>
      <c r="AJ69" s="39">
        <v>10</v>
      </c>
      <c r="AK69" s="39">
        <v>14</v>
      </c>
      <c r="AL69" s="39">
        <v>11</v>
      </c>
      <c r="AM69"/>
      <c r="AN69" s="11">
        <v>5</v>
      </c>
      <c r="AO69" s="24">
        <v>7</v>
      </c>
      <c r="AP69" s="39">
        <v>9</v>
      </c>
      <c r="AQ69" s="37">
        <v>14</v>
      </c>
      <c r="AR69" s="37">
        <v>37</v>
      </c>
      <c r="AS69" s="24">
        <v>4</v>
      </c>
      <c r="AT69" s="39">
        <v>1</v>
      </c>
      <c r="AU69" s="39">
        <v>10</v>
      </c>
      <c r="AV69" s="39">
        <v>48</v>
      </c>
      <c r="AW69"/>
      <c r="AX69" s="11">
        <v>5</v>
      </c>
      <c r="AY69" s="24">
        <v>2</v>
      </c>
      <c r="AZ69" s="39">
        <v>10</v>
      </c>
      <c r="BA69" s="37">
        <v>6</v>
      </c>
      <c r="BB69" s="37">
        <v>7</v>
      </c>
      <c r="BC69" s="24">
        <v>9</v>
      </c>
      <c r="BD69" s="39">
        <v>0</v>
      </c>
      <c r="BE69" s="39">
        <v>17</v>
      </c>
      <c r="BF69" s="39">
        <v>50</v>
      </c>
      <c r="BG69"/>
      <c r="BH69" s="11">
        <v>5</v>
      </c>
      <c r="BI69" s="24">
        <v>2</v>
      </c>
      <c r="BJ69" s="39">
        <v>9</v>
      </c>
      <c r="BK69" s="37">
        <v>14</v>
      </c>
      <c r="BL69" s="37">
        <v>44</v>
      </c>
      <c r="BM69" s="24">
        <v>5</v>
      </c>
      <c r="BN69" s="39">
        <v>3</v>
      </c>
      <c r="BO69" s="39">
        <v>20</v>
      </c>
      <c r="BP69" s="39">
        <v>45</v>
      </c>
      <c r="BQ69"/>
      <c r="BR69" s="11">
        <v>5</v>
      </c>
      <c r="BS69" s="24">
        <v>8</v>
      </c>
      <c r="BT69" s="39">
        <v>1</v>
      </c>
      <c r="BU69" s="37">
        <v>14</v>
      </c>
      <c r="BV69" s="37">
        <v>34</v>
      </c>
      <c r="BW69" s="24">
        <v>5</v>
      </c>
      <c r="BX69" s="39">
        <v>1</v>
      </c>
      <c r="BY69" s="39">
        <v>9</v>
      </c>
      <c r="BZ69" s="39">
        <v>46</v>
      </c>
      <c r="CB69" s="11">
        <v>5</v>
      </c>
      <c r="CC69" s="24">
        <v>9</v>
      </c>
      <c r="CD69" s="39">
        <v>1</v>
      </c>
      <c r="CE69" s="37">
        <v>5</v>
      </c>
      <c r="CF69" s="37">
        <v>31</v>
      </c>
      <c r="CG69" s="24">
        <v>5</v>
      </c>
      <c r="CH69" s="39">
        <v>9</v>
      </c>
      <c r="CI69" s="39">
        <v>9</v>
      </c>
      <c r="CJ69" s="39">
        <v>53</v>
      </c>
      <c r="CL69" s="11">
        <v>5</v>
      </c>
      <c r="CM69" s="24">
        <v>1</v>
      </c>
      <c r="CN69" s="39">
        <v>7</v>
      </c>
      <c r="CO69" s="37">
        <v>11</v>
      </c>
      <c r="CP69" s="37">
        <v>59</v>
      </c>
      <c r="CQ69" s="24">
        <v>4</v>
      </c>
      <c r="CR69" s="39">
        <v>3</v>
      </c>
      <c r="CS69" s="39">
        <v>0</v>
      </c>
      <c r="CT69" s="39">
        <v>55</v>
      </c>
    </row>
    <row r="70" spans="1:98">
      <c r="A70" s="24">
        <v>166</v>
      </c>
      <c r="B70" s="24">
        <v>560</v>
      </c>
      <c r="C70" s="26" t="s">
        <v>40</v>
      </c>
      <c r="D70" s="1" t="s">
        <v>131</v>
      </c>
      <c r="E70" s="1" t="s">
        <v>133</v>
      </c>
      <c r="F70" s="36">
        <v>38846</v>
      </c>
      <c r="G70" s="1">
        <f t="shared" ref="G70:H94" ca="1" si="2">RANDBETWEEN(0,100)</f>
        <v>81</v>
      </c>
      <c r="H70" s="1">
        <f t="shared" ca="1" si="2"/>
        <v>4</v>
      </c>
      <c r="I70" s="21" t="s">
        <v>136</v>
      </c>
      <c r="J70" s="11">
        <v>6</v>
      </c>
      <c r="K70" s="24">
        <v>6</v>
      </c>
      <c r="L70" s="39">
        <v>9</v>
      </c>
      <c r="M70" s="37">
        <v>8</v>
      </c>
      <c r="N70" s="37">
        <v>30</v>
      </c>
      <c r="O70" s="24">
        <v>5</v>
      </c>
      <c r="P70" s="39">
        <v>8</v>
      </c>
      <c r="Q70" s="39">
        <v>12</v>
      </c>
      <c r="R70" s="39">
        <v>32</v>
      </c>
      <c r="S70"/>
      <c r="T70" s="11">
        <v>6</v>
      </c>
      <c r="U70" s="24">
        <v>1</v>
      </c>
      <c r="V70" s="39">
        <v>5</v>
      </c>
      <c r="W70" s="37">
        <v>6</v>
      </c>
      <c r="X70" s="37">
        <v>31</v>
      </c>
      <c r="Y70" s="24">
        <v>1</v>
      </c>
      <c r="Z70" s="39">
        <v>2</v>
      </c>
      <c r="AA70" s="39">
        <v>12</v>
      </c>
      <c r="AB70" s="39">
        <v>4</v>
      </c>
      <c r="AC70"/>
      <c r="AD70" s="11">
        <v>6</v>
      </c>
      <c r="AE70" s="24">
        <v>7</v>
      </c>
      <c r="AF70" s="39">
        <v>9</v>
      </c>
      <c r="AG70" s="37">
        <v>3</v>
      </c>
      <c r="AH70" s="37">
        <v>0</v>
      </c>
      <c r="AI70" s="24">
        <v>2</v>
      </c>
      <c r="AJ70" s="39">
        <v>10</v>
      </c>
      <c r="AK70" s="39">
        <v>10</v>
      </c>
      <c r="AL70" s="39">
        <v>54</v>
      </c>
      <c r="AM70"/>
      <c r="AN70" s="11">
        <v>6</v>
      </c>
      <c r="AO70" s="24">
        <v>6</v>
      </c>
      <c r="AP70" s="39">
        <v>3</v>
      </c>
      <c r="AQ70" s="37">
        <v>5</v>
      </c>
      <c r="AR70" s="37">
        <v>12</v>
      </c>
      <c r="AS70" s="24">
        <v>4</v>
      </c>
      <c r="AT70" s="39">
        <v>7</v>
      </c>
      <c r="AU70" s="39">
        <v>2</v>
      </c>
      <c r="AV70" s="39">
        <v>9</v>
      </c>
      <c r="AW70"/>
      <c r="AX70" s="11">
        <v>6</v>
      </c>
      <c r="AY70" s="24">
        <v>2</v>
      </c>
      <c r="AZ70" s="39">
        <v>2</v>
      </c>
      <c r="BA70" s="37">
        <v>18</v>
      </c>
      <c r="BB70" s="37">
        <v>3</v>
      </c>
      <c r="BC70" s="24">
        <v>2</v>
      </c>
      <c r="BD70" s="39">
        <v>8</v>
      </c>
      <c r="BE70" s="39">
        <v>16</v>
      </c>
      <c r="BF70" s="39">
        <v>21</v>
      </c>
      <c r="BG70"/>
      <c r="BH70" s="11">
        <v>6</v>
      </c>
      <c r="BI70" s="24">
        <v>4</v>
      </c>
      <c r="BJ70" s="39">
        <v>7</v>
      </c>
      <c r="BK70" s="37">
        <v>16</v>
      </c>
      <c r="BL70" s="37">
        <v>7</v>
      </c>
      <c r="BM70" s="24">
        <v>10</v>
      </c>
      <c r="BN70" s="39">
        <v>2</v>
      </c>
      <c r="BO70" s="39">
        <v>8</v>
      </c>
      <c r="BP70" s="39">
        <v>9</v>
      </c>
      <c r="BQ70"/>
      <c r="BR70" s="11">
        <v>6</v>
      </c>
      <c r="BS70" s="24">
        <v>5</v>
      </c>
      <c r="BT70" s="39">
        <v>2</v>
      </c>
      <c r="BU70" s="37">
        <v>20</v>
      </c>
      <c r="BV70" s="37">
        <v>2</v>
      </c>
      <c r="BW70" s="24">
        <v>4</v>
      </c>
      <c r="BX70" s="39">
        <v>9</v>
      </c>
      <c r="BY70" s="39">
        <v>5</v>
      </c>
      <c r="BZ70" s="39">
        <v>4</v>
      </c>
      <c r="CB70" s="11">
        <v>6</v>
      </c>
      <c r="CC70" s="24">
        <v>6</v>
      </c>
      <c r="CD70" s="39">
        <v>10</v>
      </c>
      <c r="CE70" s="37">
        <v>2</v>
      </c>
      <c r="CF70" s="37">
        <v>48</v>
      </c>
      <c r="CG70" s="24">
        <v>2</v>
      </c>
      <c r="CH70" s="39">
        <v>10</v>
      </c>
      <c r="CI70" s="39">
        <v>11</v>
      </c>
      <c r="CJ70" s="39">
        <v>20</v>
      </c>
      <c r="CL70" s="11">
        <v>6</v>
      </c>
      <c r="CM70" s="24">
        <v>2</v>
      </c>
      <c r="CN70" s="39">
        <v>4</v>
      </c>
      <c r="CO70" s="37">
        <v>17</v>
      </c>
      <c r="CP70" s="37">
        <v>35</v>
      </c>
      <c r="CQ70" s="24">
        <v>7</v>
      </c>
      <c r="CR70" s="39">
        <v>6</v>
      </c>
      <c r="CS70" s="39">
        <v>9</v>
      </c>
      <c r="CT70" s="39">
        <v>46</v>
      </c>
    </row>
    <row r="71" spans="1:98">
      <c r="A71" s="24">
        <v>167</v>
      </c>
      <c r="B71" s="24">
        <v>561</v>
      </c>
      <c r="C71" s="26" t="s">
        <v>41</v>
      </c>
      <c r="D71" s="44" t="s">
        <v>130</v>
      </c>
      <c r="E71" s="44" t="s">
        <v>134</v>
      </c>
      <c r="F71" s="36">
        <v>37718</v>
      </c>
      <c r="G71" s="1">
        <f t="shared" ca="1" si="2"/>
        <v>11</v>
      </c>
      <c r="H71" s="1">
        <f t="shared" ca="1" si="2"/>
        <v>23</v>
      </c>
      <c r="I71" s="21" t="s">
        <v>136</v>
      </c>
      <c r="J71" s="11">
        <v>7</v>
      </c>
      <c r="K71" s="24">
        <v>0</v>
      </c>
      <c r="L71" s="39">
        <v>0</v>
      </c>
      <c r="M71" s="37">
        <v>7</v>
      </c>
      <c r="N71" s="37">
        <v>56</v>
      </c>
      <c r="O71" s="24">
        <v>7</v>
      </c>
      <c r="P71" s="39">
        <v>6</v>
      </c>
      <c r="Q71" s="39">
        <v>10</v>
      </c>
      <c r="R71" s="39">
        <v>18</v>
      </c>
      <c r="S71"/>
      <c r="T71" s="11">
        <v>7</v>
      </c>
      <c r="U71" s="24">
        <v>5</v>
      </c>
      <c r="V71" s="39">
        <v>3</v>
      </c>
      <c r="W71" s="37">
        <v>6</v>
      </c>
      <c r="X71" s="37">
        <v>14</v>
      </c>
      <c r="Y71" s="24">
        <v>5</v>
      </c>
      <c r="Z71" s="39">
        <v>6</v>
      </c>
      <c r="AA71" s="39">
        <v>20</v>
      </c>
      <c r="AB71" s="39">
        <v>52</v>
      </c>
      <c r="AC71"/>
      <c r="AD71" s="11">
        <v>7</v>
      </c>
      <c r="AE71" s="24">
        <v>2</v>
      </c>
      <c r="AF71" s="39">
        <v>10</v>
      </c>
      <c r="AG71" s="37">
        <v>14</v>
      </c>
      <c r="AH71" s="37">
        <v>33</v>
      </c>
      <c r="AI71" s="24">
        <v>3</v>
      </c>
      <c r="AJ71" s="39">
        <v>4</v>
      </c>
      <c r="AK71" s="39">
        <v>17</v>
      </c>
      <c r="AL71" s="39">
        <v>57</v>
      </c>
      <c r="AM71"/>
      <c r="AN71" s="11">
        <v>7</v>
      </c>
      <c r="AO71" s="24">
        <v>7</v>
      </c>
      <c r="AP71" s="39">
        <v>10</v>
      </c>
      <c r="AQ71" s="37">
        <v>8</v>
      </c>
      <c r="AR71" s="37">
        <v>41</v>
      </c>
      <c r="AS71" s="24">
        <v>10</v>
      </c>
      <c r="AT71" s="39">
        <v>7</v>
      </c>
      <c r="AU71" s="39">
        <v>9</v>
      </c>
      <c r="AV71" s="39">
        <v>1</v>
      </c>
      <c r="AW71"/>
      <c r="AX71" s="11">
        <v>7</v>
      </c>
      <c r="AY71" s="24">
        <v>10</v>
      </c>
      <c r="AZ71" s="39">
        <v>2</v>
      </c>
      <c r="BA71" s="37">
        <v>1</v>
      </c>
      <c r="BB71" s="37">
        <v>12</v>
      </c>
      <c r="BC71" s="24">
        <v>1</v>
      </c>
      <c r="BD71" s="39">
        <v>1</v>
      </c>
      <c r="BE71" s="39">
        <v>11</v>
      </c>
      <c r="BF71" s="39">
        <v>15</v>
      </c>
      <c r="BG71"/>
      <c r="BH71" s="11">
        <v>7</v>
      </c>
      <c r="BI71" s="24">
        <v>3</v>
      </c>
      <c r="BJ71" s="39">
        <v>2</v>
      </c>
      <c r="BK71" s="37">
        <v>3</v>
      </c>
      <c r="BL71" s="37">
        <v>2</v>
      </c>
      <c r="BM71" s="24">
        <v>4</v>
      </c>
      <c r="BN71" s="39">
        <v>0</v>
      </c>
      <c r="BO71" s="39">
        <v>2</v>
      </c>
      <c r="BP71" s="39">
        <v>3</v>
      </c>
      <c r="BQ71"/>
      <c r="BR71" s="11">
        <v>7</v>
      </c>
      <c r="BS71" s="24">
        <v>0</v>
      </c>
      <c r="BT71" s="39">
        <v>6</v>
      </c>
      <c r="BU71" s="37">
        <v>4</v>
      </c>
      <c r="BV71" s="37">
        <v>26</v>
      </c>
      <c r="BW71" s="24">
        <v>6</v>
      </c>
      <c r="BX71" s="39">
        <v>9</v>
      </c>
      <c r="BY71" s="39">
        <v>2</v>
      </c>
      <c r="BZ71" s="39">
        <v>46</v>
      </c>
      <c r="CB71" s="11">
        <v>7</v>
      </c>
      <c r="CC71" s="24">
        <v>4</v>
      </c>
      <c r="CD71" s="39">
        <v>0</v>
      </c>
      <c r="CE71" s="37">
        <v>12</v>
      </c>
      <c r="CF71" s="37">
        <v>13</v>
      </c>
      <c r="CG71" s="24">
        <v>2</v>
      </c>
      <c r="CH71" s="39">
        <v>1</v>
      </c>
      <c r="CI71" s="39">
        <v>14</v>
      </c>
      <c r="CJ71" s="39">
        <v>59</v>
      </c>
      <c r="CL71" s="11">
        <v>7</v>
      </c>
      <c r="CM71" s="24">
        <v>1</v>
      </c>
      <c r="CN71" s="39">
        <v>5</v>
      </c>
      <c r="CO71" s="37">
        <v>1</v>
      </c>
      <c r="CP71" s="37">
        <v>6</v>
      </c>
      <c r="CQ71" s="24">
        <v>8</v>
      </c>
      <c r="CR71" s="39">
        <v>5</v>
      </c>
      <c r="CS71" s="39">
        <v>7</v>
      </c>
      <c r="CT71" s="39">
        <v>23</v>
      </c>
    </row>
    <row r="72" spans="1:98">
      <c r="A72" s="24">
        <v>168</v>
      </c>
      <c r="B72" s="24">
        <v>562</v>
      </c>
      <c r="C72" s="26" t="s">
        <v>42</v>
      </c>
      <c r="D72" s="1" t="s">
        <v>131</v>
      </c>
      <c r="E72" s="1" t="s">
        <v>132</v>
      </c>
      <c r="F72" s="36">
        <v>38176</v>
      </c>
      <c r="G72" s="1">
        <f t="shared" ca="1" si="2"/>
        <v>39</v>
      </c>
      <c r="H72" s="1">
        <f t="shared" ca="1" si="2"/>
        <v>99</v>
      </c>
      <c r="I72" s="21" t="s">
        <v>136</v>
      </c>
      <c r="J72" s="11">
        <v>8</v>
      </c>
      <c r="K72" s="24">
        <v>1</v>
      </c>
      <c r="L72" s="39">
        <v>10</v>
      </c>
      <c r="M72" s="37">
        <v>1</v>
      </c>
      <c r="N72" s="37">
        <v>4</v>
      </c>
      <c r="O72" s="24">
        <v>3</v>
      </c>
      <c r="P72" s="39">
        <v>4</v>
      </c>
      <c r="Q72" s="39">
        <v>12</v>
      </c>
      <c r="R72" s="39">
        <v>26</v>
      </c>
      <c r="S72"/>
      <c r="T72" s="11">
        <v>8</v>
      </c>
      <c r="U72" s="24">
        <v>1</v>
      </c>
      <c r="V72" s="39">
        <v>5</v>
      </c>
      <c r="W72" s="37">
        <v>11</v>
      </c>
      <c r="X72" s="37">
        <v>20</v>
      </c>
      <c r="Y72" s="24">
        <v>0</v>
      </c>
      <c r="Z72" s="39">
        <v>7</v>
      </c>
      <c r="AA72" s="39">
        <v>10</v>
      </c>
      <c r="AB72" s="39">
        <v>8</v>
      </c>
      <c r="AC72"/>
      <c r="AD72" s="11">
        <v>8</v>
      </c>
      <c r="AE72" s="24">
        <v>10</v>
      </c>
      <c r="AF72" s="39">
        <v>5</v>
      </c>
      <c r="AG72" s="37">
        <v>7</v>
      </c>
      <c r="AH72" s="37">
        <v>16</v>
      </c>
      <c r="AI72" s="24">
        <v>6</v>
      </c>
      <c r="AJ72" s="39">
        <v>8</v>
      </c>
      <c r="AK72" s="39">
        <v>9</v>
      </c>
      <c r="AL72" s="39">
        <v>13</v>
      </c>
      <c r="AM72"/>
      <c r="AN72" s="11">
        <v>8</v>
      </c>
      <c r="AO72" s="24">
        <v>0</v>
      </c>
      <c r="AP72" s="39">
        <v>1</v>
      </c>
      <c r="AQ72" s="37">
        <v>13</v>
      </c>
      <c r="AR72" s="37">
        <v>56</v>
      </c>
      <c r="AS72" s="24">
        <v>3</v>
      </c>
      <c r="AT72" s="39">
        <v>5</v>
      </c>
      <c r="AU72" s="39">
        <v>9</v>
      </c>
      <c r="AV72" s="39">
        <v>50</v>
      </c>
      <c r="AW72"/>
      <c r="AX72" s="11">
        <v>8</v>
      </c>
      <c r="AY72" s="24">
        <v>9</v>
      </c>
      <c r="AZ72" s="39">
        <v>5</v>
      </c>
      <c r="BA72" s="37">
        <v>20</v>
      </c>
      <c r="BB72" s="37">
        <v>13</v>
      </c>
      <c r="BC72" s="24">
        <v>0</v>
      </c>
      <c r="BD72" s="39">
        <v>6</v>
      </c>
      <c r="BE72" s="39">
        <v>15</v>
      </c>
      <c r="BF72" s="39">
        <v>56</v>
      </c>
      <c r="BG72"/>
      <c r="BH72" s="11">
        <v>8</v>
      </c>
      <c r="BI72" s="24">
        <v>10</v>
      </c>
      <c r="BJ72" s="39">
        <v>4</v>
      </c>
      <c r="BK72" s="37">
        <v>20</v>
      </c>
      <c r="BL72" s="37">
        <v>53</v>
      </c>
      <c r="BM72" s="24">
        <v>3</v>
      </c>
      <c r="BN72" s="39">
        <v>6</v>
      </c>
      <c r="BO72" s="39">
        <v>19</v>
      </c>
      <c r="BP72" s="39">
        <v>51</v>
      </c>
      <c r="BQ72"/>
      <c r="BR72" s="11">
        <v>8</v>
      </c>
      <c r="BS72" s="24">
        <v>3</v>
      </c>
      <c r="BT72" s="39">
        <v>7</v>
      </c>
      <c r="BU72" s="37">
        <v>20</v>
      </c>
      <c r="BV72" s="37">
        <v>4</v>
      </c>
      <c r="BW72" s="24">
        <v>10</v>
      </c>
      <c r="BX72" s="39">
        <v>2</v>
      </c>
      <c r="BY72" s="39">
        <v>11</v>
      </c>
      <c r="BZ72" s="39">
        <v>18</v>
      </c>
      <c r="CB72" s="11">
        <v>8</v>
      </c>
      <c r="CC72" s="24">
        <v>2</v>
      </c>
      <c r="CD72" s="39">
        <v>1</v>
      </c>
      <c r="CE72" s="37">
        <v>19</v>
      </c>
      <c r="CF72" s="37">
        <v>20</v>
      </c>
      <c r="CG72" s="24">
        <v>4</v>
      </c>
      <c r="CH72" s="39">
        <v>7</v>
      </c>
      <c r="CI72" s="39">
        <v>15</v>
      </c>
      <c r="CJ72" s="39">
        <v>24</v>
      </c>
      <c r="CL72" s="11">
        <v>8</v>
      </c>
      <c r="CM72" s="24">
        <v>9</v>
      </c>
      <c r="CN72" s="39">
        <v>9</v>
      </c>
      <c r="CO72" s="37">
        <v>12</v>
      </c>
      <c r="CP72" s="37">
        <v>47</v>
      </c>
      <c r="CQ72" s="24">
        <v>6</v>
      </c>
      <c r="CR72" s="39">
        <v>7</v>
      </c>
      <c r="CS72" s="39">
        <v>19</v>
      </c>
      <c r="CT72" s="39">
        <v>58</v>
      </c>
    </row>
    <row r="73" spans="1:98">
      <c r="A73" s="24">
        <v>169</v>
      </c>
      <c r="B73" s="24">
        <v>563</v>
      </c>
      <c r="C73" s="26" t="s">
        <v>43</v>
      </c>
      <c r="D73" s="44" t="s">
        <v>130</v>
      </c>
      <c r="E73" s="1" t="s">
        <v>133</v>
      </c>
      <c r="F73" s="36">
        <v>38846</v>
      </c>
      <c r="G73" s="1">
        <f t="shared" ca="1" si="2"/>
        <v>15</v>
      </c>
      <c r="H73" s="1">
        <f t="shared" ca="1" si="2"/>
        <v>52</v>
      </c>
      <c r="I73" s="21" t="s">
        <v>136</v>
      </c>
      <c r="J73" s="11">
        <v>9</v>
      </c>
      <c r="K73" s="24">
        <v>5</v>
      </c>
      <c r="L73" s="39">
        <v>4</v>
      </c>
      <c r="M73" s="37">
        <v>19</v>
      </c>
      <c r="N73" s="37">
        <v>39</v>
      </c>
      <c r="O73" s="24">
        <v>9</v>
      </c>
      <c r="P73" s="39">
        <v>0</v>
      </c>
      <c r="Q73" s="39">
        <v>7</v>
      </c>
      <c r="R73" s="39">
        <v>25</v>
      </c>
      <c r="S73"/>
      <c r="T73" s="11">
        <v>9</v>
      </c>
      <c r="U73" s="24">
        <v>4</v>
      </c>
      <c r="V73" s="39">
        <v>9</v>
      </c>
      <c r="W73" s="37">
        <v>7</v>
      </c>
      <c r="X73" s="37">
        <v>17</v>
      </c>
      <c r="Y73" s="24">
        <v>0</v>
      </c>
      <c r="Z73" s="39">
        <v>7</v>
      </c>
      <c r="AA73" s="39">
        <v>20</v>
      </c>
      <c r="AB73" s="39">
        <v>47</v>
      </c>
      <c r="AC73"/>
      <c r="AD73" s="11">
        <v>9</v>
      </c>
      <c r="AE73" s="24">
        <v>6</v>
      </c>
      <c r="AF73" s="39">
        <v>3</v>
      </c>
      <c r="AG73" s="37">
        <v>9</v>
      </c>
      <c r="AH73" s="37">
        <v>28</v>
      </c>
      <c r="AI73" s="24">
        <v>9</v>
      </c>
      <c r="AJ73" s="39">
        <v>7</v>
      </c>
      <c r="AK73" s="39">
        <v>20</v>
      </c>
      <c r="AL73" s="39">
        <v>38</v>
      </c>
      <c r="AM73"/>
      <c r="AN73" s="11">
        <v>9</v>
      </c>
      <c r="AO73" s="24">
        <v>4</v>
      </c>
      <c r="AP73" s="39">
        <v>1</v>
      </c>
      <c r="AQ73" s="37">
        <v>9</v>
      </c>
      <c r="AR73" s="37">
        <v>52</v>
      </c>
      <c r="AS73" s="24">
        <v>5</v>
      </c>
      <c r="AT73" s="39">
        <v>1</v>
      </c>
      <c r="AU73" s="39">
        <v>7</v>
      </c>
      <c r="AV73" s="39">
        <v>7</v>
      </c>
      <c r="AW73"/>
      <c r="AX73" s="11">
        <v>9</v>
      </c>
      <c r="AY73" s="24">
        <v>2</v>
      </c>
      <c r="AZ73" s="39">
        <v>4</v>
      </c>
      <c r="BA73" s="37">
        <v>12</v>
      </c>
      <c r="BB73" s="37">
        <v>17</v>
      </c>
      <c r="BC73" s="24">
        <v>3</v>
      </c>
      <c r="BD73" s="39">
        <v>4</v>
      </c>
      <c r="BE73" s="39">
        <v>4</v>
      </c>
      <c r="BF73" s="39">
        <v>42</v>
      </c>
      <c r="BG73"/>
      <c r="BH73" s="11">
        <v>9</v>
      </c>
      <c r="BI73" s="24">
        <v>1</v>
      </c>
      <c r="BJ73" s="39">
        <v>10</v>
      </c>
      <c r="BK73" s="37">
        <v>11</v>
      </c>
      <c r="BL73" s="37">
        <v>12</v>
      </c>
      <c r="BM73" s="24">
        <v>8</v>
      </c>
      <c r="BN73" s="39">
        <v>6</v>
      </c>
      <c r="BO73" s="39">
        <v>17</v>
      </c>
      <c r="BP73" s="39">
        <v>9</v>
      </c>
      <c r="BQ73"/>
      <c r="BR73" s="11">
        <v>9</v>
      </c>
      <c r="BS73" s="24">
        <v>6</v>
      </c>
      <c r="BT73" s="39">
        <v>1</v>
      </c>
      <c r="BU73" s="37">
        <v>15</v>
      </c>
      <c r="BV73" s="37">
        <v>31</v>
      </c>
      <c r="BW73" s="24">
        <v>6</v>
      </c>
      <c r="BX73" s="39">
        <v>9</v>
      </c>
      <c r="BY73" s="39">
        <v>2</v>
      </c>
      <c r="BZ73" s="39">
        <v>55</v>
      </c>
      <c r="CB73" s="11">
        <v>9</v>
      </c>
      <c r="CC73" s="24">
        <v>8</v>
      </c>
      <c r="CD73" s="39">
        <v>6</v>
      </c>
      <c r="CE73" s="37">
        <v>14</v>
      </c>
      <c r="CF73" s="37">
        <v>55</v>
      </c>
      <c r="CG73" s="24">
        <v>3</v>
      </c>
      <c r="CH73" s="39">
        <v>3</v>
      </c>
      <c r="CI73" s="39">
        <v>6</v>
      </c>
      <c r="CJ73" s="39">
        <v>26</v>
      </c>
      <c r="CL73" s="11">
        <v>9</v>
      </c>
      <c r="CM73" s="24">
        <v>0</v>
      </c>
      <c r="CN73" s="39">
        <v>2</v>
      </c>
      <c r="CO73" s="37">
        <v>4</v>
      </c>
      <c r="CP73" s="37">
        <v>13</v>
      </c>
      <c r="CQ73" s="24">
        <v>4</v>
      </c>
      <c r="CR73" s="39">
        <v>8</v>
      </c>
      <c r="CS73" s="39">
        <v>10</v>
      </c>
      <c r="CT73" s="39">
        <v>38</v>
      </c>
    </row>
    <row r="74" spans="1:98">
      <c r="A74" s="24">
        <v>170</v>
      </c>
      <c r="B74" s="24">
        <v>564</v>
      </c>
      <c r="C74" s="26" t="s">
        <v>44</v>
      </c>
      <c r="D74" s="1" t="s">
        <v>131</v>
      </c>
      <c r="E74" s="44" t="s">
        <v>134</v>
      </c>
      <c r="F74" s="36">
        <v>37718</v>
      </c>
      <c r="G74" s="1">
        <f t="shared" ca="1" si="2"/>
        <v>84</v>
      </c>
      <c r="H74" s="1">
        <f t="shared" ca="1" si="2"/>
        <v>87</v>
      </c>
      <c r="I74" s="21" t="s">
        <v>136</v>
      </c>
      <c r="J74" s="11">
        <v>10</v>
      </c>
      <c r="K74" s="24">
        <v>6</v>
      </c>
      <c r="L74" s="39">
        <v>1</v>
      </c>
      <c r="M74" s="37">
        <v>6</v>
      </c>
      <c r="N74" s="37">
        <v>56</v>
      </c>
      <c r="O74" s="24">
        <v>5</v>
      </c>
      <c r="P74" s="39">
        <v>10</v>
      </c>
      <c r="Q74" s="39">
        <v>12</v>
      </c>
      <c r="R74" s="39">
        <v>25</v>
      </c>
      <c r="S74"/>
      <c r="T74" s="11">
        <v>10</v>
      </c>
      <c r="U74" s="24">
        <v>0</v>
      </c>
      <c r="V74" s="39">
        <v>9</v>
      </c>
      <c r="W74" s="37">
        <v>2</v>
      </c>
      <c r="X74" s="37">
        <v>50</v>
      </c>
      <c r="Y74" s="24">
        <v>8</v>
      </c>
      <c r="Z74" s="39">
        <v>10</v>
      </c>
      <c r="AA74" s="39">
        <v>8</v>
      </c>
      <c r="AB74" s="39">
        <v>43</v>
      </c>
      <c r="AC74"/>
      <c r="AD74" s="11">
        <v>10</v>
      </c>
      <c r="AE74" s="24">
        <v>0</v>
      </c>
      <c r="AF74" s="39">
        <v>7</v>
      </c>
      <c r="AG74" s="37">
        <v>8</v>
      </c>
      <c r="AH74" s="37">
        <v>11</v>
      </c>
      <c r="AI74" s="24">
        <v>1</v>
      </c>
      <c r="AJ74" s="39">
        <v>9</v>
      </c>
      <c r="AK74" s="39">
        <v>9</v>
      </c>
      <c r="AL74" s="39">
        <v>10</v>
      </c>
      <c r="AM74"/>
      <c r="AN74" s="11">
        <v>10</v>
      </c>
      <c r="AO74" s="24">
        <v>6</v>
      </c>
      <c r="AP74" s="39">
        <v>9</v>
      </c>
      <c r="AQ74" s="37">
        <v>8</v>
      </c>
      <c r="AR74" s="37">
        <v>58</v>
      </c>
      <c r="AS74" s="24">
        <v>6</v>
      </c>
      <c r="AT74" s="39">
        <v>7</v>
      </c>
      <c r="AU74" s="39">
        <v>5</v>
      </c>
      <c r="AV74" s="39">
        <v>51</v>
      </c>
      <c r="AW74"/>
      <c r="AX74" s="11">
        <v>10</v>
      </c>
      <c r="AY74" s="24">
        <v>4</v>
      </c>
      <c r="AZ74" s="39">
        <v>6</v>
      </c>
      <c r="BA74" s="37">
        <v>5</v>
      </c>
      <c r="BB74" s="37">
        <v>58</v>
      </c>
      <c r="BC74" s="24">
        <v>6</v>
      </c>
      <c r="BD74" s="39">
        <v>4</v>
      </c>
      <c r="BE74" s="39">
        <v>9</v>
      </c>
      <c r="BF74" s="39">
        <v>49</v>
      </c>
      <c r="BG74"/>
      <c r="BH74" s="11">
        <v>10</v>
      </c>
      <c r="BI74" s="24">
        <v>9</v>
      </c>
      <c r="BJ74" s="39">
        <v>8</v>
      </c>
      <c r="BK74" s="37">
        <v>17</v>
      </c>
      <c r="BL74" s="37">
        <v>23</v>
      </c>
      <c r="BM74" s="24">
        <v>2</v>
      </c>
      <c r="BN74" s="39">
        <v>1</v>
      </c>
      <c r="BO74" s="39">
        <v>16</v>
      </c>
      <c r="BP74" s="39">
        <v>16</v>
      </c>
      <c r="BQ74"/>
      <c r="BR74" s="11">
        <v>10</v>
      </c>
      <c r="BS74" s="24">
        <v>8</v>
      </c>
      <c r="BT74" s="39">
        <v>7</v>
      </c>
      <c r="BU74" s="37">
        <v>5</v>
      </c>
      <c r="BV74" s="37">
        <v>52</v>
      </c>
      <c r="BW74" s="24">
        <v>8</v>
      </c>
      <c r="BX74" s="39">
        <v>6</v>
      </c>
      <c r="BY74" s="39">
        <v>11</v>
      </c>
      <c r="BZ74" s="39">
        <v>21</v>
      </c>
      <c r="CB74" s="11">
        <v>10</v>
      </c>
      <c r="CC74" s="24">
        <v>10</v>
      </c>
      <c r="CD74" s="39">
        <v>9</v>
      </c>
      <c r="CE74" s="37">
        <v>1</v>
      </c>
      <c r="CF74" s="37">
        <v>45</v>
      </c>
      <c r="CG74" s="24">
        <v>3</v>
      </c>
      <c r="CH74" s="39">
        <v>7</v>
      </c>
      <c r="CI74" s="39">
        <v>12</v>
      </c>
      <c r="CJ74" s="39">
        <v>12</v>
      </c>
      <c r="CL74" s="11">
        <v>10</v>
      </c>
      <c r="CM74" s="24">
        <v>0</v>
      </c>
      <c r="CN74" s="39">
        <v>4</v>
      </c>
      <c r="CO74" s="37">
        <v>9</v>
      </c>
      <c r="CP74" s="37">
        <v>42</v>
      </c>
      <c r="CQ74" s="24">
        <v>3</v>
      </c>
      <c r="CR74" s="39">
        <v>8</v>
      </c>
      <c r="CS74" s="39">
        <v>1</v>
      </c>
      <c r="CT74" s="39">
        <v>7</v>
      </c>
    </row>
    <row r="75" spans="1:98">
      <c r="A75" s="24">
        <v>171</v>
      </c>
      <c r="B75" s="24">
        <v>565</v>
      </c>
      <c r="C75" s="26" t="s">
        <v>45</v>
      </c>
      <c r="D75" s="44" t="s">
        <v>130</v>
      </c>
      <c r="E75" s="1" t="s">
        <v>132</v>
      </c>
      <c r="F75" s="36">
        <v>38176</v>
      </c>
      <c r="G75" s="1">
        <f t="shared" ca="1" si="2"/>
        <v>100</v>
      </c>
      <c r="H75" s="1">
        <f t="shared" ca="1" si="2"/>
        <v>60</v>
      </c>
      <c r="I75" s="21" t="s">
        <v>136</v>
      </c>
      <c r="J75" s="11">
        <v>11</v>
      </c>
      <c r="K75" s="24">
        <v>9</v>
      </c>
      <c r="L75" s="39">
        <v>10</v>
      </c>
      <c r="M75" s="37">
        <v>19</v>
      </c>
      <c r="N75" s="37">
        <v>28</v>
      </c>
      <c r="O75" s="24">
        <v>6</v>
      </c>
      <c r="P75" s="39">
        <v>5</v>
      </c>
      <c r="Q75" s="39">
        <v>13</v>
      </c>
      <c r="R75" s="39">
        <v>42</v>
      </c>
      <c r="S75"/>
      <c r="T75" s="11">
        <v>11</v>
      </c>
      <c r="U75" s="24">
        <v>6</v>
      </c>
      <c r="V75" s="39">
        <v>8</v>
      </c>
      <c r="W75" s="37">
        <v>8</v>
      </c>
      <c r="X75" s="37">
        <v>57</v>
      </c>
      <c r="Y75" s="24">
        <v>8</v>
      </c>
      <c r="Z75" s="39">
        <v>4</v>
      </c>
      <c r="AA75" s="39">
        <v>8</v>
      </c>
      <c r="AB75" s="39">
        <v>60</v>
      </c>
      <c r="AC75"/>
      <c r="AD75" s="11">
        <v>11</v>
      </c>
      <c r="AE75" s="24">
        <v>10</v>
      </c>
      <c r="AF75" s="39">
        <v>7</v>
      </c>
      <c r="AG75" s="37">
        <v>17</v>
      </c>
      <c r="AH75" s="37">
        <v>36</v>
      </c>
      <c r="AI75" s="24">
        <v>10</v>
      </c>
      <c r="AJ75" s="39">
        <v>7</v>
      </c>
      <c r="AK75" s="39">
        <v>11</v>
      </c>
      <c r="AL75" s="39">
        <v>57</v>
      </c>
      <c r="AM75"/>
      <c r="AN75" s="11">
        <v>11</v>
      </c>
      <c r="AO75" s="24">
        <v>1</v>
      </c>
      <c r="AP75" s="39">
        <v>7</v>
      </c>
      <c r="AQ75" s="37">
        <v>18</v>
      </c>
      <c r="AR75" s="37">
        <v>58</v>
      </c>
      <c r="AS75" s="24">
        <v>0</v>
      </c>
      <c r="AT75" s="39">
        <v>5</v>
      </c>
      <c r="AU75" s="39">
        <v>13</v>
      </c>
      <c r="AV75" s="39">
        <v>12</v>
      </c>
      <c r="AW75"/>
      <c r="AX75" s="11">
        <v>11</v>
      </c>
      <c r="AY75" s="24">
        <v>3</v>
      </c>
      <c r="AZ75" s="39">
        <v>6</v>
      </c>
      <c r="BA75" s="37">
        <v>11</v>
      </c>
      <c r="BB75" s="37">
        <v>18</v>
      </c>
      <c r="BC75" s="24">
        <v>8</v>
      </c>
      <c r="BD75" s="39">
        <v>4</v>
      </c>
      <c r="BE75" s="39">
        <v>18</v>
      </c>
      <c r="BF75" s="39">
        <v>33</v>
      </c>
      <c r="BG75"/>
      <c r="BH75" s="11">
        <v>11</v>
      </c>
      <c r="BI75" s="24">
        <v>5</v>
      </c>
      <c r="BJ75" s="39">
        <v>9</v>
      </c>
      <c r="BK75" s="37">
        <v>17</v>
      </c>
      <c r="BL75" s="37">
        <v>16</v>
      </c>
      <c r="BM75" s="24">
        <v>0</v>
      </c>
      <c r="BN75" s="39">
        <v>10</v>
      </c>
      <c r="BO75" s="39">
        <v>16</v>
      </c>
      <c r="BP75" s="39">
        <v>3</v>
      </c>
      <c r="BQ75"/>
      <c r="BR75" s="11">
        <v>11</v>
      </c>
      <c r="BS75" s="24">
        <v>0</v>
      </c>
      <c r="BT75" s="39">
        <v>6</v>
      </c>
      <c r="BU75" s="37">
        <v>14</v>
      </c>
      <c r="BV75" s="37">
        <v>42</v>
      </c>
      <c r="BW75" s="24">
        <v>5</v>
      </c>
      <c r="BX75" s="39">
        <v>3</v>
      </c>
      <c r="BY75" s="39">
        <v>5</v>
      </c>
      <c r="BZ75" s="39">
        <v>40</v>
      </c>
      <c r="CB75" s="11">
        <v>11</v>
      </c>
      <c r="CC75" s="24">
        <v>10</v>
      </c>
      <c r="CD75" s="39">
        <v>5</v>
      </c>
      <c r="CE75" s="37">
        <v>19</v>
      </c>
      <c r="CF75" s="37">
        <v>31</v>
      </c>
      <c r="CG75" s="24">
        <v>8</v>
      </c>
      <c r="CH75" s="39">
        <v>9</v>
      </c>
      <c r="CI75" s="39">
        <v>18</v>
      </c>
      <c r="CJ75" s="39">
        <v>45</v>
      </c>
      <c r="CL75" s="11">
        <v>11</v>
      </c>
      <c r="CM75" s="24">
        <v>7</v>
      </c>
      <c r="CN75" s="39">
        <v>4</v>
      </c>
      <c r="CO75" s="37">
        <v>16</v>
      </c>
      <c r="CP75" s="37">
        <v>15</v>
      </c>
      <c r="CQ75" s="24">
        <v>1</v>
      </c>
      <c r="CR75" s="39">
        <v>6</v>
      </c>
      <c r="CS75" s="39">
        <v>12</v>
      </c>
      <c r="CT75" s="39">
        <v>5</v>
      </c>
    </row>
    <row r="76" spans="1:98">
      <c r="A76" s="24">
        <v>172</v>
      </c>
      <c r="B76" s="24">
        <v>566</v>
      </c>
      <c r="C76" s="25" t="s">
        <v>46</v>
      </c>
      <c r="D76" s="1" t="s">
        <v>131</v>
      </c>
      <c r="E76" s="1" t="s">
        <v>133</v>
      </c>
      <c r="F76" s="36">
        <v>38846</v>
      </c>
      <c r="G76" s="1">
        <f t="shared" ca="1" si="2"/>
        <v>82</v>
      </c>
      <c r="H76" s="1">
        <f t="shared" ca="1" si="2"/>
        <v>8</v>
      </c>
      <c r="I76" s="21" t="s">
        <v>136</v>
      </c>
      <c r="J76" s="11">
        <v>12</v>
      </c>
      <c r="K76" s="24">
        <v>2</v>
      </c>
      <c r="L76" s="39">
        <v>2</v>
      </c>
      <c r="M76" s="37">
        <v>16</v>
      </c>
      <c r="N76" s="37">
        <v>46</v>
      </c>
      <c r="O76" s="24">
        <v>1</v>
      </c>
      <c r="P76" s="39">
        <v>8</v>
      </c>
      <c r="Q76" s="39">
        <v>16</v>
      </c>
      <c r="R76" s="39">
        <v>23</v>
      </c>
      <c r="S76"/>
      <c r="T76" s="11">
        <v>12</v>
      </c>
      <c r="U76" s="24">
        <v>8</v>
      </c>
      <c r="V76" s="39">
        <v>6</v>
      </c>
      <c r="W76" s="37">
        <v>3</v>
      </c>
      <c r="X76" s="37">
        <v>38</v>
      </c>
      <c r="Y76" s="24">
        <v>0</v>
      </c>
      <c r="Z76" s="39">
        <v>7</v>
      </c>
      <c r="AA76" s="39">
        <v>11</v>
      </c>
      <c r="AB76" s="39">
        <v>22</v>
      </c>
      <c r="AC76"/>
      <c r="AD76" s="11">
        <v>12</v>
      </c>
      <c r="AE76" s="24">
        <v>0</v>
      </c>
      <c r="AF76" s="39">
        <v>7</v>
      </c>
      <c r="AG76" s="37">
        <v>19</v>
      </c>
      <c r="AH76" s="37">
        <v>49</v>
      </c>
      <c r="AI76" s="24">
        <v>5</v>
      </c>
      <c r="AJ76" s="39">
        <v>4</v>
      </c>
      <c r="AK76" s="39">
        <v>16</v>
      </c>
      <c r="AL76" s="39">
        <v>41</v>
      </c>
      <c r="AM76"/>
      <c r="AN76" s="11">
        <v>12</v>
      </c>
      <c r="AO76" s="24">
        <v>8</v>
      </c>
      <c r="AP76" s="39">
        <v>9</v>
      </c>
      <c r="AQ76" s="37">
        <v>1</v>
      </c>
      <c r="AR76" s="37">
        <v>55</v>
      </c>
      <c r="AS76" s="24">
        <v>2</v>
      </c>
      <c r="AT76" s="39">
        <v>1</v>
      </c>
      <c r="AU76" s="39">
        <v>10</v>
      </c>
      <c r="AV76" s="39">
        <v>36</v>
      </c>
      <c r="AW76"/>
      <c r="AX76" s="11">
        <v>12</v>
      </c>
      <c r="AY76" s="24">
        <v>8</v>
      </c>
      <c r="AZ76" s="39">
        <v>1</v>
      </c>
      <c r="BA76" s="37">
        <v>7</v>
      </c>
      <c r="BB76" s="37">
        <v>24</v>
      </c>
      <c r="BC76" s="24">
        <v>6</v>
      </c>
      <c r="BD76" s="39">
        <v>1</v>
      </c>
      <c r="BE76" s="39">
        <v>3</v>
      </c>
      <c r="BF76" s="39">
        <v>58</v>
      </c>
      <c r="BG76"/>
      <c r="BH76" s="11">
        <v>12</v>
      </c>
      <c r="BI76" s="24">
        <v>7</v>
      </c>
      <c r="BJ76" s="39">
        <v>4</v>
      </c>
      <c r="BK76" s="37">
        <v>19</v>
      </c>
      <c r="BL76" s="37">
        <v>36</v>
      </c>
      <c r="BM76" s="24">
        <v>6</v>
      </c>
      <c r="BN76" s="39">
        <v>8</v>
      </c>
      <c r="BO76" s="39">
        <v>2</v>
      </c>
      <c r="BP76" s="39">
        <v>56</v>
      </c>
      <c r="BQ76"/>
      <c r="BR76" s="11">
        <v>12</v>
      </c>
      <c r="BS76" s="24">
        <v>1</v>
      </c>
      <c r="BT76" s="39">
        <v>8</v>
      </c>
      <c r="BU76" s="37">
        <v>20</v>
      </c>
      <c r="BV76" s="37">
        <v>18</v>
      </c>
      <c r="BW76" s="24">
        <v>1</v>
      </c>
      <c r="BX76" s="39">
        <v>1</v>
      </c>
      <c r="BY76" s="39">
        <v>16</v>
      </c>
      <c r="BZ76" s="39">
        <v>48</v>
      </c>
      <c r="CB76" s="11">
        <v>12</v>
      </c>
      <c r="CC76" s="24">
        <v>2</v>
      </c>
      <c r="CD76" s="39">
        <v>7</v>
      </c>
      <c r="CE76" s="37">
        <v>16</v>
      </c>
      <c r="CF76" s="37">
        <v>39</v>
      </c>
      <c r="CG76" s="24">
        <v>8</v>
      </c>
      <c r="CH76" s="39">
        <v>5</v>
      </c>
      <c r="CI76" s="39">
        <v>4</v>
      </c>
      <c r="CJ76" s="39">
        <v>54</v>
      </c>
      <c r="CL76" s="11">
        <v>12</v>
      </c>
      <c r="CM76" s="24">
        <v>5</v>
      </c>
      <c r="CN76" s="39">
        <v>7</v>
      </c>
      <c r="CO76" s="37">
        <v>8</v>
      </c>
      <c r="CP76" s="37">
        <v>21</v>
      </c>
      <c r="CQ76" s="24">
        <v>4</v>
      </c>
      <c r="CR76" s="39">
        <v>9</v>
      </c>
      <c r="CS76" s="39">
        <v>7</v>
      </c>
      <c r="CT76" s="39">
        <v>44</v>
      </c>
    </row>
    <row r="77" spans="1:98">
      <c r="A77" s="24">
        <v>173</v>
      </c>
      <c r="B77" s="24">
        <v>567</v>
      </c>
      <c r="C77" s="26" t="s">
        <v>47</v>
      </c>
      <c r="D77" s="44" t="s">
        <v>130</v>
      </c>
      <c r="E77" s="44" t="s">
        <v>134</v>
      </c>
      <c r="F77" s="36">
        <v>37718</v>
      </c>
      <c r="G77" s="1">
        <f t="shared" ca="1" si="2"/>
        <v>35</v>
      </c>
      <c r="H77" s="1">
        <f t="shared" ca="1" si="2"/>
        <v>73</v>
      </c>
      <c r="I77" s="21" t="s">
        <v>136</v>
      </c>
      <c r="J77" s="11">
        <v>13</v>
      </c>
      <c r="K77" s="24">
        <v>6</v>
      </c>
      <c r="L77" s="39">
        <v>9</v>
      </c>
      <c r="M77" s="37">
        <v>3</v>
      </c>
      <c r="N77" s="37">
        <v>20</v>
      </c>
      <c r="O77" s="24">
        <v>3</v>
      </c>
      <c r="P77" s="39">
        <v>8</v>
      </c>
      <c r="Q77" s="39">
        <v>12</v>
      </c>
      <c r="R77" s="39">
        <v>33</v>
      </c>
      <c r="S77"/>
      <c r="T77" s="11">
        <v>13</v>
      </c>
      <c r="U77" s="24">
        <v>3</v>
      </c>
      <c r="V77" s="39">
        <v>3</v>
      </c>
      <c r="W77" s="37">
        <v>3</v>
      </c>
      <c r="X77" s="37">
        <v>56</v>
      </c>
      <c r="Y77" s="24">
        <v>1</v>
      </c>
      <c r="Z77" s="39">
        <v>4</v>
      </c>
      <c r="AA77" s="39">
        <v>14</v>
      </c>
      <c r="AB77" s="39">
        <v>12</v>
      </c>
      <c r="AC77"/>
      <c r="AD77" s="11">
        <v>13</v>
      </c>
      <c r="AE77" s="24">
        <v>0</v>
      </c>
      <c r="AF77" s="39">
        <v>7</v>
      </c>
      <c r="AG77" s="37">
        <v>20</v>
      </c>
      <c r="AH77" s="37">
        <v>34</v>
      </c>
      <c r="AI77" s="24">
        <v>1</v>
      </c>
      <c r="AJ77" s="39">
        <v>2</v>
      </c>
      <c r="AK77" s="39">
        <v>9</v>
      </c>
      <c r="AL77" s="39">
        <v>14</v>
      </c>
      <c r="AM77"/>
      <c r="AN77" s="11">
        <v>13</v>
      </c>
      <c r="AO77" s="24">
        <v>8</v>
      </c>
      <c r="AP77" s="39">
        <v>4</v>
      </c>
      <c r="AQ77" s="37">
        <v>18</v>
      </c>
      <c r="AR77" s="37">
        <v>34</v>
      </c>
      <c r="AS77" s="24">
        <v>9</v>
      </c>
      <c r="AT77" s="39">
        <v>8</v>
      </c>
      <c r="AU77" s="39">
        <v>16</v>
      </c>
      <c r="AV77" s="39">
        <v>60</v>
      </c>
      <c r="AW77"/>
      <c r="AX77" s="11">
        <v>13</v>
      </c>
      <c r="AY77" s="24">
        <v>0</v>
      </c>
      <c r="AZ77" s="39">
        <v>9</v>
      </c>
      <c r="BA77" s="37">
        <v>2</v>
      </c>
      <c r="BB77" s="37">
        <v>10</v>
      </c>
      <c r="BC77" s="24">
        <v>1</v>
      </c>
      <c r="BD77" s="39">
        <v>1</v>
      </c>
      <c r="BE77" s="39">
        <v>19</v>
      </c>
      <c r="BF77" s="39">
        <v>17</v>
      </c>
      <c r="BG77"/>
      <c r="BH77" s="11">
        <v>13</v>
      </c>
      <c r="BI77" s="24">
        <v>8</v>
      </c>
      <c r="BJ77" s="39">
        <v>2</v>
      </c>
      <c r="BK77" s="37">
        <v>20</v>
      </c>
      <c r="BL77" s="37">
        <v>2</v>
      </c>
      <c r="BM77" s="24">
        <v>10</v>
      </c>
      <c r="BN77" s="39">
        <v>7</v>
      </c>
      <c r="BO77" s="39">
        <v>3</v>
      </c>
      <c r="BP77" s="39">
        <v>16</v>
      </c>
      <c r="BQ77"/>
      <c r="BR77" s="11">
        <v>13</v>
      </c>
      <c r="BS77" s="24">
        <v>3</v>
      </c>
      <c r="BT77" s="39">
        <v>0</v>
      </c>
      <c r="BU77" s="37">
        <v>1</v>
      </c>
      <c r="BV77" s="37">
        <v>43</v>
      </c>
      <c r="BW77" s="24">
        <v>2</v>
      </c>
      <c r="BX77" s="39">
        <v>6</v>
      </c>
      <c r="BY77" s="39">
        <v>9</v>
      </c>
      <c r="BZ77" s="39">
        <v>10</v>
      </c>
      <c r="CB77" s="11">
        <v>13</v>
      </c>
      <c r="CC77" s="24">
        <v>0</v>
      </c>
      <c r="CD77" s="39">
        <v>8</v>
      </c>
      <c r="CE77" s="37">
        <v>5</v>
      </c>
      <c r="CF77" s="37">
        <v>30</v>
      </c>
      <c r="CG77" s="24">
        <v>8</v>
      </c>
      <c r="CH77" s="39">
        <v>6</v>
      </c>
      <c r="CI77" s="39">
        <v>13</v>
      </c>
      <c r="CJ77" s="39">
        <v>52</v>
      </c>
      <c r="CL77" s="11">
        <v>13</v>
      </c>
      <c r="CM77" s="24">
        <v>5</v>
      </c>
      <c r="CN77" s="39">
        <v>0</v>
      </c>
      <c r="CO77" s="37">
        <v>3</v>
      </c>
      <c r="CP77" s="37">
        <v>16</v>
      </c>
      <c r="CQ77" s="24">
        <v>6</v>
      </c>
      <c r="CR77" s="39">
        <v>6</v>
      </c>
      <c r="CS77" s="39">
        <v>13</v>
      </c>
      <c r="CT77" s="39">
        <v>0</v>
      </c>
    </row>
    <row r="78" spans="1:98">
      <c r="A78" s="24">
        <v>174</v>
      </c>
      <c r="B78" s="24">
        <v>568</v>
      </c>
      <c r="C78" s="26" t="s">
        <v>48</v>
      </c>
      <c r="D78" s="1" t="s">
        <v>131</v>
      </c>
      <c r="E78" s="1" t="s">
        <v>132</v>
      </c>
      <c r="F78" s="36">
        <v>38176</v>
      </c>
      <c r="G78" s="1">
        <f t="shared" ca="1" si="2"/>
        <v>97</v>
      </c>
      <c r="H78" s="1">
        <f t="shared" ca="1" si="2"/>
        <v>96</v>
      </c>
      <c r="I78" s="21" t="s">
        <v>136</v>
      </c>
      <c r="J78" s="11">
        <v>14</v>
      </c>
      <c r="K78" s="24">
        <v>0</v>
      </c>
      <c r="L78" s="39">
        <v>3</v>
      </c>
      <c r="M78" s="37">
        <v>11</v>
      </c>
      <c r="N78" s="37">
        <v>21</v>
      </c>
      <c r="O78" s="24">
        <v>0</v>
      </c>
      <c r="P78" s="39">
        <v>1</v>
      </c>
      <c r="Q78" s="39">
        <v>5</v>
      </c>
      <c r="R78" s="39">
        <v>3</v>
      </c>
      <c r="S78"/>
      <c r="T78" s="11">
        <v>14</v>
      </c>
      <c r="U78" s="24">
        <v>0</v>
      </c>
      <c r="V78" s="39">
        <v>3</v>
      </c>
      <c r="W78" s="37">
        <v>7</v>
      </c>
      <c r="X78" s="37">
        <v>13</v>
      </c>
      <c r="Y78" s="24">
        <v>6</v>
      </c>
      <c r="Z78" s="39">
        <v>8</v>
      </c>
      <c r="AA78" s="39">
        <v>5</v>
      </c>
      <c r="AB78" s="39">
        <v>28</v>
      </c>
      <c r="AC78"/>
      <c r="AD78" s="11">
        <v>14</v>
      </c>
      <c r="AE78" s="24">
        <v>4</v>
      </c>
      <c r="AF78" s="39">
        <v>9</v>
      </c>
      <c r="AG78" s="37">
        <v>14</v>
      </c>
      <c r="AH78" s="37">
        <v>51</v>
      </c>
      <c r="AI78" s="24">
        <v>2</v>
      </c>
      <c r="AJ78" s="39">
        <v>7</v>
      </c>
      <c r="AK78" s="39">
        <v>4</v>
      </c>
      <c r="AL78" s="39">
        <v>23</v>
      </c>
      <c r="AM78"/>
      <c r="AN78" s="11">
        <v>14</v>
      </c>
      <c r="AO78" s="24">
        <v>0</v>
      </c>
      <c r="AP78" s="39">
        <v>2</v>
      </c>
      <c r="AQ78" s="37">
        <v>2</v>
      </c>
      <c r="AR78" s="37">
        <v>43</v>
      </c>
      <c r="AS78" s="24">
        <v>1</v>
      </c>
      <c r="AT78" s="39">
        <v>2</v>
      </c>
      <c r="AU78" s="39">
        <v>11</v>
      </c>
      <c r="AV78" s="39">
        <v>18</v>
      </c>
      <c r="AW78"/>
      <c r="AX78" s="11">
        <v>14</v>
      </c>
      <c r="AY78" s="24">
        <v>5</v>
      </c>
      <c r="AZ78" s="39">
        <v>5</v>
      </c>
      <c r="BA78" s="37">
        <v>10</v>
      </c>
      <c r="BB78" s="37">
        <v>16</v>
      </c>
      <c r="BC78" s="24">
        <v>3</v>
      </c>
      <c r="BD78" s="39">
        <v>9</v>
      </c>
      <c r="BE78" s="39">
        <v>14</v>
      </c>
      <c r="BF78" s="39">
        <v>19</v>
      </c>
      <c r="BG78"/>
      <c r="BH78" s="11">
        <v>14</v>
      </c>
      <c r="BI78" s="24">
        <v>4</v>
      </c>
      <c r="BJ78" s="39">
        <v>3</v>
      </c>
      <c r="BK78" s="37">
        <v>13</v>
      </c>
      <c r="BL78" s="37">
        <v>12</v>
      </c>
      <c r="BM78" s="24">
        <v>7</v>
      </c>
      <c r="BN78" s="39">
        <v>3</v>
      </c>
      <c r="BO78" s="39">
        <v>12</v>
      </c>
      <c r="BP78" s="39">
        <v>38</v>
      </c>
      <c r="BQ78"/>
      <c r="BR78" s="11">
        <v>14</v>
      </c>
      <c r="BS78" s="24">
        <v>8</v>
      </c>
      <c r="BT78" s="39">
        <v>10</v>
      </c>
      <c r="BU78" s="37">
        <v>17</v>
      </c>
      <c r="BV78" s="37">
        <v>42</v>
      </c>
      <c r="BW78" s="24">
        <v>7</v>
      </c>
      <c r="BX78" s="39">
        <v>4</v>
      </c>
      <c r="BY78" s="39">
        <v>17</v>
      </c>
      <c r="BZ78" s="39">
        <v>27</v>
      </c>
      <c r="CB78" s="11">
        <v>14</v>
      </c>
      <c r="CC78" s="24">
        <v>1</v>
      </c>
      <c r="CD78" s="39">
        <v>6</v>
      </c>
      <c r="CE78" s="37">
        <v>16</v>
      </c>
      <c r="CF78" s="37">
        <v>18</v>
      </c>
      <c r="CG78" s="24">
        <v>9</v>
      </c>
      <c r="CH78" s="39">
        <v>1</v>
      </c>
      <c r="CI78" s="39">
        <v>14</v>
      </c>
      <c r="CJ78" s="39">
        <v>59</v>
      </c>
      <c r="CL78" s="11">
        <v>14</v>
      </c>
      <c r="CM78" s="24">
        <v>5</v>
      </c>
      <c r="CN78" s="39">
        <v>9</v>
      </c>
      <c r="CO78" s="37">
        <v>10</v>
      </c>
      <c r="CP78" s="37">
        <v>34</v>
      </c>
      <c r="CQ78" s="24">
        <v>9</v>
      </c>
      <c r="CR78" s="39">
        <v>4</v>
      </c>
      <c r="CS78" s="39">
        <v>9</v>
      </c>
      <c r="CT78" s="39">
        <v>13</v>
      </c>
    </row>
    <row r="79" spans="1:98">
      <c r="A79" s="24">
        <v>175</v>
      </c>
      <c r="B79" s="24">
        <v>569</v>
      </c>
      <c r="C79" s="25" t="s">
        <v>49</v>
      </c>
      <c r="D79" s="44" t="s">
        <v>130</v>
      </c>
      <c r="E79" s="1" t="s">
        <v>133</v>
      </c>
      <c r="F79" s="36">
        <v>38846</v>
      </c>
      <c r="G79" s="1">
        <f t="shared" ca="1" si="2"/>
        <v>77</v>
      </c>
      <c r="H79" s="1">
        <f t="shared" ca="1" si="2"/>
        <v>36</v>
      </c>
      <c r="I79" s="21" t="s">
        <v>136</v>
      </c>
      <c r="J79" s="11">
        <v>15</v>
      </c>
      <c r="K79" s="24">
        <v>7</v>
      </c>
      <c r="L79" s="39">
        <v>6</v>
      </c>
      <c r="M79" s="37">
        <v>7</v>
      </c>
      <c r="N79" s="37">
        <v>10</v>
      </c>
      <c r="O79" s="24">
        <v>10</v>
      </c>
      <c r="P79" s="39">
        <v>8</v>
      </c>
      <c r="Q79" s="39">
        <v>8</v>
      </c>
      <c r="R79" s="39">
        <v>60</v>
      </c>
      <c r="S79"/>
      <c r="T79" s="11">
        <v>15</v>
      </c>
      <c r="U79" s="24">
        <v>8</v>
      </c>
      <c r="V79" s="39">
        <v>6</v>
      </c>
      <c r="W79" s="37">
        <v>17</v>
      </c>
      <c r="X79" s="37">
        <v>5</v>
      </c>
      <c r="Y79" s="24">
        <v>3</v>
      </c>
      <c r="Z79" s="39">
        <v>5</v>
      </c>
      <c r="AA79" s="39">
        <v>13</v>
      </c>
      <c r="AB79" s="39">
        <v>35</v>
      </c>
      <c r="AC79"/>
      <c r="AD79" s="11">
        <v>15</v>
      </c>
      <c r="AE79" s="24">
        <v>6</v>
      </c>
      <c r="AF79" s="39">
        <v>1</v>
      </c>
      <c r="AG79" s="37">
        <v>7</v>
      </c>
      <c r="AH79" s="37">
        <v>18</v>
      </c>
      <c r="AI79" s="24">
        <v>1</v>
      </c>
      <c r="AJ79" s="39">
        <v>9</v>
      </c>
      <c r="AK79" s="39">
        <v>0</v>
      </c>
      <c r="AL79" s="39">
        <v>15</v>
      </c>
      <c r="AM79"/>
      <c r="AN79" s="11">
        <v>15</v>
      </c>
      <c r="AO79" s="24">
        <v>3</v>
      </c>
      <c r="AP79" s="39">
        <v>9</v>
      </c>
      <c r="AQ79" s="37">
        <v>13</v>
      </c>
      <c r="AR79" s="37">
        <v>2</v>
      </c>
      <c r="AS79" s="24">
        <v>10</v>
      </c>
      <c r="AT79" s="39">
        <v>0</v>
      </c>
      <c r="AU79" s="39">
        <v>5</v>
      </c>
      <c r="AV79" s="39">
        <v>57</v>
      </c>
      <c r="AW79"/>
      <c r="AX79" s="11">
        <v>15</v>
      </c>
      <c r="AY79" s="24">
        <v>2</v>
      </c>
      <c r="AZ79" s="39">
        <v>9</v>
      </c>
      <c r="BA79" s="37">
        <v>5</v>
      </c>
      <c r="BB79" s="37">
        <v>22</v>
      </c>
      <c r="BC79" s="24">
        <v>9</v>
      </c>
      <c r="BD79" s="39">
        <v>0</v>
      </c>
      <c r="BE79" s="39">
        <v>1</v>
      </c>
      <c r="BF79" s="39">
        <v>33</v>
      </c>
      <c r="BG79"/>
      <c r="BH79" s="11">
        <v>15</v>
      </c>
      <c r="BI79" s="24">
        <v>6</v>
      </c>
      <c r="BJ79" s="39">
        <v>7</v>
      </c>
      <c r="BK79" s="37">
        <v>5</v>
      </c>
      <c r="BL79" s="37">
        <v>48</v>
      </c>
      <c r="BM79" s="24">
        <v>10</v>
      </c>
      <c r="BN79" s="39">
        <v>10</v>
      </c>
      <c r="BO79" s="39">
        <v>19</v>
      </c>
      <c r="BP79" s="39">
        <v>7</v>
      </c>
      <c r="BQ79"/>
      <c r="BR79" s="11">
        <v>15</v>
      </c>
      <c r="BS79" s="24">
        <v>10</v>
      </c>
      <c r="BT79" s="39">
        <v>2</v>
      </c>
      <c r="BU79" s="37">
        <v>19</v>
      </c>
      <c r="BV79" s="37">
        <v>9</v>
      </c>
      <c r="BW79" s="24">
        <v>5</v>
      </c>
      <c r="BX79" s="39">
        <v>9</v>
      </c>
      <c r="BY79" s="39">
        <v>4</v>
      </c>
      <c r="BZ79" s="39">
        <v>27</v>
      </c>
      <c r="CB79" s="11">
        <v>15</v>
      </c>
      <c r="CC79" s="24">
        <v>4</v>
      </c>
      <c r="CD79" s="39">
        <v>0</v>
      </c>
      <c r="CE79" s="37">
        <v>18</v>
      </c>
      <c r="CF79" s="37">
        <v>52</v>
      </c>
      <c r="CG79" s="24">
        <v>9</v>
      </c>
      <c r="CH79" s="39">
        <v>6</v>
      </c>
      <c r="CI79" s="39">
        <v>13</v>
      </c>
      <c r="CJ79" s="39">
        <v>5</v>
      </c>
      <c r="CL79" s="11">
        <v>15</v>
      </c>
      <c r="CM79" s="24">
        <v>1</v>
      </c>
      <c r="CN79" s="39">
        <v>5</v>
      </c>
      <c r="CO79" s="37">
        <v>15</v>
      </c>
      <c r="CP79" s="37">
        <v>47</v>
      </c>
      <c r="CQ79" s="24">
        <v>0</v>
      </c>
      <c r="CR79" s="39">
        <v>1</v>
      </c>
      <c r="CS79" s="39">
        <v>8</v>
      </c>
      <c r="CT79" s="39">
        <v>48</v>
      </c>
    </row>
    <row r="80" spans="1:98">
      <c r="A80" s="24">
        <v>176</v>
      </c>
      <c r="B80" s="24">
        <v>570</v>
      </c>
      <c r="C80" s="26" t="s">
        <v>50</v>
      </c>
      <c r="D80" s="1" t="s">
        <v>131</v>
      </c>
      <c r="E80" s="44" t="s">
        <v>134</v>
      </c>
      <c r="F80" s="36">
        <v>37718</v>
      </c>
      <c r="G80" s="1">
        <f t="shared" ca="1" si="2"/>
        <v>22</v>
      </c>
      <c r="H80" s="1">
        <f t="shared" ca="1" si="2"/>
        <v>28</v>
      </c>
      <c r="I80" s="21" t="s">
        <v>136</v>
      </c>
      <c r="J80" s="11">
        <v>16</v>
      </c>
      <c r="K80" s="24">
        <v>5</v>
      </c>
      <c r="L80" s="39">
        <v>0</v>
      </c>
      <c r="M80" s="37">
        <v>3</v>
      </c>
      <c r="N80" s="37">
        <v>0</v>
      </c>
      <c r="O80" s="24">
        <v>8</v>
      </c>
      <c r="P80" s="39">
        <v>5</v>
      </c>
      <c r="Q80" s="39">
        <v>20</v>
      </c>
      <c r="R80" s="39">
        <v>23</v>
      </c>
      <c r="S80"/>
      <c r="T80" s="11">
        <v>16</v>
      </c>
      <c r="U80" s="24">
        <v>1</v>
      </c>
      <c r="V80" s="39">
        <v>6</v>
      </c>
      <c r="W80" s="37">
        <v>12</v>
      </c>
      <c r="X80" s="37">
        <v>60</v>
      </c>
      <c r="Y80" s="24">
        <v>4</v>
      </c>
      <c r="Z80" s="39">
        <v>6</v>
      </c>
      <c r="AA80" s="39">
        <v>5</v>
      </c>
      <c r="AB80" s="39">
        <v>45</v>
      </c>
      <c r="AC80"/>
      <c r="AD80" s="11">
        <v>16</v>
      </c>
      <c r="AE80" s="24">
        <v>1</v>
      </c>
      <c r="AF80" s="39">
        <v>2</v>
      </c>
      <c r="AG80" s="37">
        <v>6</v>
      </c>
      <c r="AH80" s="37">
        <v>13</v>
      </c>
      <c r="AI80" s="24">
        <v>10</v>
      </c>
      <c r="AJ80" s="39">
        <v>9</v>
      </c>
      <c r="AK80" s="39">
        <v>4</v>
      </c>
      <c r="AL80" s="39">
        <v>12</v>
      </c>
      <c r="AM80"/>
      <c r="AN80" s="11">
        <v>16</v>
      </c>
      <c r="AO80" s="24">
        <v>4</v>
      </c>
      <c r="AP80" s="39">
        <v>4</v>
      </c>
      <c r="AQ80" s="37">
        <v>5</v>
      </c>
      <c r="AR80" s="37">
        <v>36</v>
      </c>
      <c r="AS80" s="24">
        <v>6</v>
      </c>
      <c r="AT80" s="39">
        <v>7</v>
      </c>
      <c r="AU80" s="39">
        <v>6</v>
      </c>
      <c r="AV80" s="39">
        <v>29</v>
      </c>
      <c r="AW80"/>
      <c r="AX80" s="11">
        <v>16</v>
      </c>
      <c r="AY80" s="24">
        <v>6</v>
      </c>
      <c r="AZ80" s="39">
        <v>10</v>
      </c>
      <c r="BA80" s="37">
        <v>5</v>
      </c>
      <c r="BB80" s="37">
        <v>23</v>
      </c>
      <c r="BC80" s="24">
        <v>2</v>
      </c>
      <c r="BD80" s="39">
        <v>6</v>
      </c>
      <c r="BE80" s="39">
        <v>19</v>
      </c>
      <c r="BF80" s="39">
        <v>43</v>
      </c>
      <c r="BG80"/>
      <c r="BH80" s="11">
        <v>16</v>
      </c>
      <c r="BI80" s="24">
        <v>9</v>
      </c>
      <c r="BJ80" s="39">
        <v>6</v>
      </c>
      <c r="BK80" s="37">
        <v>10</v>
      </c>
      <c r="BL80" s="37">
        <v>48</v>
      </c>
      <c r="BM80" s="24">
        <v>3</v>
      </c>
      <c r="BN80" s="39">
        <v>10</v>
      </c>
      <c r="BO80" s="39">
        <v>5</v>
      </c>
      <c r="BP80" s="39">
        <v>1</v>
      </c>
      <c r="BQ80"/>
      <c r="BR80" s="11">
        <v>16</v>
      </c>
      <c r="BS80" s="24">
        <v>9</v>
      </c>
      <c r="BT80" s="39">
        <v>8</v>
      </c>
      <c r="BU80" s="37">
        <v>1</v>
      </c>
      <c r="BV80" s="37">
        <v>23</v>
      </c>
      <c r="BW80" s="24">
        <v>0</v>
      </c>
      <c r="BX80" s="39">
        <v>10</v>
      </c>
      <c r="BY80" s="39">
        <v>10</v>
      </c>
      <c r="BZ80" s="39">
        <v>42</v>
      </c>
      <c r="CB80" s="11">
        <v>16</v>
      </c>
      <c r="CC80" s="24">
        <v>8</v>
      </c>
      <c r="CD80" s="39">
        <v>3</v>
      </c>
      <c r="CE80" s="37">
        <v>3</v>
      </c>
      <c r="CF80" s="37">
        <v>13</v>
      </c>
      <c r="CG80" s="24">
        <v>7</v>
      </c>
      <c r="CH80" s="39">
        <v>1</v>
      </c>
      <c r="CI80" s="39">
        <v>13</v>
      </c>
      <c r="CJ80" s="39">
        <v>44</v>
      </c>
      <c r="CL80" s="11">
        <v>16</v>
      </c>
      <c r="CM80" s="24">
        <v>1</v>
      </c>
      <c r="CN80" s="39">
        <v>4</v>
      </c>
      <c r="CO80" s="37">
        <v>5</v>
      </c>
      <c r="CP80" s="37">
        <v>48</v>
      </c>
      <c r="CQ80" s="24">
        <v>9</v>
      </c>
      <c r="CR80" s="39">
        <v>10</v>
      </c>
      <c r="CS80" s="39">
        <v>12</v>
      </c>
      <c r="CT80" s="39">
        <v>47</v>
      </c>
    </row>
    <row r="81" spans="1:98">
      <c r="A81" s="24">
        <v>177</v>
      </c>
      <c r="B81" s="24">
        <v>571</v>
      </c>
      <c r="C81" s="26" t="s">
        <v>51</v>
      </c>
      <c r="D81" s="44" t="s">
        <v>130</v>
      </c>
      <c r="E81" s="1" t="s">
        <v>132</v>
      </c>
      <c r="F81" s="36">
        <v>38176</v>
      </c>
      <c r="G81" s="1">
        <f t="shared" ca="1" si="2"/>
        <v>97</v>
      </c>
      <c r="H81" s="1">
        <f t="shared" ca="1" si="2"/>
        <v>72</v>
      </c>
      <c r="I81" s="21" t="s">
        <v>136</v>
      </c>
      <c r="J81" s="11">
        <v>17</v>
      </c>
      <c r="K81" s="24">
        <v>0</v>
      </c>
      <c r="L81" s="39">
        <v>9</v>
      </c>
      <c r="M81" s="37">
        <v>7</v>
      </c>
      <c r="N81" s="37">
        <v>13</v>
      </c>
      <c r="O81" s="24">
        <v>4</v>
      </c>
      <c r="P81" s="39">
        <v>6</v>
      </c>
      <c r="Q81" s="39">
        <v>3</v>
      </c>
      <c r="R81" s="39">
        <v>25</v>
      </c>
      <c r="S81"/>
      <c r="T81" s="11">
        <v>17</v>
      </c>
      <c r="U81" s="24">
        <v>9</v>
      </c>
      <c r="V81" s="39">
        <v>7</v>
      </c>
      <c r="W81" s="37">
        <v>10</v>
      </c>
      <c r="X81" s="37">
        <v>4</v>
      </c>
      <c r="Y81" s="24">
        <v>8</v>
      </c>
      <c r="Z81" s="39">
        <v>6</v>
      </c>
      <c r="AA81" s="39">
        <v>1</v>
      </c>
      <c r="AB81" s="39">
        <v>35</v>
      </c>
      <c r="AC81"/>
      <c r="AD81" s="11">
        <v>17</v>
      </c>
      <c r="AE81" s="24">
        <v>2</v>
      </c>
      <c r="AF81" s="39">
        <v>4</v>
      </c>
      <c r="AG81" s="37">
        <v>9</v>
      </c>
      <c r="AH81" s="37">
        <v>21</v>
      </c>
      <c r="AI81" s="24">
        <v>9</v>
      </c>
      <c r="AJ81" s="39">
        <v>1</v>
      </c>
      <c r="AK81" s="39">
        <v>5</v>
      </c>
      <c r="AL81" s="39">
        <v>58</v>
      </c>
      <c r="AM81"/>
      <c r="AN81" s="11">
        <v>17</v>
      </c>
      <c r="AO81" s="24">
        <v>1</v>
      </c>
      <c r="AP81" s="39">
        <v>2</v>
      </c>
      <c r="AQ81" s="37">
        <v>4</v>
      </c>
      <c r="AR81" s="37">
        <v>26</v>
      </c>
      <c r="AS81" s="24">
        <v>3</v>
      </c>
      <c r="AT81" s="39">
        <v>8</v>
      </c>
      <c r="AU81" s="39">
        <v>6</v>
      </c>
      <c r="AV81" s="39">
        <v>14</v>
      </c>
      <c r="AW81"/>
      <c r="AX81" s="11">
        <v>17</v>
      </c>
      <c r="AY81" s="24">
        <v>6</v>
      </c>
      <c r="AZ81" s="39">
        <v>0</v>
      </c>
      <c r="BA81" s="37">
        <v>8</v>
      </c>
      <c r="BB81" s="37">
        <v>57</v>
      </c>
      <c r="BC81" s="24">
        <v>2</v>
      </c>
      <c r="BD81" s="39">
        <v>5</v>
      </c>
      <c r="BE81" s="39">
        <v>2</v>
      </c>
      <c r="BF81" s="39">
        <v>46</v>
      </c>
      <c r="BG81"/>
      <c r="BH81" s="11">
        <v>17</v>
      </c>
      <c r="BI81" s="24">
        <v>3</v>
      </c>
      <c r="BJ81" s="39">
        <v>8</v>
      </c>
      <c r="BK81" s="37">
        <v>17</v>
      </c>
      <c r="BL81" s="37">
        <v>39</v>
      </c>
      <c r="BM81" s="24">
        <v>8</v>
      </c>
      <c r="BN81" s="39">
        <v>1</v>
      </c>
      <c r="BO81" s="39">
        <v>14</v>
      </c>
      <c r="BP81" s="39">
        <v>31</v>
      </c>
      <c r="BQ81"/>
      <c r="BR81" s="11">
        <v>17</v>
      </c>
      <c r="BS81" s="24">
        <v>5</v>
      </c>
      <c r="BT81" s="39">
        <v>9</v>
      </c>
      <c r="BU81" s="37">
        <v>14</v>
      </c>
      <c r="BV81" s="37">
        <v>7</v>
      </c>
      <c r="BW81" s="24">
        <v>0</v>
      </c>
      <c r="BX81" s="39">
        <v>6</v>
      </c>
      <c r="BY81" s="39">
        <v>19</v>
      </c>
      <c r="BZ81" s="39">
        <v>29</v>
      </c>
      <c r="CB81" s="11">
        <v>17</v>
      </c>
      <c r="CC81" s="24">
        <v>5</v>
      </c>
      <c r="CD81" s="39">
        <v>6</v>
      </c>
      <c r="CE81" s="37">
        <v>16</v>
      </c>
      <c r="CF81" s="37">
        <v>31</v>
      </c>
      <c r="CG81" s="24">
        <v>1</v>
      </c>
      <c r="CH81" s="39">
        <v>8</v>
      </c>
      <c r="CI81" s="39">
        <v>4</v>
      </c>
      <c r="CJ81" s="39">
        <v>54</v>
      </c>
      <c r="CL81" s="11">
        <v>17</v>
      </c>
      <c r="CM81" s="24">
        <v>4</v>
      </c>
      <c r="CN81" s="39">
        <v>3</v>
      </c>
      <c r="CO81" s="37">
        <v>6</v>
      </c>
      <c r="CP81" s="37">
        <v>33</v>
      </c>
      <c r="CQ81" s="24">
        <v>0</v>
      </c>
      <c r="CR81" s="39">
        <v>7</v>
      </c>
      <c r="CS81" s="39">
        <v>5</v>
      </c>
      <c r="CT81" s="39">
        <v>28</v>
      </c>
    </row>
    <row r="82" spans="1:98">
      <c r="A82" s="24">
        <v>178</v>
      </c>
      <c r="B82" s="24">
        <v>572</v>
      </c>
      <c r="C82" s="25" t="s">
        <v>39</v>
      </c>
      <c r="D82" s="1" t="s">
        <v>131</v>
      </c>
      <c r="E82" s="1" t="s">
        <v>133</v>
      </c>
      <c r="F82" s="36">
        <v>38846</v>
      </c>
      <c r="G82" s="1">
        <f t="shared" ca="1" si="2"/>
        <v>11</v>
      </c>
      <c r="H82" s="1">
        <f t="shared" ca="1" si="2"/>
        <v>21</v>
      </c>
      <c r="I82" s="21" t="s">
        <v>136</v>
      </c>
      <c r="J82" s="11">
        <v>18</v>
      </c>
      <c r="K82" s="24">
        <v>9</v>
      </c>
      <c r="L82" s="39">
        <v>10</v>
      </c>
      <c r="M82" s="37">
        <v>10</v>
      </c>
      <c r="N82" s="37">
        <v>4</v>
      </c>
      <c r="O82" s="24">
        <v>2</v>
      </c>
      <c r="P82" s="39">
        <v>5</v>
      </c>
      <c r="Q82" s="39">
        <v>14</v>
      </c>
      <c r="R82" s="39">
        <v>35</v>
      </c>
      <c r="S82"/>
      <c r="T82" s="11">
        <v>18</v>
      </c>
      <c r="U82" s="24">
        <v>7</v>
      </c>
      <c r="V82" s="39">
        <v>2</v>
      </c>
      <c r="W82" s="37">
        <v>20</v>
      </c>
      <c r="X82" s="37">
        <v>52</v>
      </c>
      <c r="Y82" s="24">
        <v>2</v>
      </c>
      <c r="Z82" s="39">
        <v>4</v>
      </c>
      <c r="AA82" s="39">
        <v>17</v>
      </c>
      <c r="AB82" s="39">
        <v>28</v>
      </c>
      <c r="AC82"/>
      <c r="AD82" s="11">
        <v>18</v>
      </c>
      <c r="AE82" s="24">
        <v>4</v>
      </c>
      <c r="AF82" s="39">
        <v>1</v>
      </c>
      <c r="AG82" s="37">
        <v>20</v>
      </c>
      <c r="AH82" s="37">
        <v>18</v>
      </c>
      <c r="AI82" s="24">
        <v>7</v>
      </c>
      <c r="AJ82" s="39">
        <v>10</v>
      </c>
      <c r="AK82" s="39">
        <v>15</v>
      </c>
      <c r="AL82" s="39">
        <v>46</v>
      </c>
      <c r="AM82"/>
      <c r="AN82" s="11">
        <v>18</v>
      </c>
      <c r="AO82" s="24">
        <v>2</v>
      </c>
      <c r="AP82" s="39">
        <v>0</v>
      </c>
      <c r="AQ82" s="37">
        <v>1</v>
      </c>
      <c r="AR82" s="37">
        <v>59</v>
      </c>
      <c r="AS82" s="24">
        <v>10</v>
      </c>
      <c r="AT82" s="39">
        <v>3</v>
      </c>
      <c r="AU82" s="39">
        <v>19</v>
      </c>
      <c r="AV82" s="39">
        <v>7</v>
      </c>
      <c r="AW82"/>
      <c r="AX82" s="11">
        <v>18</v>
      </c>
      <c r="AY82" s="24">
        <v>5</v>
      </c>
      <c r="AZ82" s="39">
        <v>2</v>
      </c>
      <c r="BA82" s="37">
        <v>16</v>
      </c>
      <c r="BB82" s="37">
        <v>2</v>
      </c>
      <c r="BC82" s="24">
        <v>4</v>
      </c>
      <c r="BD82" s="39">
        <v>3</v>
      </c>
      <c r="BE82" s="39">
        <v>2</v>
      </c>
      <c r="BF82" s="39">
        <v>30</v>
      </c>
      <c r="BG82"/>
      <c r="BH82" s="11">
        <v>18</v>
      </c>
      <c r="BI82" s="24">
        <v>7</v>
      </c>
      <c r="BJ82" s="39">
        <v>4</v>
      </c>
      <c r="BK82" s="37">
        <v>11</v>
      </c>
      <c r="BL82" s="37">
        <v>20</v>
      </c>
      <c r="BM82" s="24">
        <v>2</v>
      </c>
      <c r="BN82" s="39">
        <v>3</v>
      </c>
      <c r="BO82" s="39">
        <v>20</v>
      </c>
      <c r="BP82" s="39">
        <v>31</v>
      </c>
      <c r="BQ82"/>
      <c r="BR82" s="11">
        <v>18</v>
      </c>
      <c r="BS82" s="24">
        <v>1</v>
      </c>
      <c r="BT82" s="39">
        <v>9</v>
      </c>
      <c r="BU82" s="37">
        <v>7</v>
      </c>
      <c r="BV82" s="37">
        <v>20</v>
      </c>
      <c r="BW82" s="24">
        <v>9</v>
      </c>
      <c r="BX82" s="39">
        <v>3</v>
      </c>
      <c r="BY82" s="39">
        <v>15</v>
      </c>
      <c r="BZ82" s="39">
        <v>50</v>
      </c>
      <c r="CB82" s="11">
        <v>18</v>
      </c>
      <c r="CC82" s="24">
        <v>4</v>
      </c>
      <c r="CD82" s="39">
        <v>2</v>
      </c>
      <c r="CE82" s="37">
        <v>3</v>
      </c>
      <c r="CF82" s="37">
        <v>15</v>
      </c>
      <c r="CG82" s="24">
        <v>6</v>
      </c>
      <c r="CH82" s="39">
        <v>4</v>
      </c>
      <c r="CI82" s="39">
        <v>4</v>
      </c>
      <c r="CJ82" s="39">
        <v>23</v>
      </c>
      <c r="CL82" s="11">
        <v>18</v>
      </c>
      <c r="CM82" s="24">
        <v>5</v>
      </c>
      <c r="CN82" s="39">
        <v>2</v>
      </c>
      <c r="CO82" s="37">
        <v>1</v>
      </c>
      <c r="CP82" s="37">
        <v>28</v>
      </c>
      <c r="CQ82" s="24">
        <v>3</v>
      </c>
      <c r="CR82" s="39">
        <v>2</v>
      </c>
      <c r="CS82" s="39">
        <v>5</v>
      </c>
      <c r="CT82" s="39">
        <v>35</v>
      </c>
    </row>
    <row r="83" spans="1:98">
      <c r="A83" s="24">
        <v>179</v>
      </c>
      <c r="B83" s="24">
        <v>573</v>
      </c>
      <c r="C83" s="26" t="s">
        <v>40</v>
      </c>
      <c r="D83" s="44" t="s">
        <v>130</v>
      </c>
      <c r="E83" s="44" t="s">
        <v>134</v>
      </c>
      <c r="F83" s="36">
        <v>37718</v>
      </c>
      <c r="G83" s="1">
        <f t="shared" ca="1" si="2"/>
        <v>70</v>
      </c>
      <c r="H83" s="1">
        <f t="shared" ca="1" si="2"/>
        <v>52</v>
      </c>
      <c r="I83" s="21" t="s">
        <v>136</v>
      </c>
      <c r="J83" s="11">
        <v>19</v>
      </c>
      <c r="K83" s="24">
        <v>9</v>
      </c>
      <c r="L83" s="39">
        <v>2</v>
      </c>
      <c r="M83" s="37">
        <v>13</v>
      </c>
      <c r="N83" s="37">
        <v>50</v>
      </c>
      <c r="O83" s="24">
        <v>3</v>
      </c>
      <c r="P83" s="39">
        <v>5</v>
      </c>
      <c r="Q83" s="39">
        <v>1</v>
      </c>
      <c r="R83" s="39">
        <v>35</v>
      </c>
      <c r="S83"/>
      <c r="T83" s="11">
        <v>19</v>
      </c>
      <c r="U83" s="24">
        <v>10</v>
      </c>
      <c r="V83" s="39">
        <v>2</v>
      </c>
      <c r="W83" s="37">
        <v>14</v>
      </c>
      <c r="X83" s="37">
        <v>34</v>
      </c>
      <c r="Y83" s="24">
        <v>10</v>
      </c>
      <c r="Z83" s="39">
        <v>3</v>
      </c>
      <c r="AA83" s="39">
        <v>1</v>
      </c>
      <c r="AB83" s="39">
        <v>45</v>
      </c>
      <c r="AC83"/>
      <c r="AD83" s="11">
        <v>19</v>
      </c>
      <c r="AE83" s="24">
        <v>4</v>
      </c>
      <c r="AF83" s="39">
        <v>10</v>
      </c>
      <c r="AG83" s="37">
        <v>19</v>
      </c>
      <c r="AH83" s="37">
        <v>22</v>
      </c>
      <c r="AI83" s="24">
        <v>4</v>
      </c>
      <c r="AJ83" s="39">
        <v>1</v>
      </c>
      <c r="AK83" s="39">
        <v>5</v>
      </c>
      <c r="AL83" s="39">
        <v>13</v>
      </c>
      <c r="AM83"/>
      <c r="AN83" s="11">
        <v>19</v>
      </c>
      <c r="AO83" s="24">
        <v>4</v>
      </c>
      <c r="AP83" s="39">
        <v>1</v>
      </c>
      <c r="AQ83" s="37">
        <v>9</v>
      </c>
      <c r="AR83" s="37">
        <v>23</v>
      </c>
      <c r="AS83" s="24">
        <v>9</v>
      </c>
      <c r="AT83" s="39">
        <v>7</v>
      </c>
      <c r="AU83" s="39">
        <v>9</v>
      </c>
      <c r="AV83" s="39">
        <v>7</v>
      </c>
      <c r="AW83"/>
      <c r="AX83" s="11">
        <v>19</v>
      </c>
      <c r="AY83" s="24">
        <v>1</v>
      </c>
      <c r="AZ83" s="39">
        <v>8</v>
      </c>
      <c r="BA83" s="37">
        <v>0</v>
      </c>
      <c r="BB83" s="37">
        <v>3</v>
      </c>
      <c r="BC83" s="24">
        <v>1</v>
      </c>
      <c r="BD83" s="39">
        <v>2</v>
      </c>
      <c r="BE83" s="39">
        <v>20</v>
      </c>
      <c r="BF83" s="39">
        <v>28</v>
      </c>
      <c r="BG83"/>
      <c r="BH83" s="11">
        <v>19</v>
      </c>
      <c r="BI83" s="24">
        <v>10</v>
      </c>
      <c r="BJ83" s="39">
        <v>0</v>
      </c>
      <c r="BK83" s="37">
        <v>17</v>
      </c>
      <c r="BL83" s="37">
        <v>43</v>
      </c>
      <c r="BM83" s="24">
        <v>7</v>
      </c>
      <c r="BN83" s="39">
        <v>4</v>
      </c>
      <c r="BO83" s="39">
        <v>2</v>
      </c>
      <c r="BP83" s="39">
        <v>41</v>
      </c>
      <c r="BQ83"/>
      <c r="BR83" s="11">
        <v>19</v>
      </c>
      <c r="BS83" s="24">
        <v>0</v>
      </c>
      <c r="BT83" s="39">
        <v>5</v>
      </c>
      <c r="BU83" s="37">
        <v>17</v>
      </c>
      <c r="BV83" s="37">
        <v>33</v>
      </c>
      <c r="BW83" s="24">
        <v>10</v>
      </c>
      <c r="BX83" s="39">
        <v>3</v>
      </c>
      <c r="BY83" s="39">
        <v>12</v>
      </c>
      <c r="BZ83" s="39">
        <v>30</v>
      </c>
      <c r="CB83" s="11">
        <v>19</v>
      </c>
      <c r="CC83" s="24">
        <v>10</v>
      </c>
      <c r="CD83" s="39">
        <v>4</v>
      </c>
      <c r="CE83" s="37">
        <v>2</v>
      </c>
      <c r="CF83" s="37">
        <v>7</v>
      </c>
      <c r="CG83" s="24">
        <v>10</v>
      </c>
      <c r="CH83" s="39">
        <v>5</v>
      </c>
      <c r="CI83" s="39">
        <v>18</v>
      </c>
      <c r="CJ83" s="39">
        <v>21</v>
      </c>
      <c r="CL83" s="11">
        <v>19</v>
      </c>
      <c r="CM83" s="24">
        <v>4</v>
      </c>
      <c r="CN83" s="39">
        <v>9</v>
      </c>
      <c r="CO83" s="37">
        <v>4</v>
      </c>
      <c r="CP83" s="37">
        <v>17</v>
      </c>
      <c r="CQ83" s="24">
        <v>9</v>
      </c>
      <c r="CR83" s="39">
        <v>9</v>
      </c>
      <c r="CS83" s="39">
        <v>14</v>
      </c>
      <c r="CT83" s="39">
        <v>46</v>
      </c>
    </row>
    <row r="84" spans="1:98">
      <c r="A84" s="24">
        <v>180</v>
      </c>
      <c r="B84" s="24">
        <v>574</v>
      </c>
      <c r="C84" s="26" t="s">
        <v>41</v>
      </c>
      <c r="D84" s="1" t="s">
        <v>131</v>
      </c>
      <c r="E84" s="1" t="s">
        <v>132</v>
      </c>
      <c r="F84" s="36">
        <v>38176</v>
      </c>
      <c r="G84" s="1">
        <f t="shared" ca="1" si="2"/>
        <v>31</v>
      </c>
      <c r="H84" s="1">
        <f t="shared" ca="1" si="2"/>
        <v>72</v>
      </c>
      <c r="I84" s="21" t="s">
        <v>136</v>
      </c>
      <c r="J84" s="11">
        <v>20</v>
      </c>
      <c r="K84" s="24">
        <v>10</v>
      </c>
      <c r="L84" s="39">
        <v>8</v>
      </c>
      <c r="M84" s="37">
        <v>20</v>
      </c>
      <c r="N84" s="37">
        <v>57</v>
      </c>
      <c r="O84" s="24">
        <v>5</v>
      </c>
      <c r="P84" s="39">
        <v>0</v>
      </c>
      <c r="Q84" s="39">
        <v>12</v>
      </c>
      <c r="R84" s="39">
        <v>11</v>
      </c>
      <c r="S84"/>
      <c r="T84" s="11">
        <v>20</v>
      </c>
      <c r="U84" s="24">
        <v>2</v>
      </c>
      <c r="V84" s="39">
        <v>7</v>
      </c>
      <c r="W84" s="37">
        <v>12</v>
      </c>
      <c r="X84" s="37">
        <v>14</v>
      </c>
      <c r="Y84" s="24">
        <v>3</v>
      </c>
      <c r="Z84" s="39">
        <v>8</v>
      </c>
      <c r="AA84" s="39">
        <v>6</v>
      </c>
      <c r="AB84" s="39">
        <v>60</v>
      </c>
      <c r="AC84"/>
      <c r="AD84" s="11">
        <v>20</v>
      </c>
      <c r="AE84" s="24">
        <v>0</v>
      </c>
      <c r="AF84" s="39">
        <v>10</v>
      </c>
      <c r="AG84" s="37">
        <v>14</v>
      </c>
      <c r="AH84" s="37">
        <v>13</v>
      </c>
      <c r="AI84" s="24">
        <v>1</v>
      </c>
      <c r="AJ84" s="39">
        <v>0</v>
      </c>
      <c r="AK84" s="39">
        <v>10</v>
      </c>
      <c r="AL84" s="39">
        <v>15</v>
      </c>
      <c r="AM84"/>
      <c r="AN84" s="11">
        <v>20</v>
      </c>
      <c r="AO84" s="24">
        <v>3</v>
      </c>
      <c r="AP84" s="39">
        <v>5</v>
      </c>
      <c r="AQ84" s="37">
        <v>7</v>
      </c>
      <c r="AR84" s="37">
        <v>8</v>
      </c>
      <c r="AS84" s="24">
        <v>0</v>
      </c>
      <c r="AT84" s="39">
        <v>7</v>
      </c>
      <c r="AU84" s="39">
        <v>1</v>
      </c>
      <c r="AV84" s="39">
        <v>1</v>
      </c>
      <c r="AW84"/>
      <c r="AX84" s="11">
        <v>20</v>
      </c>
      <c r="AY84" s="24">
        <v>5</v>
      </c>
      <c r="AZ84" s="39">
        <v>10</v>
      </c>
      <c r="BA84" s="37">
        <v>7</v>
      </c>
      <c r="BB84" s="37">
        <v>16</v>
      </c>
      <c r="BC84" s="24">
        <v>0</v>
      </c>
      <c r="BD84" s="39">
        <v>3</v>
      </c>
      <c r="BE84" s="39">
        <v>3</v>
      </c>
      <c r="BF84" s="39">
        <v>55</v>
      </c>
      <c r="BG84"/>
      <c r="BH84" s="11">
        <v>20</v>
      </c>
      <c r="BI84" s="24">
        <v>8</v>
      </c>
      <c r="BJ84" s="39">
        <v>0</v>
      </c>
      <c r="BK84" s="37">
        <v>8</v>
      </c>
      <c r="BL84" s="37">
        <v>46</v>
      </c>
      <c r="BM84" s="24">
        <v>4</v>
      </c>
      <c r="BN84" s="39">
        <v>3</v>
      </c>
      <c r="BO84" s="39">
        <v>17</v>
      </c>
      <c r="BP84" s="39">
        <v>34</v>
      </c>
      <c r="BQ84"/>
      <c r="BR84" s="11">
        <v>20</v>
      </c>
      <c r="BS84" s="24">
        <v>9</v>
      </c>
      <c r="BT84" s="39">
        <v>9</v>
      </c>
      <c r="BU84" s="37">
        <v>5</v>
      </c>
      <c r="BV84" s="37">
        <v>4</v>
      </c>
      <c r="BW84" s="24">
        <v>9</v>
      </c>
      <c r="BX84" s="39">
        <v>9</v>
      </c>
      <c r="BY84" s="39">
        <v>5</v>
      </c>
      <c r="BZ84" s="39">
        <v>40</v>
      </c>
      <c r="CB84" s="11">
        <v>20</v>
      </c>
      <c r="CC84" s="24">
        <v>6</v>
      </c>
      <c r="CD84" s="39">
        <v>1</v>
      </c>
      <c r="CE84" s="37">
        <v>0</v>
      </c>
      <c r="CF84" s="37">
        <v>54</v>
      </c>
      <c r="CG84" s="24">
        <v>2</v>
      </c>
      <c r="CH84" s="39">
        <v>0</v>
      </c>
      <c r="CI84" s="39">
        <v>10</v>
      </c>
      <c r="CJ84" s="39">
        <v>30</v>
      </c>
      <c r="CL84" s="11">
        <v>20</v>
      </c>
      <c r="CM84" s="24">
        <v>0</v>
      </c>
      <c r="CN84" s="39">
        <v>4</v>
      </c>
      <c r="CO84" s="37">
        <v>4</v>
      </c>
      <c r="CP84" s="37">
        <v>21</v>
      </c>
      <c r="CQ84" s="24">
        <v>9</v>
      </c>
      <c r="CR84" s="39">
        <v>9</v>
      </c>
      <c r="CS84" s="39">
        <v>17</v>
      </c>
      <c r="CT84" s="39">
        <v>46</v>
      </c>
    </row>
    <row r="85" spans="1:98">
      <c r="A85" s="24">
        <v>181</v>
      </c>
      <c r="B85" s="24">
        <v>575</v>
      </c>
      <c r="C85" s="26" t="s">
        <v>42</v>
      </c>
      <c r="D85" s="44" t="s">
        <v>130</v>
      </c>
      <c r="E85" s="1" t="s">
        <v>133</v>
      </c>
      <c r="F85" s="36">
        <v>38846</v>
      </c>
      <c r="G85" s="1">
        <f t="shared" ca="1" si="2"/>
        <v>39</v>
      </c>
      <c r="H85" s="1">
        <f t="shared" ca="1" si="2"/>
        <v>48</v>
      </c>
      <c r="I85" s="21" t="s">
        <v>136</v>
      </c>
      <c r="J85" s="11">
        <v>21</v>
      </c>
      <c r="K85" s="24">
        <v>7</v>
      </c>
      <c r="L85" s="39">
        <v>4</v>
      </c>
      <c r="M85" s="37">
        <v>14</v>
      </c>
      <c r="N85" s="37">
        <v>43</v>
      </c>
      <c r="O85" s="24">
        <v>6</v>
      </c>
      <c r="P85" s="39">
        <v>6</v>
      </c>
      <c r="Q85" s="39">
        <v>12</v>
      </c>
      <c r="R85" s="39">
        <v>25</v>
      </c>
      <c r="S85"/>
      <c r="T85" s="11">
        <v>21</v>
      </c>
      <c r="U85" s="24">
        <v>9</v>
      </c>
      <c r="V85" s="39">
        <v>8</v>
      </c>
      <c r="W85" s="37">
        <v>20</v>
      </c>
      <c r="X85" s="37">
        <v>5</v>
      </c>
      <c r="Y85" s="24">
        <v>1</v>
      </c>
      <c r="Z85" s="39">
        <v>10</v>
      </c>
      <c r="AA85" s="39">
        <v>18</v>
      </c>
      <c r="AB85" s="39">
        <v>28</v>
      </c>
      <c r="AC85"/>
      <c r="AD85" s="11">
        <v>21</v>
      </c>
      <c r="AE85" s="24">
        <v>4</v>
      </c>
      <c r="AF85" s="39">
        <v>8</v>
      </c>
      <c r="AG85" s="37">
        <v>16</v>
      </c>
      <c r="AH85" s="37">
        <v>32</v>
      </c>
      <c r="AI85" s="24">
        <v>3</v>
      </c>
      <c r="AJ85" s="39">
        <v>0</v>
      </c>
      <c r="AK85" s="39">
        <v>16</v>
      </c>
      <c r="AL85" s="39">
        <v>55</v>
      </c>
      <c r="AM85"/>
      <c r="AN85" s="11">
        <v>21</v>
      </c>
      <c r="AO85" s="24">
        <v>6</v>
      </c>
      <c r="AP85" s="39">
        <v>5</v>
      </c>
      <c r="AQ85" s="37">
        <v>19</v>
      </c>
      <c r="AR85" s="37">
        <v>36</v>
      </c>
      <c r="AS85" s="24">
        <v>7</v>
      </c>
      <c r="AT85" s="39">
        <v>0</v>
      </c>
      <c r="AU85" s="39">
        <v>20</v>
      </c>
      <c r="AV85" s="39">
        <v>50</v>
      </c>
      <c r="AW85"/>
      <c r="AX85" s="11">
        <v>21</v>
      </c>
      <c r="AY85" s="24">
        <v>9</v>
      </c>
      <c r="AZ85" s="39">
        <v>1</v>
      </c>
      <c r="BA85" s="37">
        <v>2</v>
      </c>
      <c r="BB85" s="37">
        <v>56</v>
      </c>
      <c r="BC85" s="24">
        <v>8</v>
      </c>
      <c r="BD85" s="39">
        <v>9</v>
      </c>
      <c r="BE85" s="39">
        <v>7</v>
      </c>
      <c r="BF85" s="39">
        <v>53</v>
      </c>
      <c r="BG85"/>
      <c r="BH85" s="11">
        <v>21</v>
      </c>
      <c r="BI85" s="24">
        <v>4</v>
      </c>
      <c r="BJ85" s="39">
        <v>10</v>
      </c>
      <c r="BK85" s="37">
        <v>12</v>
      </c>
      <c r="BL85" s="37">
        <v>49</v>
      </c>
      <c r="BM85" s="24">
        <v>7</v>
      </c>
      <c r="BN85" s="39">
        <v>9</v>
      </c>
      <c r="BO85" s="39">
        <v>17</v>
      </c>
      <c r="BP85" s="39">
        <v>35</v>
      </c>
      <c r="BQ85"/>
      <c r="BR85" s="11">
        <v>21</v>
      </c>
      <c r="BS85" s="24">
        <v>0</v>
      </c>
      <c r="BT85" s="39">
        <v>0</v>
      </c>
      <c r="BU85" s="37">
        <v>14</v>
      </c>
      <c r="BV85" s="37">
        <v>5</v>
      </c>
      <c r="BW85" s="24">
        <v>5</v>
      </c>
      <c r="BX85" s="39">
        <v>9</v>
      </c>
      <c r="BY85" s="39">
        <v>13</v>
      </c>
      <c r="BZ85" s="39">
        <v>45</v>
      </c>
      <c r="CB85" s="11">
        <v>21</v>
      </c>
      <c r="CC85" s="24">
        <v>2</v>
      </c>
      <c r="CD85" s="39">
        <v>5</v>
      </c>
      <c r="CE85" s="37">
        <v>18</v>
      </c>
      <c r="CF85" s="37">
        <v>25</v>
      </c>
      <c r="CG85" s="24">
        <v>2</v>
      </c>
      <c r="CH85" s="39">
        <v>7</v>
      </c>
      <c r="CI85" s="39">
        <v>12</v>
      </c>
      <c r="CJ85" s="39">
        <v>26</v>
      </c>
      <c r="CL85" s="11">
        <v>21</v>
      </c>
      <c r="CM85" s="24">
        <v>1</v>
      </c>
      <c r="CN85" s="39">
        <v>3</v>
      </c>
      <c r="CO85" s="37">
        <v>15</v>
      </c>
      <c r="CP85" s="37">
        <v>8</v>
      </c>
      <c r="CQ85" s="24">
        <v>2</v>
      </c>
      <c r="CR85" s="39">
        <v>9</v>
      </c>
      <c r="CS85" s="39">
        <v>16</v>
      </c>
      <c r="CT85" s="39">
        <v>59</v>
      </c>
    </row>
    <row r="86" spans="1:98">
      <c r="A86" s="24">
        <v>182</v>
      </c>
      <c r="B86" s="24">
        <v>576</v>
      </c>
      <c r="C86" s="26" t="s">
        <v>43</v>
      </c>
      <c r="D86" s="1" t="s">
        <v>131</v>
      </c>
      <c r="E86" s="44" t="s">
        <v>134</v>
      </c>
      <c r="F86" s="36">
        <v>37718</v>
      </c>
      <c r="G86" s="1">
        <f t="shared" ca="1" si="2"/>
        <v>100</v>
      </c>
      <c r="H86" s="1">
        <f t="shared" ca="1" si="2"/>
        <v>66</v>
      </c>
      <c r="I86" s="21" t="s">
        <v>136</v>
      </c>
      <c r="J86" s="11">
        <v>22</v>
      </c>
      <c r="K86" s="24">
        <v>0</v>
      </c>
      <c r="L86" s="39">
        <v>10</v>
      </c>
      <c r="M86" s="37">
        <v>18</v>
      </c>
      <c r="N86" s="37">
        <v>45</v>
      </c>
      <c r="O86" s="24">
        <v>10</v>
      </c>
      <c r="P86" s="39">
        <v>1</v>
      </c>
      <c r="Q86" s="39">
        <v>3</v>
      </c>
      <c r="R86" s="39">
        <v>9</v>
      </c>
      <c r="S86"/>
      <c r="T86" s="11">
        <v>22</v>
      </c>
      <c r="U86" s="24">
        <v>10</v>
      </c>
      <c r="V86" s="39">
        <v>6</v>
      </c>
      <c r="W86" s="37">
        <v>1</v>
      </c>
      <c r="X86" s="37">
        <v>41</v>
      </c>
      <c r="Y86" s="24">
        <v>0</v>
      </c>
      <c r="Z86" s="39">
        <v>9</v>
      </c>
      <c r="AA86" s="39">
        <v>13</v>
      </c>
      <c r="AB86" s="39">
        <v>44</v>
      </c>
      <c r="AC86"/>
      <c r="AD86" s="11">
        <v>22</v>
      </c>
      <c r="AE86" s="24">
        <v>10</v>
      </c>
      <c r="AF86" s="39">
        <v>5</v>
      </c>
      <c r="AG86" s="37">
        <v>1</v>
      </c>
      <c r="AH86" s="37">
        <v>21</v>
      </c>
      <c r="AI86" s="24">
        <v>3</v>
      </c>
      <c r="AJ86" s="39">
        <v>3</v>
      </c>
      <c r="AK86" s="39">
        <v>11</v>
      </c>
      <c r="AL86" s="39">
        <v>26</v>
      </c>
      <c r="AM86"/>
      <c r="AN86" s="11">
        <v>22</v>
      </c>
      <c r="AO86" s="24">
        <v>0</v>
      </c>
      <c r="AP86" s="39">
        <v>9</v>
      </c>
      <c r="AQ86" s="37">
        <v>11</v>
      </c>
      <c r="AR86" s="37">
        <v>21</v>
      </c>
      <c r="AS86" s="24">
        <v>7</v>
      </c>
      <c r="AT86" s="39">
        <v>1</v>
      </c>
      <c r="AU86" s="39">
        <v>10</v>
      </c>
      <c r="AV86" s="39">
        <v>60</v>
      </c>
      <c r="AW86"/>
      <c r="AX86" s="11">
        <v>22</v>
      </c>
      <c r="AY86" s="24">
        <v>5</v>
      </c>
      <c r="AZ86" s="39">
        <v>10</v>
      </c>
      <c r="BA86" s="37">
        <v>9</v>
      </c>
      <c r="BB86" s="37">
        <v>6</v>
      </c>
      <c r="BC86" s="24">
        <v>2</v>
      </c>
      <c r="BD86" s="39">
        <v>0</v>
      </c>
      <c r="BE86" s="39">
        <v>17</v>
      </c>
      <c r="BF86" s="39">
        <v>35</v>
      </c>
      <c r="BG86"/>
      <c r="BH86" s="11">
        <v>22</v>
      </c>
      <c r="BI86" s="24">
        <v>4</v>
      </c>
      <c r="BJ86" s="39">
        <v>9</v>
      </c>
      <c r="BK86" s="37">
        <v>7</v>
      </c>
      <c r="BL86" s="37">
        <v>19</v>
      </c>
      <c r="BM86" s="24">
        <v>4</v>
      </c>
      <c r="BN86" s="39">
        <v>3</v>
      </c>
      <c r="BO86" s="39">
        <v>3</v>
      </c>
      <c r="BP86" s="39">
        <v>32</v>
      </c>
      <c r="BQ86"/>
      <c r="BR86" s="11">
        <v>22</v>
      </c>
      <c r="BS86" s="24">
        <v>9</v>
      </c>
      <c r="BT86" s="39">
        <v>6</v>
      </c>
      <c r="BU86" s="37">
        <v>7</v>
      </c>
      <c r="BV86" s="37">
        <v>16</v>
      </c>
      <c r="BW86" s="24">
        <v>3</v>
      </c>
      <c r="BX86" s="39">
        <v>6</v>
      </c>
      <c r="BY86" s="39">
        <v>9</v>
      </c>
      <c r="BZ86" s="39">
        <v>56</v>
      </c>
      <c r="CB86" s="11">
        <v>22</v>
      </c>
      <c r="CC86" s="24">
        <v>7</v>
      </c>
      <c r="CD86" s="39">
        <v>8</v>
      </c>
      <c r="CE86" s="37">
        <v>0</v>
      </c>
      <c r="CF86" s="37">
        <v>9</v>
      </c>
      <c r="CG86" s="24">
        <v>4</v>
      </c>
      <c r="CH86" s="39">
        <v>5</v>
      </c>
      <c r="CI86" s="39">
        <v>14</v>
      </c>
      <c r="CJ86" s="39">
        <v>37</v>
      </c>
      <c r="CL86" s="11">
        <v>22</v>
      </c>
      <c r="CM86" s="24">
        <v>7</v>
      </c>
      <c r="CN86" s="39">
        <v>6</v>
      </c>
      <c r="CO86" s="37">
        <v>11</v>
      </c>
      <c r="CP86" s="37">
        <v>58</v>
      </c>
      <c r="CQ86" s="24">
        <v>8</v>
      </c>
      <c r="CR86" s="39">
        <v>9</v>
      </c>
      <c r="CS86" s="39">
        <v>18</v>
      </c>
      <c r="CT86" s="39">
        <v>49</v>
      </c>
    </row>
    <row r="87" spans="1:98">
      <c r="A87" s="24">
        <v>183</v>
      </c>
      <c r="B87" s="24">
        <v>577</v>
      </c>
      <c r="C87" s="26" t="s">
        <v>44</v>
      </c>
      <c r="D87" s="44" t="s">
        <v>130</v>
      </c>
      <c r="E87" s="1" t="s">
        <v>132</v>
      </c>
      <c r="F87" s="36">
        <v>38176</v>
      </c>
      <c r="G87" s="1">
        <f t="shared" ca="1" si="2"/>
        <v>0</v>
      </c>
      <c r="H87" s="1">
        <f t="shared" ca="1" si="2"/>
        <v>23</v>
      </c>
      <c r="I87" s="21" t="s">
        <v>136</v>
      </c>
      <c r="J87" s="11">
        <v>23</v>
      </c>
      <c r="K87" s="24">
        <v>2</v>
      </c>
      <c r="L87" s="39">
        <v>8</v>
      </c>
      <c r="M87" s="37">
        <v>7</v>
      </c>
      <c r="N87" s="37">
        <v>56</v>
      </c>
      <c r="O87" s="24">
        <v>4</v>
      </c>
      <c r="P87" s="39">
        <v>10</v>
      </c>
      <c r="Q87" s="39">
        <v>9</v>
      </c>
      <c r="R87" s="39">
        <v>6</v>
      </c>
      <c r="S87"/>
      <c r="T87" s="11">
        <v>23</v>
      </c>
      <c r="U87" s="24">
        <v>3</v>
      </c>
      <c r="V87" s="39">
        <v>6</v>
      </c>
      <c r="W87" s="37">
        <v>0</v>
      </c>
      <c r="X87" s="37">
        <v>23</v>
      </c>
      <c r="Y87" s="24">
        <v>9</v>
      </c>
      <c r="Z87" s="39">
        <v>0</v>
      </c>
      <c r="AA87" s="39">
        <v>17</v>
      </c>
      <c r="AB87" s="39">
        <v>47</v>
      </c>
      <c r="AC87"/>
      <c r="AD87" s="11">
        <v>23</v>
      </c>
      <c r="AE87" s="24">
        <v>8</v>
      </c>
      <c r="AF87" s="39">
        <v>6</v>
      </c>
      <c r="AG87" s="37">
        <v>4</v>
      </c>
      <c r="AH87" s="37">
        <v>56</v>
      </c>
      <c r="AI87" s="24">
        <v>1</v>
      </c>
      <c r="AJ87" s="39">
        <v>6</v>
      </c>
      <c r="AK87" s="39">
        <v>8</v>
      </c>
      <c r="AL87" s="39">
        <v>58</v>
      </c>
      <c r="AM87"/>
      <c r="AN87" s="11">
        <v>23</v>
      </c>
      <c r="AO87" s="24">
        <v>3</v>
      </c>
      <c r="AP87" s="39">
        <v>1</v>
      </c>
      <c r="AQ87" s="37">
        <v>1</v>
      </c>
      <c r="AR87" s="37">
        <v>3</v>
      </c>
      <c r="AS87" s="24">
        <v>0</v>
      </c>
      <c r="AT87" s="39">
        <v>0</v>
      </c>
      <c r="AU87" s="39">
        <v>16</v>
      </c>
      <c r="AV87" s="39">
        <v>23</v>
      </c>
      <c r="AW87"/>
      <c r="AX87" s="11">
        <v>23</v>
      </c>
      <c r="AY87" s="24">
        <v>0</v>
      </c>
      <c r="AZ87" s="39">
        <v>7</v>
      </c>
      <c r="BA87" s="37">
        <v>17</v>
      </c>
      <c r="BB87" s="37">
        <v>45</v>
      </c>
      <c r="BC87" s="24">
        <v>6</v>
      </c>
      <c r="BD87" s="39">
        <v>1</v>
      </c>
      <c r="BE87" s="39">
        <v>11</v>
      </c>
      <c r="BF87" s="39">
        <v>6</v>
      </c>
      <c r="BG87"/>
      <c r="BH87" s="11">
        <v>23</v>
      </c>
      <c r="BI87" s="24">
        <v>4</v>
      </c>
      <c r="BJ87" s="39">
        <v>5</v>
      </c>
      <c r="BK87" s="37">
        <v>7</v>
      </c>
      <c r="BL87" s="37">
        <v>52</v>
      </c>
      <c r="BM87" s="24">
        <v>6</v>
      </c>
      <c r="BN87" s="39">
        <v>10</v>
      </c>
      <c r="BO87" s="39">
        <v>5</v>
      </c>
      <c r="BP87" s="39">
        <v>10</v>
      </c>
      <c r="BQ87"/>
      <c r="BR87" s="11">
        <v>23</v>
      </c>
      <c r="BS87" s="24">
        <v>2</v>
      </c>
      <c r="BT87" s="39">
        <v>4</v>
      </c>
      <c r="BU87" s="37">
        <v>4</v>
      </c>
      <c r="BV87" s="37">
        <v>37</v>
      </c>
      <c r="BW87" s="24">
        <v>3</v>
      </c>
      <c r="BX87" s="39">
        <v>3</v>
      </c>
      <c r="BY87" s="39">
        <v>15</v>
      </c>
      <c r="BZ87" s="39">
        <v>2</v>
      </c>
      <c r="CB87" s="11">
        <v>23</v>
      </c>
      <c r="CC87" s="24">
        <v>10</v>
      </c>
      <c r="CD87" s="39">
        <v>6</v>
      </c>
      <c r="CE87" s="37">
        <v>13</v>
      </c>
      <c r="CF87" s="37">
        <v>43</v>
      </c>
      <c r="CG87" s="24">
        <v>0</v>
      </c>
      <c r="CH87" s="39">
        <v>9</v>
      </c>
      <c r="CI87" s="39">
        <v>19</v>
      </c>
      <c r="CJ87" s="39">
        <v>6</v>
      </c>
      <c r="CL87" s="11">
        <v>23</v>
      </c>
      <c r="CM87" s="24">
        <v>4</v>
      </c>
      <c r="CN87" s="39">
        <v>4</v>
      </c>
      <c r="CO87" s="37">
        <v>17</v>
      </c>
      <c r="CP87" s="37">
        <v>9</v>
      </c>
      <c r="CQ87" s="24">
        <v>8</v>
      </c>
      <c r="CR87" s="39">
        <v>2</v>
      </c>
      <c r="CS87" s="39">
        <v>14</v>
      </c>
      <c r="CT87" s="39">
        <v>5</v>
      </c>
    </row>
    <row r="88" spans="1:98">
      <c r="A88" s="24">
        <v>184</v>
      </c>
      <c r="B88" s="24">
        <v>578</v>
      </c>
      <c r="C88" s="26" t="s">
        <v>45</v>
      </c>
      <c r="D88" s="1" t="s">
        <v>131</v>
      </c>
      <c r="E88" s="1" t="s">
        <v>133</v>
      </c>
      <c r="F88" s="36">
        <v>38846</v>
      </c>
      <c r="G88" s="1">
        <f t="shared" ca="1" si="2"/>
        <v>12</v>
      </c>
      <c r="H88" s="1">
        <f t="shared" ca="1" si="2"/>
        <v>59</v>
      </c>
      <c r="I88" s="21" t="s">
        <v>136</v>
      </c>
      <c r="J88" s="11">
        <v>24</v>
      </c>
      <c r="K88" s="24">
        <v>8</v>
      </c>
      <c r="L88" s="39">
        <v>7</v>
      </c>
      <c r="M88" s="37">
        <v>10</v>
      </c>
      <c r="N88" s="37">
        <v>13</v>
      </c>
      <c r="O88" s="24">
        <v>2</v>
      </c>
      <c r="P88" s="39">
        <v>8</v>
      </c>
      <c r="Q88" s="39">
        <v>19</v>
      </c>
      <c r="R88" s="39">
        <v>20</v>
      </c>
      <c r="S88"/>
      <c r="T88" s="11">
        <v>24</v>
      </c>
      <c r="U88" s="24">
        <v>5</v>
      </c>
      <c r="V88" s="39">
        <v>5</v>
      </c>
      <c r="W88" s="37">
        <v>9</v>
      </c>
      <c r="X88" s="37">
        <v>2</v>
      </c>
      <c r="Y88" s="24">
        <v>5</v>
      </c>
      <c r="Z88" s="39">
        <v>5</v>
      </c>
      <c r="AA88" s="39">
        <v>6</v>
      </c>
      <c r="AB88" s="39">
        <v>3</v>
      </c>
      <c r="AC88"/>
      <c r="AD88" s="11">
        <v>24</v>
      </c>
      <c r="AE88" s="24">
        <v>5</v>
      </c>
      <c r="AF88" s="39">
        <v>9</v>
      </c>
      <c r="AG88" s="37">
        <v>20</v>
      </c>
      <c r="AH88" s="37">
        <v>35</v>
      </c>
      <c r="AI88" s="24">
        <v>2</v>
      </c>
      <c r="AJ88" s="39">
        <v>3</v>
      </c>
      <c r="AK88" s="39">
        <v>8</v>
      </c>
      <c r="AL88" s="39">
        <v>56</v>
      </c>
      <c r="AM88"/>
      <c r="AN88" s="11">
        <v>24</v>
      </c>
      <c r="AO88" s="24">
        <v>3</v>
      </c>
      <c r="AP88" s="39">
        <v>2</v>
      </c>
      <c r="AQ88" s="37">
        <v>6</v>
      </c>
      <c r="AR88" s="37">
        <v>42</v>
      </c>
      <c r="AS88" s="24">
        <v>8</v>
      </c>
      <c r="AT88" s="39">
        <v>9</v>
      </c>
      <c r="AU88" s="39">
        <v>4</v>
      </c>
      <c r="AV88" s="39">
        <v>56</v>
      </c>
      <c r="AW88"/>
      <c r="AX88" s="11">
        <v>24</v>
      </c>
      <c r="AY88" s="24">
        <v>6</v>
      </c>
      <c r="AZ88" s="39">
        <v>7</v>
      </c>
      <c r="BA88" s="37">
        <v>14</v>
      </c>
      <c r="BB88" s="37">
        <v>32</v>
      </c>
      <c r="BC88" s="24">
        <v>2</v>
      </c>
      <c r="BD88" s="39">
        <v>1</v>
      </c>
      <c r="BE88" s="39">
        <v>18</v>
      </c>
      <c r="BF88" s="39">
        <v>29</v>
      </c>
      <c r="BG88"/>
      <c r="BH88" s="11">
        <v>24</v>
      </c>
      <c r="BI88" s="24">
        <v>10</v>
      </c>
      <c r="BJ88" s="39">
        <v>0</v>
      </c>
      <c r="BK88" s="37">
        <v>13</v>
      </c>
      <c r="BL88" s="37">
        <v>1</v>
      </c>
      <c r="BM88" s="24">
        <v>0</v>
      </c>
      <c r="BN88" s="39">
        <v>0</v>
      </c>
      <c r="BO88" s="39">
        <v>15</v>
      </c>
      <c r="BP88" s="39">
        <v>13</v>
      </c>
      <c r="BQ88"/>
      <c r="BR88" s="11">
        <v>24</v>
      </c>
      <c r="BS88" s="24">
        <v>7</v>
      </c>
      <c r="BT88" s="39">
        <v>3</v>
      </c>
      <c r="BU88" s="37">
        <v>12</v>
      </c>
      <c r="BV88" s="37">
        <v>20</v>
      </c>
      <c r="BW88" s="24">
        <v>10</v>
      </c>
      <c r="BX88" s="39">
        <v>3</v>
      </c>
      <c r="BY88" s="39">
        <v>12</v>
      </c>
      <c r="BZ88" s="39">
        <v>17</v>
      </c>
      <c r="CB88" s="11">
        <v>24</v>
      </c>
      <c r="CC88" s="24">
        <v>5</v>
      </c>
      <c r="CD88" s="39">
        <v>2</v>
      </c>
      <c r="CE88" s="37">
        <v>2</v>
      </c>
      <c r="CF88" s="37">
        <v>24</v>
      </c>
      <c r="CG88" s="24">
        <v>9</v>
      </c>
      <c r="CH88" s="39">
        <v>7</v>
      </c>
      <c r="CI88" s="39">
        <v>0</v>
      </c>
      <c r="CJ88" s="39">
        <v>24</v>
      </c>
      <c r="CL88" s="11">
        <v>24</v>
      </c>
      <c r="CM88" s="24">
        <v>8</v>
      </c>
      <c r="CN88" s="39">
        <v>6</v>
      </c>
      <c r="CO88" s="37">
        <v>13</v>
      </c>
      <c r="CP88" s="37">
        <v>6</v>
      </c>
      <c r="CQ88" s="24">
        <v>2</v>
      </c>
      <c r="CR88" s="39">
        <v>10</v>
      </c>
      <c r="CS88" s="39">
        <v>0</v>
      </c>
      <c r="CT88" s="39">
        <v>3</v>
      </c>
    </row>
    <row r="89" spans="1:98">
      <c r="A89" s="24">
        <v>185</v>
      </c>
      <c r="B89" s="24">
        <v>579</v>
      </c>
      <c r="C89" s="25" t="s">
        <v>46</v>
      </c>
      <c r="D89" s="44" t="s">
        <v>130</v>
      </c>
      <c r="E89" s="44" t="s">
        <v>134</v>
      </c>
      <c r="F89" s="36">
        <v>37718</v>
      </c>
      <c r="G89" s="1">
        <f t="shared" ca="1" si="2"/>
        <v>67</v>
      </c>
      <c r="H89" s="1">
        <f t="shared" ca="1" si="2"/>
        <v>2</v>
      </c>
      <c r="I89" s="21" t="s">
        <v>136</v>
      </c>
      <c r="J89" s="11">
        <v>25</v>
      </c>
      <c r="K89" s="24">
        <v>7</v>
      </c>
      <c r="L89" s="39">
        <v>9</v>
      </c>
      <c r="M89" s="37">
        <v>2</v>
      </c>
      <c r="N89" s="37">
        <v>43</v>
      </c>
      <c r="O89" s="24">
        <v>3</v>
      </c>
      <c r="P89" s="39">
        <v>9</v>
      </c>
      <c r="Q89" s="39">
        <v>11</v>
      </c>
      <c r="R89" s="39">
        <v>37</v>
      </c>
      <c r="S89"/>
      <c r="T89" s="11">
        <v>25</v>
      </c>
      <c r="U89" s="24">
        <v>8</v>
      </c>
      <c r="V89" s="39">
        <v>9</v>
      </c>
      <c r="W89" s="37">
        <v>7</v>
      </c>
      <c r="X89" s="37">
        <v>25</v>
      </c>
      <c r="Y89" s="24">
        <v>9</v>
      </c>
      <c r="Z89" s="39">
        <v>1</v>
      </c>
      <c r="AA89" s="39">
        <v>9</v>
      </c>
      <c r="AB89" s="39">
        <v>19</v>
      </c>
      <c r="AC89"/>
      <c r="AD89" s="11">
        <v>25</v>
      </c>
      <c r="AE89" s="24">
        <v>8</v>
      </c>
      <c r="AF89" s="39">
        <v>7</v>
      </c>
      <c r="AG89" s="37">
        <v>3</v>
      </c>
      <c r="AH89" s="37">
        <v>12</v>
      </c>
      <c r="AI89" s="24">
        <v>3</v>
      </c>
      <c r="AJ89" s="39">
        <v>7</v>
      </c>
      <c r="AK89" s="39">
        <v>2</v>
      </c>
      <c r="AL89" s="39">
        <v>50</v>
      </c>
      <c r="AM89"/>
      <c r="AN89" s="11">
        <v>25</v>
      </c>
      <c r="AO89" s="24">
        <v>2</v>
      </c>
      <c r="AP89" s="39">
        <v>3</v>
      </c>
      <c r="AQ89" s="37">
        <v>2</v>
      </c>
      <c r="AR89" s="37">
        <v>45</v>
      </c>
      <c r="AS89" s="24">
        <v>5</v>
      </c>
      <c r="AT89" s="39">
        <v>0</v>
      </c>
      <c r="AU89" s="39">
        <v>3</v>
      </c>
      <c r="AV89" s="39">
        <v>41</v>
      </c>
      <c r="AW89"/>
      <c r="AX89" s="11">
        <v>25</v>
      </c>
      <c r="AY89" s="24">
        <v>2</v>
      </c>
      <c r="AZ89" s="39">
        <v>6</v>
      </c>
      <c r="BA89" s="37">
        <v>17</v>
      </c>
      <c r="BB89" s="37">
        <v>25</v>
      </c>
      <c r="BC89" s="24">
        <v>7</v>
      </c>
      <c r="BD89" s="39">
        <v>6</v>
      </c>
      <c r="BE89" s="39">
        <v>16</v>
      </c>
      <c r="BF89" s="39">
        <v>5</v>
      </c>
      <c r="BG89"/>
      <c r="BH89" s="11">
        <v>25</v>
      </c>
      <c r="BI89" s="24">
        <v>2</v>
      </c>
      <c r="BJ89" s="39">
        <v>8</v>
      </c>
      <c r="BK89" s="37">
        <v>15</v>
      </c>
      <c r="BL89" s="37">
        <v>19</v>
      </c>
      <c r="BM89" s="24">
        <v>0</v>
      </c>
      <c r="BN89" s="39">
        <v>0</v>
      </c>
      <c r="BO89" s="39">
        <v>2</v>
      </c>
      <c r="BP89" s="39">
        <v>27</v>
      </c>
      <c r="BQ89"/>
      <c r="BR89" s="11">
        <v>25</v>
      </c>
      <c r="BS89" s="24">
        <v>0</v>
      </c>
      <c r="BT89" s="39">
        <v>5</v>
      </c>
      <c r="BU89" s="37">
        <v>15</v>
      </c>
      <c r="BV89" s="37">
        <v>4</v>
      </c>
      <c r="BW89" s="24">
        <v>5</v>
      </c>
      <c r="BX89" s="39">
        <v>3</v>
      </c>
      <c r="BY89" s="39">
        <v>10</v>
      </c>
      <c r="BZ89" s="39">
        <v>24</v>
      </c>
      <c r="CB89" s="11">
        <v>25</v>
      </c>
      <c r="CC89" s="24">
        <v>7</v>
      </c>
      <c r="CD89" s="39">
        <v>10</v>
      </c>
      <c r="CE89" s="37">
        <v>12</v>
      </c>
      <c r="CF89" s="37">
        <v>12</v>
      </c>
      <c r="CG89" s="24">
        <v>2</v>
      </c>
      <c r="CH89" s="39">
        <v>1</v>
      </c>
      <c r="CI89" s="39">
        <v>2</v>
      </c>
      <c r="CJ89" s="39">
        <v>26</v>
      </c>
      <c r="CL89" s="11">
        <v>25</v>
      </c>
      <c r="CM89" s="24">
        <v>0</v>
      </c>
      <c r="CN89" s="39">
        <v>0</v>
      </c>
      <c r="CO89" s="37">
        <v>6</v>
      </c>
      <c r="CP89" s="37">
        <v>35</v>
      </c>
      <c r="CQ89" s="24">
        <v>9</v>
      </c>
      <c r="CR89" s="39">
        <v>4</v>
      </c>
      <c r="CS89" s="39">
        <v>9</v>
      </c>
      <c r="CT89" s="39">
        <v>59</v>
      </c>
    </row>
    <row r="90" spans="1:98">
      <c r="A90" s="24">
        <v>186</v>
      </c>
      <c r="B90" s="24">
        <v>580</v>
      </c>
      <c r="C90" s="26" t="s">
        <v>47</v>
      </c>
      <c r="D90" s="1" t="s">
        <v>131</v>
      </c>
      <c r="E90" s="1" t="s">
        <v>132</v>
      </c>
      <c r="F90" s="36">
        <v>38176</v>
      </c>
      <c r="G90" s="1">
        <f t="shared" ca="1" si="2"/>
        <v>4</v>
      </c>
      <c r="H90" s="1">
        <f t="shared" ca="1" si="2"/>
        <v>6</v>
      </c>
      <c r="I90" s="21" t="s">
        <v>136</v>
      </c>
      <c r="J90" s="11">
        <v>26</v>
      </c>
      <c r="K90" s="24">
        <v>10</v>
      </c>
      <c r="L90" s="39">
        <v>2</v>
      </c>
      <c r="M90" s="37">
        <v>9</v>
      </c>
      <c r="N90" s="37">
        <v>12</v>
      </c>
      <c r="O90" s="24">
        <v>9</v>
      </c>
      <c r="P90" s="39">
        <v>9</v>
      </c>
      <c r="Q90" s="39">
        <v>3</v>
      </c>
      <c r="R90" s="39">
        <v>33</v>
      </c>
      <c r="S90"/>
      <c r="T90" s="11">
        <v>26</v>
      </c>
      <c r="U90" s="24">
        <v>0</v>
      </c>
      <c r="V90" s="39">
        <v>3</v>
      </c>
      <c r="W90" s="37">
        <v>7</v>
      </c>
      <c r="X90" s="37">
        <v>5</v>
      </c>
      <c r="Y90" s="24">
        <v>7</v>
      </c>
      <c r="Z90" s="39">
        <v>0</v>
      </c>
      <c r="AA90" s="39">
        <v>12</v>
      </c>
      <c r="AB90" s="39">
        <v>33</v>
      </c>
      <c r="AC90"/>
      <c r="AD90" s="11">
        <v>26</v>
      </c>
      <c r="AE90" s="24">
        <v>4</v>
      </c>
      <c r="AF90" s="39">
        <v>8</v>
      </c>
      <c r="AG90" s="37">
        <v>9</v>
      </c>
      <c r="AH90" s="37">
        <v>59</v>
      </c>
      <c r="AI90" s="24">
        <v>3</v>
      </c>
      <c r="AJ90" s="39">
        <v>1</v>
      </c>
      <c r="AK90" s="39">
        <v>2</v>
      </c>
      <c r="AL90" s="39">
        <v>7</v>
      </c>
      <c r="AM90"/>
      <c r="AN90" s="11">
        <v>26</v>
      </c>
      <c r="AO90" s="24">
        <v>3</v>
      </c>
      <c r="AP90" s="39">
        <v>8</v>
      </c>
      <c r="AQ90" s="37">
        <v>14</v>
      </c>
      <c r="AR90" s="37">
        <v>24</v>
      </c>
      <c r="AS90" s="24">
        <v>6</v>
      </c>
      <c r="AT90" s="39">
        <v>8</v>
      </c>
      <c r="AU90" s="39">
        <v>10</v>
      </c>
      <c r="AV90" s="39">
        <v>41</v>
      </c>
      <c r="AW90"/>
      <c r="AX90" s="11">
        <v>26</v>
      </c>
      <c r="AY90" s="24">
        <v>8</v>
      </c>
      <c r="AZ90" s="39">
        <v>4</v>
      </c>
      <c r="BA90" s="37">
        <v>0</v>
      </c>
      <c r="BB90" s="37">
        <v>15</v>
      </c>
      <c r="BC90" s="24">
        <v>0</v>
      </c>
      <c r="BD90" s="39">
        <v>9</v>
      </c>
      <c r="BE90" s="39">
        <v>0</v>
      </c>
      <c r="BF90" s="39">
        <v>51</v>
      </c>
      <c r="BG90"/>
      <c r="BH90" s="11">
        <v>26</v>
      </c>
      <c r="BI90" s="24">
        <v>5</v>
      </c>
      <c r="BJ90" s="39">
        <v>6</v>
      </c>
      <c r="BK90" s="37">
        <v>9</v>
      </c>
      <c r="BL90" s="37">
        <v>24</v>
      </c>
      <c r="BM90" s="24">
        <v>5</v>
      </c>
      <c r="BN90" s="39">
        <v>10</v>
      </c>
      <c r="BO90" s="39">
        <v>14</v>
      </c>
      <c r="BP90" s="39">
        <v>42</v>
      </c>
      <c r="BQ90"/>
      <c r="BR90" s="11">
        <v>26</v>
      </c>
      <c r="BS90" s="24">
        <v>6</v>
      </c>
      <c r="BT90" s="39">
        <v>8</v>
      </c>
      <c r="BU90" s="37">
        <v>0</v>
      </c>
      <c r="BV90" s="37">
        <v>1</v>
      </c>
      <c r="BW90" s="24">
        <v>6</v>
      </c>
      <c r="BX90" s="39">
        <v>10</v>
      </c>
      <c r="BY90" s="39">
        <v>0</v>
      </c>
      <c r="BZ90" s="39">
        <v>16</v>
      </c>
      <c r="CB90" s="11">
        <v>26</v>
      </c>
      <c r="CC90" s="24">
        <v>5</v>
      </c>
      <c r="CD90" s="39">
        <v>10</v>
      </c>
      <c r="CE90" s="37">
        <v>5</v>
      </c>
      <c r="CF90" s="37">
        <v>25</v>
      </c>
      <c r="CG90" s="24">
        <v>7</v>
      </c>
      <c r="CH90" s="39">
        <v>9</v>
      </c>
      <c r="CI90" s="39">
        <v>15</v>
      </c>
      <c r="CJ90" s="39">
        <v>18</v>
      </c>
      <c r="CL90" s="11">
        <v>26</v>
      </c>
      <c r="CM90" s="24">
        <v>5</v>
      </c>
      <c r="CN90" s="39">
        <v>4</v>
      </c>
      <c r="CO90" s="37">
        <v>10</v>
      </c>
      <c r="CP90" s="37">
        <v>8</v>
      </c>
      <c r="CQ90" s="24">
        <v>8</v>
      </c>
      <c r="CR90" s="39">
        <v>3</v>
      </c>
      <c r="CS90" s="39">
        <v>10</v>
      </c>
      <c r="CT90" s="39">
        <v>30</v>
      </c>
    </row>
    <row r="91" spans="1:98">
      <c r="A91" s="24">
        <v>187</v>
      </c>
      <c r="B91" s="24">
        <v>581</v>
      </c>
      <c r="C91" s="26" t="s">
        <v>48</v>
      </c>
      <c r="D91" s="44" t="s">
        <v>130</v>
      </c>
      <c r="E91" s="1" t="s">
        <v>133</v>
      </c>
      <c r="F91" s="36">
        <v>38846</v>
      </c>
      <c r="G91" s="1">
        <f t="shared" ca="1" si="2"/>
        <v>36</v>
      </c>
      <c r="H91" s="1">
        <f t="shared" ca="1" si="2"/>
        <v>72</v>
      </c>
      <c r="I91" s="21" t="s">
        <v>136</v>
      </c>
      <c r="J91" s="11">
        <v>27</v>
      </c>
      <c r="K91" s="24">
        <v>6</v>
      </c>
      <c r="L91" s="39">
        <v>0</v>
      </c>
      <c r="M91" s="37">
        <v>1</v>
      </c>
      <c r="N91" s="37">
        <v>6</v>
      </c>
      <c r="O91" s="24">
        <v>8</v>
      </c>
      <c r="P91" s="39">
        <v>6</v>
      </c>
      <c r="Q91" s="39">
        <v>18</v>
      </c>
      <c r="R91" s="39">
        <v>11</v>
      </c>
      <c r="S91"/>
      <c r="T91" s="11">
        <v>27</v>
      </c>
      <c r="U91" s="24">
        <v>8</v>
      </c>
      <c r="V91" s="39">
        <v>7</v>
      </c>
      <c r="W91" s="37">
        <v>14</v>
      </c>
      <c r="X91" s="37">
        <v>45</v>
      </c>
      <c r="Y91" s="24">
        <v>7</v>
      </c>
      <c r="Z91" s="39">
        <v>7</v>
      </c>
      <c r="AA91" s="39">
        <v>10</v>
      </c>
      <c r="AB91" s="39">
        <v>45</v>
      </c>
      <c r="AC91"/>
      <c r="AD91" s="11">
        <v>27</v>
      </c>
      <c r="AE91" s="24">
        <v>7</v>
      </c>
      <c r="AF91" s="39">
        <v>3</v>
      </c>
      <c r="AG91" s="37">
        <v>7</v>
      </c>
      <c r="AH91" s="37">
        <v>50</v>
      </c>
      <c r="AI91" s="24">
        <v>9</v>
      </c>
      <c r="AJ91" s="39">
        <v>6</v>
      </c>
      <c r="AK91" s="39">
        <v>8</v>
      </c>
      <c r="AL91" s="39">
        <v>58</v>
      </c>
      <c r="AM91"/>
      <c r="AN91" s="11">
        <v>27</v>
      </c>
      <c r="AO91" s="24">
        <v>3</v>
      </c>
      <c r="AP91" s="39">
        <v>3</v>
      </c>
      <c r="AQ91" s="37">
        <v>0</v>
      </c>
      <c r="AR91" s="37">
        <v>42</v>
      </c>
      <c r="AS91" s="24">
        <v>8</v>
      </c>
      <c r="AT91" s="39">
        <v>2</v>
      </c>
      <c r="AU91" s="39">
        <v>1</v>
      </c>
      <c r="AV91" s="39">
        <v>42</v>
      </c>
      <c r="AW91"/>
      <c r="AX91" s="11">
        <v>27</v>
      </c>
      <c r="AY91" s="24">
        <v>8</v>
      </c>
      <c r="AZ91" s="39">
        <v>6</v>
      </c>
      <c r="BA91" s="37">
        <v>6</v>
      </c>
      <c r="BB91" s="37">
        <v>36</v>
      </c>
      <c r="BC91" s="24">
        <v>5</v>
      </c>
      <c r="BD91" s="39">
        <v>2</v>
      </c>
      <c r="BE91" s="39">
        <v>0</v>
      </c>
      <c r="BF91" s="39">
        <v>60</v>
      </c>
      <c r="BG91"/>
      <c r="BH91" s="11">
        <v>27</v>
      </c>
      <c r="BI91" s="24">
        <v>6</v>
      </c>
      <c r="BJ91" s="39">
        <v>3</v>
      </c>
      <c r="BK91" s="37">
        <v>16</v>
      </c>
      <c r="BL91" s="37">
        <v>17</v>
      </c>
      <c r="BM91" s="24">
        <v>7</v>
      </c>
      <c r="BN91" s="39">
        <v>9</v>
      </c>
      <c r="BO91" s="39">
        <v>13</v>
      </c>
      <c r="BP91" s="39">
        <v>26</v>
      </c>
      <c r="BQ91"/>
      <c r="BR91" s="11">
        <v>27</v>
      </c>
      <c r="BS91" s="24">
        <v>1</v>
      </c>
      <c r="BT91" s="39">
        <v>2</v>
      </c>
      <c r="BU91" s="37">
        <v>18</v>
      </c>
      <c r="BV91" s="37">
        <v>31</v>
      </c>
      <c r="BW91" s="24">
        <v>3</v>
      </c>
      <c r="BX91" s="39">
        <v>3</v>
      </c>
      <c r="BY91" s="39">
        <v>18</v>
      </c>
      <c r="BZ91" s="39">
        <v>40</v>
      </c>
      <c r="CB91" s="11">
        <v>27</v>
      </c>
      <c r="CC91" s="24">
        <v>3</v>
      </c>
      <c r="CD91" s="39">
        <v>1</v>
      </c>
      <c r="CE91" s="37">
        <v>19</v>
      </c>
      <c r="CF91" s="37">
        <v>37</v>
      </c>
      <c r="CG91" s="24">
        <v>0</v>
      </c>
      <c r="CH91" s="39">
        <v>0</v>
      </c>
      <c r="CI91" s="39">
        <v>9</v>
      </c>
      <c r="CJ91" s="39">
        <v>19</v>
      </c>
      <c r="CL91" s="11">
        <v>27</v>
      </c>
      <c r="CM91" s="24">
        <v>3</v>
      </c>
      <c r="CN91" s="39">
        <v>4</v>
      </c>
      <c r="CO91" s="37">
        <v>20</v>
      </c>
      <c r="CP91" s="37">
        <v>3</v>
      </c>
      <c r="CQ91" s="24">
        <v>1</v>
      </c>
      <c r="CR91" s="39">
        <v>8</v>
      </c>
      <c r="CS91" s="39">
        <v>18</v>
      </c>
      <c r="CT91" s="39">
        <v>3</v>
      </c>
    </row>
    <row r="92" spans="1:98">
      <c r="A92" s="24">
        <v>188</v>
      </c>
      <c r="B92" s="24">
        <v>582</v>
      </c>
      <c r="C92" s="25" t="s">
        <v>49</v>
      </c>
      <c r="D92" s="1" t="s">
        <v>131</v>
      </c>
      <c r="E92" s="44" t="s">
        <v>134</v>
      </c>
      <c r="F92" s="36">
        <v>37718</v>
      </c>
      <c r="G92" s="1">
        <f t="shared" ca="1" si="2"/>
        <v>27</v>
      </c>
      <c r="H92" s="1">
        <f t="shared" ca="1" si="2"/>
        <v>83</v>
      </c>
      <c r="I92" s="21" t="s">
        <v>136</v>
      </c>
      <c r="J92" s="11">
        <v>28</v>
      </c>
      <c r="K92" s="24">
        <v>6</v>
      </c>
      <c r="L92" s="39">
        <v>3</v>
      </c>
      <c r="M92" s="37">
        <v>5</v>
      </c>
      <c r="N92" s="37">
        <v>4</v>
      </c>
      <c r="O92" s="24">
        <v>8</v>
      </c>
      <c r="P92" s="39">
        <v>5</v>
      </c>
      <c r="Q92" s="39">
        <v>18</v>
      </c>
      <c r="R92" s="39">
        <v>21</v>
      </c>
      <c r="S92"/>
      <c r="T92" s="11">
        <v>28</v>
      </c>
      <c r="U92" s="24">
        <v>9</v>
      </c>
      <c r="V92" s="39">
        <v>8</v>
      </c>
      <c r="W92" s="37">
        <v>7</v>
      </c>
      <c r="X92" s="37">
        <v>24</v>
      </c>
      <c r="Y92" s="24">
        <v>7</v>
      </c>
      <c r="Z92" s="39">
        <v>4</v>
      </c>
      <c r="AA92" s="39">
        <v>15</v>
      </c>
      <c r="AB92" s="39">
        <v>51</v>
      </c>
      <c r="AC92"/>
      <c r="AD92" s="11">
        <v>28</v>
      </c>
      <c r="AE92" s="24">
        <v>9</v>
      </c>
      <c r="AF92" s="39">
        <v>9</v>
      </c>
      <c r="AG92" s="37">
        <v>10</v>
      </c>
      <c r="AH92" s="37">
        <v>45</v>
      </c>
      <c r="AI92" s="24">
        <v>7</v>
      </c>
      <c r="AJ92" s="39">
        <v>8</v>
      </c>
      <c r="AK92" s="39">
        <v>18</v>
      </c>
      <c r="AL92" s="39">
        <v>7</v>
      </c>
      <c r="AM92"/>
      <c r="AN92" s="11">
        <v>28</v>
      </c>
      <c r="AO92" s="24">
        <v>10</v>
      </c>
      <c r="AP92" s="39">
        <v>7</v>
      </c>
      <c r="AQ92" s="37">
        <v>6</v>
      </c>
      <c r="AR92" s="37">
        <v>58</v>
      </c>
      <c r="AS92" s="24">
        <v>2</v>
      </c>
      <c r="AT92" s="39">
        <v>10</v>
      </c>
      <c r="AU92" s="39">
        <v>13</v>
      </c>
      <c r="AV92" s="39">
        <v>43</v>
      </c>
      <c r="AW92"/>
      <c r="AX92" s="11">
        <v>28</v>
      </c>
      <c r="AY92" s="24">
        <v>10</v>
      </c>
      <c r="AZ92" s="39">
        <v>8</v>
      </c>
      <c r="BA92" s="37">
        <v>0</v>
      </c>
      <c r="BB92" s="37">
        <v>24</v>
      </c>
      <c r="BC92" s="24">
        <v>8</v>
      </c>
      <c r="BD92" s="39">
        <v>10</v>
      </c>
      <c r="BE92" s="39">
        <v>4</v>
      </c>
      <c r="BF92" s="39">
        <v>54</v>
      </c>
      <c r="BG92"/>
      <c r="BH92" s="11">
        <v>28</v>
      </c>
      <c r="BI92" s="24">
        <v>5</v>
      </c>
      <c r="BJ92" s="39">
        <v>9</v>
      </c>
      <c r="BK92" s="37">
        <v>8</v>
      </c>
      <c r="BL92" s="37">
        <v>50</v>
      </c>
      <c r="BM92" s="24">
        <v>1</v>
      </c>
      <c r="BN92" s="39">
        <v>0</v>
      </c>
      <c r="BO92" s="39">
        <v>1</v>
      </c>
      <c r="BP92" s="39">
        <v>20</v>
      </c>
      <c r="BQ92"/>
      <c r="BR92" s="11">
        <v>28</v>
      </c>
      <c r="BS92" s="24">
        <v>5</v>
      </c>
      <c r="BT92" s="39">
        <v>3</v>
      </c>
      <c r="BU92" s="37">
        <v>3</v>
      </c>
      <c r="BV92" s="37">
        <v>10</v>
      </c>
      <c r="BW92" s="24">
        <v>1</v>
      </c>
      <c r="BX92" s="39">
        <v>3</v>
      </c>
      <c r="BY92" s="39">
        <v>8</v>
      </c>
      <c r="BZ92" s="39">
        <v>24</v>
      </c>
      <c r="CB92" s="11">
        <v>28</v>
      </c>
      <c r="CC92" s="24">
        <v>1</v>
      </c>
      <c r="CD92" s="39">
        <v>2</v>
      </c>
      <c r="CE92" s="37">
        <v>12</v>
      </c>
      <c r="CF92" s="37">
        <v>49</v>
      </c>
      <c r="CG92" s="24">
        <v>8</v>
      </c>
      <c r="CH92" s="39">
        <v>10</v>
      </c>
      <c r="CI92" s="39">
        <v>9</v>
      </c>
      <c r="CJ92" s="39">
        <v>58</v>
      </c>
      <c r="CL92" s="11">
        <v>28</v>
      </c>
      <c r="CM92" s="24">
        <v>2</v>
      </c>
      <c r="CN92" s="39">
        <v>7</v>
      </c>
      <c r="CO92" s="37">
        <v>0</v>
      </c>
      <c r="CP92" s="37">
        <v>9</v>
      </c>
      <c r="CQ92" s="24">
        <v>10</v>
      </c>
      <c r="CR92" s="39">
        <v>3</v>
      </c>
      <c r="CS92" s="39">
        <v>1</v>
      </c>
      <c r="CT92" s="39">
        <v>18</v>
      </c>
    </row>
    <row r="93" spans="1:98">
      <c r="A93" s="24">
        <v>189</v>
      </c>
      <c r="B93" s="24">
        <v>583</v>
      </c>
      <c r="C93" s="26" t="s">
        <v>50</v>
      </c>
      <c r="D93" s="44" t="s">
        <v>130</v>
      </c>
      <c r="E93" s="1" t="s">
        <v>132</v>
      </c>
      <c r="F93" s="36">
        <v>38176</v>
      </c>
      <c r="G93" s="1">
        <f t="shared" ca="1" si="2"/>
        <v>39</v>
      </c>
      <c r="H93" s="1">
        <f t="shared" ca="1" si="2"/>
        <v>52</v>
      </c>
      <c r="I93" s="21" t="s">
        <v>136</v>
      </c>
      <c r="J93" s="11">
        <v>29</v>
      </c>
      <c r="K93" s="24">
        <v>10</v>
      </c>
      <c r="L93" s="39">
        <v>1</v>
      </c>
      <c r="M93" s="37">
        <v>14</v>
      </c>
      <c r="N93" s="37">
        <v>27</v>
      </c>
      <c r="O93" s="24">
        <v>2</v>
      </c>
      <c r="P93" s="39">
        <v>8</v>
      </c>
      <c r="Q93" s="39">
        <v>3</v>
      </c>
      <c r="R93" s="39">
        <v>22</v>
      </c>
      <c r="S93"/>
      <c r="T93" s="11">
        <v>29</v>
      </c>
      <c r="U93" s="24">
        <v>4</v>
      </c>
      <c r="V93" s="39">
        <v>8</v>
      </c>
      <c r="W93" s="37">
        <v>0</v>
      </c>
      <c r="X93" s="37">
        <v>32</v>
      </c>
      <c r="Y93" s="24">
        <v>10</v>
      </c>
      <c r="Z93" s="39">
        <v>9</v>
      </c>
      <c r="AA93" s="39">
        <v>0</v>
      </c>
      <c r="AB93" s="39">
        <v>30</v>
      </c>
      <c r="AC93"/>
      <c r="AD93" s="11">
        <v>29</v>
      </c>
      <c r="AE93" s="24">
        <v>5</v>
      </c>
      <c r="AF93" s="39">
        <v>7</v>
      </c>
      <c r="AG93" s="37">
        <v>4</v>
      </c>
      <c r="AH93" s="37">
        <v>26</v>
      </c>
      <c r="AI93" s="24">
        <v>10</v>
      </c>
      <c r="AJ93" s="39">
        <v>3</v>
      </c>
      <c r="AK93" s="39">
        <v>13</v>
      </c>
      <c r="AL93" s="39">
        <v>50</v>
      </c>
      <c r="AM93"/>
      <c r="AN93" s="11">
        <v>29</v>
      </c>
      <c r="AO93" s="24">
        <v>3</v>
      </c>
      <c r="AP93" s="39">
        <v>8</v>
      </c>
      <c r="AQ93" s="37">
        <v>1</v>
      </c>
      <c r="AR93" s="37">
        <v>8</v>
      </c>
      <c r="AS93" s="24">
        <v>3</v>
      </c>
      <c r="AT93" s="39">
        <v>10</v>
      </c>
      <c r="AU93" s="39">
        <v>6</v>
      </c>
      <c r="AV93" s="39">
        <v>4</v>
      </c>
      <c r="AW93"/>
      <c r="AX93" s="11">
        <v>29</v>
      </c>
      <c r="AY93" s="24">
        <v>7</v>
      </c>
      <c r="AZ93" s="39">
        <v>1</v>
      </c>
      <c r="BA93" s="37">
        <v>6</v>
      </c>
      <c r="BB93" s="37">
        <v>49</v>
      </c>
      <c r="BC93" s="24">
        <v>3</v>
      </c>
      <c r="BD93" s="39">
        <v>8</v>
      </c>
      <c r="BE93" s="39">
        <v>19</v>
      </c>
      <c r="BF93" s="39">
        <v>30</v>
      </c>
      <c r="BG93"/>
      <c r="BH93" s="11">
        <v>29</v>
      </c>
      <c r="BI93" s="24">
        <v>10</v>
      </c>
      <c r="BJ93" s="39">
        <v>7</v>
      </c>
      <c r="BK93" s="37">
        <v>8</v>
      </c>
      <c r="BL93" s="37">
        <v>42</v>
      </c>
      <c r="BM93" s="24">
        <v>9</v>
      </c>
      <c r="BN93" s="39">
        <v>1</v>
      </c>
      <c r="BO93" s="39">
        <v>19</v>
      </c>
      <c r="BP93" s="39">
        <v>8</v>
      </c>
      <c r="BQ93"/>
      <c r="BR93" s="11">
        <v>29</v>
      </c>
      <c r="BS93" s="24">
        <v>10</v>
      </c>
      <c r="BT93" s="39">
        <v>4</v>
      </c>
      <c r="BU93" s="37">
        <v>5</v>
      </c>
      <c r="BV93" s="37">
        <v>19</v>
      </c>
      <c r="BW93" s="24">
        <v>10</v>
      </c>
      <c r="BX93" s="39">
        <v>1</v>
      </c>
      <c r="BY93" s="39">
        <v>12</v>
      </c>
      <c r="BZ93" s="39">
        <v>52</v>
      </c>
      <c r="CB93" s="11">
        <v>29</v>
      </c>
      <c r="CC93" s="24">
        <v>5</v>
      </c>
      <c r="CD93" s="39">
        <v>10</v>
      </c>
      <c r="CE93" s="37">
        <v>0</v>
      </c>
      <c r="CF93" s="37">
        <v>21</v>
      </c>
      <c r="CG93" s="24">
        <v>5</v>
      </c>
      <c r="CH93" s="39">
        <v>2</v>
      </c>
      <c r="CI93" s="39">
        <v>19</v>
      </c>
      <c r="CJ93" s="39">
        <v>19</v>
      </c>
      <c r="CL93" s="11">
        <v>29</v>
      </c>
      <c r="CM93" s="24">
        <v>6</v>
      </c>
      <c r="CN93" s="39">
        <v>0</v>
      </c>
      <c r="CO93" s="37">
        <v>20</v>
      </c>
      <c r="CP93" s="37">
        <v>47</v>
      </c>
      <c r="CQ93" s="24">
        <v>2</v>
      </c>
      <c r="CR93" s="39">
        <v>8</v>
      </c>
      <c r="CS93" s="39">
        <v>6</v>
      </c>
      <c r="CT93" s="39">
        <v>6</v>
      </c>
    </row>
    <row r="94" spans="1:98">
      <c r="A94" s="24">
        <v>190</v>
      </c>
      <c r="B94" s="24">
        <v>584</v>
      </c>
      <c r="C94" s="26" t="s">
        <v>51</v>
      </c>
      <c r="D94" s="1" t="s">
        <v>131</v>
      </c>
      <c r="E94" s="1" t="s">
        <v>133</v>
      </c>
      <c r="F94" s="36">
        <v>38846</v>
      </c>
      <c r="G94" s="1">
        <f t="shared" ca="1" si="2"/>
        <v>84</v>
      </c>
      <c r="H94" s="1">
        <f t="shared" ca="1" si="2"/>
        <v>18</v>
      </c>
      <c r="I94" s="21" t="s">
        <v>136</v>
      </c>
      <c r="J94" s="11">
        <v>30</v>
      </c>
      <c r="K94" s="24">
        <v>6</v>
      </c>
      <c r="L94" s="39">
        <v>8</v>
      </c>
      <c r="M94" s="37">
        <v>9</v>
      </c>
      <c r="N94" s="37">
        <v>44</v>
      </c>
      <c r="O94" s="24">
        <v>3</v>
      </c>
      <c r="P94" s="39">
        <v>5</v>
      </c>
      <c r="Q94" s="39">
        <v>17</v>
      </c>
      <c r="R94" s="39">
        <v>59</v>
      </c>
      <c r="S94"/>
      <c r="T94" s="11">
        <v>30</v>
      </c>
      <c r="U94" s="24">
        <v>2</v>
      </c>
      <c r="V94" s="39">
        <v>10</v>
      </c>
      <c r="W94" s="37">
        <v>2</v>
      </c>
      <c r="X94" s="37">
        <v>54</v>
      </c>
      <c r="Y94" s="24">
        <v>6</v>
      </c>
      <c r="Z94" s="39">
        <v>10</v>
      </c>
      <c r="AA94" s="39">
        <v>6</v>
      </c>
      <c r="AB94" s="39">
        <v>57</v>
      </c>
      <c r="AC94"/>
      <c r="AD94" s="11">
        <v>30</v>
      </c>
      <c r="AE94" s="24">
        <v>4</v>
      </c>
      <c r="AF94" s="39">
        <v>10</v>
      </c>
      <c r="AG94" s="37">
        <v>16</v>
      </c>
      <c r="AH94" s="37">
        <v>27</v>
      </c>
      <c r="AI94" s="24">
        <v>9</v>
      </c>
      <c r="AJ94" s="39">
        <v>0</v>
      </c>
      <c r="AK94" s="39">
        <v>6</v>
      </c>
      <c r="AL94" s="39">
        <v>41</v>
      </c>
      <c r="AM94"/>
      <c r="AN94" s="11">
        <v>30</v>
      </c>
      <c r="AO94" s="24">
        <v>5</v>
      </c>
      <c r="AP94" s="39">
        <v>2</v>
      </c>
      <c r="AQ94" s="37">
        <v>11</v>
      </c>
      <c r="AR94" s="37">
        <v>22</v>
      </c>
      <c r="AS94" s="24">
        <v>10</v>
      </c>
      <c r="AT94" s="39">
        <v>9</v>
      </c>
      <c r="AU94" s="39">
        <v>11</v>
      </c>
      <c r="AV94" s="39">
        <v>37</v>
      </c>
      <c r="AW94"/>
      <c r="AX94" s="11">
        <v>30</v>
      </c>
      <c r="AY94" s="24">
        <v>7</v>
      </c>
      <c r="AZ94" s="39">
        <v>0</v>
      </c>
      <c r="BA94" s="37">
        <v>11</v>
      </c>
      <c r="BB94" s="37">
        <v>11</v>
      </c>
      <c r="BC94" s="24">
        <v>1</v>
      </c>
      <c r="BD94" s="39">
        <v>4</v>
      </c>
      <c r="BE94" s="39">
        <v>0</v>
      </c>
      <c r="BF94" s="39">
        <v>59</v>
      </c>
      <c r="BG94"/>
      <c r="BH94" s="11">
        <v>30</v>
      </c>
      <c r="BI94" s="24">
        <v>4</v>
      </c>
      <c r="BJ94" s="39">
        <v>4</v>
      </c>
      <c r="BK94" s="37">
        <v>8</v>
      </c>
      <c r="BL94" s="37">
        <v>13</v>
      </c>
      <c r="BM94" s="24">
        <v>1</v>
      </c>
      <c r="BN94" s="39">
        <v>7</v>
      </c>
      <c r="BO94" s="39">
        <v>9</v>
      </c>
      <c r="BP94" s="39">
        <v>19</v>
      </c>
      <c r="BQ94"/>
      <c r="BR94" s="11">
        <v>30</v>
      </c>
      <c r="BS94" s="24">
        <v>0</v>
      </c>
      <c r="BT94" s="39">
        <v>10</v>
      </c>
      <c r="BU94" s="37">
        <v>20</v>
      </c>
      <c r="BV94" s="37">
        <v>33</v>
      </c>
      <c r="BW94" s="24">
        <v>2</v>
      </c>
      <c r="BX94" s="39">
        <v>6</v>
      </c>
      <c r="BY94" s="39">
        <v>9</v>
      </c>
      <c r="BZ94" s="39">
        <v>32</v>
      </c>
      <c r="CB94" s="11">
        <v>30</v>
      </c>
      <c r="CC94" s="24">
        <v>8</v>
      </c>
      <c r="CD94" s="39">
        <v>4</v>
      </c>
      <c r="CE94" s="37">
        <v>15</v>
      </c>
      <c r="CF94" s="37">
        <v>7</v>
      </c>
      <c r="CG94" s="24">
        <v>6</v>
      </c>
      <c r="CH94" s="39">
        <v>0</v>
      </c>
      <c r="CI94" s="39">
        <v>8</v>
      </c>
      <c r="CJ94" s="39">
        <v>32</v>
      </c>
      <c r="CL94" s="11">
        <v>30</v>
      </c>
      <c r="CM94" s="24">
        <v>5</v>
      </c>
      <c r="CN94" s="39">
        <v>10</v>
      </c>
      <c r="CO94" s="37">
        <v>8</v>
      </c>
      <c r="CP94" s="37">
        <v>28</v>
      </c>
      <c r="CQ94" s="24">
        <v>7</v>
      </c>
      <c r="CR94" s="39">
        <v>3</v>
      </c>
      <c r="CS94" s="39">
        <v>15</v>
      </c>
      <c r="CT94" s="39">
        <v>35</v>
      </c>
    </row>
    <row r="95" spans="1:98">
      <c r="C95"/>
      <c r="K95"/>
      <c r="L95"/>
      <c r="M95"/>
      <c r="N95"/>
      <c r="O95"/>
      <c r="P95"/>
      <c r="Q95"/>
      <c r="R95"/>
    </row>
    <row r="96" spans="1:98">
      <c r="C96"/>
      <c r="K96"/>
      <c r="L96"/>
      <c r="M96"/>
      <c r="N96"/>
      <c r="O96"/>
      <c r="P96"/>
      <c r="Q96"/>
      <c r="R96"/>
    </row>
    <row r="97" spans="3:18">
      <c r="C97"/>
      <c r="K97"/>
      <c r="L97"/>
      <c r="M97"/>
      <c r="N97"/>
      <c r="O97"/>
      <c r="P97"/>
      <c r="Q97"/>
      <c r="R97"/>
    </row>
    <row r="98" spans="3:18">
      <c r="C98"/>
      <c r="K98"/>
      <c r="L98"/>
      <c r="M98"/>
      <c r="N98"/>
      <c r="O98"/>
      <c r="P98"/>
      <c r="Q98"/>
      <c r="R98"/>
    </row>
    <row r="99" spans="3:18">
      <c r="K99"/>
      <c r="L99"/>
      <c r="M99"/>
      <c r="N99"/>
      <c r="O99"/>
      <c r="P99"/>
      <c r="Q99"/>
      <c r="R99"/>
    </row>
    <row r="100" spans="3:18">
      <c r="K100"/>
      <c r="L100"/>
      <c r="M100"/>
      <c r="N100"/>
      <c r="O100"/>
      <c r="P100"/>
      <c r="Q100"/>
      <c r="R100"/>
    </row>
  </sheetData>
  <mergeCells count="12">
    <mergeCell ref="CB3:CJ3"/>
    <mergeCell ref="CL3:CT3"/>
    <mergeCell ref="G3:H3"/>
    <mergeCell ref="T3:AB3"/>
    <mergeCell ref="AD3:AL3"/>
    <mergeCell ref="AN3:AV3"/>
    <mergeCell ref="AX3:BF3"/>
    <mergeCell ref="J1:BM1"/>
    <mergeCell ref="J2:BM2"/>
    <mergeCell ref="J3:R3"/>
    <mergeCell ref="BH3:BP3"/>
    <mergeCell ref="BR3:BZ3"/>
  </mergeCells>
  <dataValidations xWindow="1476" yWindow="339" count="1">
    <dataValidation type="whole" allowBlank="1" showInputMessage="1" showErrorMessage="1" errorTitle="wrong data" error="please input a valid data" promptTitle="Input Marks" prompt="Please input marks between 0 to 10" sqref="BC5:BC94 O5:O94 BM5:BM94 AS5:AS94 AO5:AO94 BI5:BI94 K5:K94 Y5:Y94 U5:U94 AI5:AI94 AE5:AE94 AY5:AY94 BW5:BW94 BS5:BS94 CG5:CG94 CC5:CC94 CQ5:CQ94 CM5:CM94" xr:uid="{00000000-0002-0000-0900-000000000000}">
      <formula1>0</formula1>
      <formula2>10</formula2>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S45"/>
  <sheetViews>
    <sheetView tabSelected="1" zoomScaleNormal="100" zoomScalePageLayoutView="40" workbookViewId="0">
      <selection activeCell="D33" sqref="D33:I33"/>
    </sheetView>
  </sheetViews>
  <sheetFormatPr defaultRowHeight="15"/>
  <cols>
    <col min="1" max="1" width="16.85546875" bestFit="1" customWidth="1"/>
    <col min="3" max="5" width="8.5703125" customWidth="1"/>
    <col min="6" max="6" width="9" bestFit="1" customWidth="1"/>
    <col min="7" max="7" width="9.28515625" customWidth="1"/>
    <col min="8" max="10" width="8.5703125" customWidth="1"/>
    <col min="11" max="11" width="8.85546875" customWidth="1"/>
    <col min="12" max="12" width="9.28515625" customWidth="1"/>
    <col min="13" max="14" width="8.5703125" customWidth="1"/>
    <col min="15" max="15" width="5" hidden="1" customWidth="1"/>
    <col min="19" max="19" width="0" hidden="1" customWidth="1"/>
  </cols>
  <sheetData>
    <row r="1" spans="1:19">
      <c r="A1" s="85" t="s">
        <v>151</v>
      </c>
      <c r="B1" s="86"/>
      <c r="C1" s="86"/>
      <c r="D1" s="86"/>
      <c r="E1" s="86"/>
      <c r="F1" s="86"/>
      <c r="G1" s="86"/>
      <c r="H1" s="87" t="s">
        <v>152</v>
      </c>
      <c r="I1" s="88"/>
      <c r="J1" s="88"/>
      <c r="K1" s="88"/>
      <c r="L1" s="88"/>
      <c r="M1" s="88"/>
      <c r="N1" s="89"/>
    </row>
    <row r="2" spans="1:19" ht="41.25" customHeight="1">
      <c r="A2" s="90" t="s">
        <v>146</v>
      </c>
      <c r="B2" s="91"/>
      <c r="C2" s="91"/>
      <c r="D2" s="91"/>
      <c r="E2" s="91"/>
      <c r="F2" s="91"/>
      <c r="G2" s="91"/>
      <c r="H2" s="91"/>
      <c r="I2" s="91"/>
      <c r="J2" s="91"/>
      <c r="K2" s="91"/>
      <c r="L2" s="91"/>
      <c r="M2" s="91"/>
      <c r="N2" s="92"/>
    </row>
    <row r="3" spans="1:19" ht="25.5" customHeight="1">
      <c r="A3" s="93"/>
      <c r="B3" s="94"/>
      <c r="C3" s="95" t="s">
        <v>127</v>
      </c>
      <c r="D3" s="96"/>
      <c r="E3" s="96"/>
      <c r="F3" s="96"/>
      <c r="G3" s="96"/>
      <c r="H3" s="96"/>
      <c r="I3" s="96"/>
      <c r="J3" s="96"/>
      <c r="K3" s="96"/>
      <c r="L3" s="97"/>
      <c r="M3" s="97"/>
      <c r="N3" s="98"/>
    </row>
    <row r="4" spans="1:19" ht="15.75" customHeight="1">
      <c r="A4" s="93"/>
      <c r="B4" s="94"/>
      <c r="C4" s="99" t="s">
        <v>103</v>
      </c>
      <c r="D4" s="99"/>
      <c r="E4" s="99"/>
      <c r="F4" s="99"/>
      <c r="G4" s="99"/>
      <c r="H4" s="99"/>
      <c r="I4" s="99"/>
      <c r="J4" s="99"/>
      <c r="K4" s="99"/>
      <c r="L4" s="97"/>
      <c r="M4" s="97"/>
      <c r="N4" s="98"/>
    </row>
    <row r="5" spans="1:19" ht="15.75" customHeight="1">
      <c r="A5" s="93"/>
      <c r="B5" s="94"/>
      <c r="C5" s="100" t="s">
        <v>147</v>
      </c>
      <c r="D5" s="100"/>
      <c r="E5" s="100"/>
      <c r="F5" s="100"/>
      <c r="G5" s="100"/>
      <c r="H5" s="100"/>
      <c r="I5" s="100"/>
      <c r="J5" s="100"/>
      <c r="K5" s="100"/>
      <c r="L5" s="97"/>
      <c r="M5" s="97"/>
      <c r="N5" s="98"/>
    </row>
    <row r="6" spans="1:19" ht="15.75" customHeight="1">
      <c r="A6" s="93"/>
      <c r="B6" s="94"/>
      <c r="C6" s="99" t="str">
        <f>VLOOKUP($I$9,'Data (2)'!A5:$BZ$94,9,0)</f>
        <v>CLASS : NURSERY</v>
      </c>
      <c r="D6" s="99"/>
      <c r="E6" s="99"/>
      <c r="F6" s="99"/>
      <c r="G6" s="99"/>
      <c r="H6" s="99"/>
      <c r="I6" s="99"/>
      <c r="J6" s="99"/>
      <c r="K6" s="99"/>
      <c r="L6" s="97"/>
      <c r="M6" s="97"/>
      <c r="N6" s="98"/>
    </row>
    <row r="7" spans="1:19" ht="15.75" customHeight="1">
      <c r="A7" s="93"/>
      <c r="B7" s="94"/>
      <c r="C7" s="1"/>
      <c r="D7" s="1"/>
      <c r="E7" s="1"/>
      <c r="F7" s="1"/>
      <c r="G7" s="1"/>
      <c r="H7" s="1"/>
      <c r="I7" s="1"/>
      <c r="J7" s="1"/>
      <c r="K7" s="1"/>
      <c r="L7" s="97"/>
      <c r="M7" s="97"/>
      <c r="N7" s="98"/>
      <c r="S7" s="32" t="s">
        <v>126</v>
      </c>
    </row>
    <row r="8" spans="1:19" ht="0.75" customHeight="1">
      <c r="A8" s="101"/>
      <c r="B8" s="1"/>
      <c r="C8" s="1"/>
      <c r="D8" s="1"/>
      <c r="E8" s="1"/>
      <c r="F8" s="1"/>
      <c r="G8" s="1"/>
      <c r="H8" s="1"/>
      <c r="I8" s="1"/>
      <c r="J8" s="1"/>
      <c r="K8" s="1"/>
      <c r="L8" s="97"/>
      <c r="M8" s="97"/>
      <c r="N8" s="98"/>
      <c r="S8">
        <f>(M20/8)</f>
        <v>56.25</v>
      </c>
    </row>
    <row r="9" spans="1:19">
      <c r="A9" s="102" t="s">
        <v>104</v>
      </c>
      <c r="B9" s="103">
        <f>VLOOKUP($I$9,'Data (2)'!A5:$BZ$94,2,0)</f>
        <v>355</v>
      </c>
      <c r="C9" s="104"/>
      <c r="D9" s="104"/>
      <c r="E9" s="104"/>
      <c r="F9" s="104"/>
      <c r="G9" s="105" t="s">
        <v>107</v>
      </c>
      <c r="H9" s="105"/>
      <c r="I9" s="103">
        <v>101</v>
      </c>
      <c r="J9" s="1"/>
      <c r="K9" s="1"/>
      <c r="L9" s="1"/>
      <c r="M9" s="1"/>
      <c r="N9" s="106"/>
    </row>
    <row r="10" spans="1:19">
      <c r="A10" s="102" t="s">
        <v>106</v>
      </c>
      <c r="B10" s="107" t="str">
        <f>VLOOKUP($I$9,'Data (2)'!A5:$BZ$94,3,0)</f>
        <v>MOHMMED SALAHUDDIN AYYUBI QURESHI</v>
      </c>
      <c r="C10" s="107"/>
      <c r="D10" s="107"/>
      <c r="E10" s="107"/>
      <c r="F10" s="107"/>
      <c r="G10" s="108" t="s">
        <v>108</v>
      </c>
      <c r="H10" s="108"/>
      <c r="I10" s="107" t="str">
        <f>VLOOKUP($I$9,'Data (2)'!A5:$BZ$94,4,0)</f>
        <v>ABDUL HAKIM QURESHI</v>
      </c>
      <c r="J10" s="107"/>
      <c r="K10" s="107"/>
      <c r="L10" s="107"/>
      <c r="M10" s="107"/>
      <c r="N10" s="109"/>
    </row>
    <row r="11" spans="1:19">
      <c r="A11" s="102" t="s">
        <v>105</v>
      </c>
      <c r="B11" s="110">
        <f>VLOOKUP($I$9,'Data (2)'!A5:$BZ$94,6,0)</f>
        <v>37718</v>
      </c>
      <c r="C11" s="110"/>
      <c r="D11" s="110"/>
      <c r="E11" s="110"/>
      <c r="F11" s="110"/>
      <c r="G11" s="108" t="s">
        <v>109</v>
      </c>
      <c r="H11" s="108"/>
      <c r="I11" s="107" t="str">
        <f>VLOOKUP($I$9,'Data (2)'!A5:$BZ$94,5,0)</f>
        <v>SALMA BANU QURESHI</v>
      </c>
      <c r="J11" s="107"/>
      <c r="K11" s="107"/>
      <c r="L11" s="107"/>
      <c r="M11" s="107"/>
      <c r="N11" s="109"/>
    </row>
    <row r="12" spans="1:19">
      <c r="A12" s="111"/>
      <c r="B12" s="1"/>
      <c r="C12" s="1"/>
      <c r="D12" s="1"/>
      <c r="E12" s="1"/>
      <c r="F12" s="1"/>
      <c r="G12" s="1"/>
      <c r="H12" s="1"/>
      <c r="I12" s="1"/>
      <c r="J12" s="1"/>
      <c r="K12" s="1"/>
      <c r="L12" s="1"/>
      <c r="M12" s="1"/>
      <c r="N12" s="106"/>
    </row>
    <row r="13" spans="1:19" ht="15" customHeight="1">
      <c r="A13" s="112" t="s">
        <v>84</v>
      </c>
      <c r="B13" s="113"/>
      <c r="C13" s="114" t="s">
        <v>83</v>
      </c>
      <c r="D13" s="114"/>
      <c r="E13" s="114"/>
      <c r="F13" s="114"/>
      <c r="G13" s="114"/>
      <c r="H13" s="114" t="s">
        <v>85</v>
      </c>
      <c r="I13" s="114"/>
      <c r="J13" s="114"/>
      <c r="K13" s="114"/>
      <c r="L13" s="114"/>
      <c r="M13" s="114" t="s">
        <v>114</v>
      </c>
      <c r="N13" s="115"/>
      <c r="O13" s="32"/>
    </row>
    <row r="14" spans="1:19" ht="16.5" customHeight="1">
      <c r="A14" s="112"/>
      <c r="B14" s="113"/>
      <c r="C14" s="116" t="s">
        <v>110</v>
      </c>
      <c r="D14" s="116" t="s">
        <v>111</v>
      </c>
      <c r="E14" s="117" t="s">
        <v>138</v>
      </c>
      <c r="F14" s="118"/>
      <c r="G14" s="119" t="s">
        <v>86</v>
      </c>
      <c r="H14" s="116" t="s">
        <v>112</v>
      </c>
      <c r="I14" s="116" t="s">
        <v>113</v>
      </c>
      <c r="J14" s="117" t="s">
        <v>139</v>
      </c>
      <c r="K14" s="118"/>
      <c r="L14" s="116" t="s">
        <v>86</v>
      </c>
      <c r="M14" s="116" t="s">
        <v>87</v>
      </c>
      <c r="N14" s="120" t="s">
        <v>78</v>
      </c>
      <c r="O14" s="84" t="s">
        <v>126</v>
      </c>
    </row>
    <row r="15" spans="1:19">
      <c r="A15" s="112"/>
      <c r="B15" s="113"/>
      <c r="C15" s="11">
        <v>10</v>
      </c>
      <c r="D15" s="11">
        <v>10</v>
      </c>
      <c r="E15" s="11" t="s">
        <v>140</v>
      </c>
      <c r="F15" s="11" t="s">
        <v>141</v>
      </c>
      <c r="G15" s="121">
        <v>100</v>
      </c>
      <c r="H15" s="11">
        <v>10</v>
      </c>
      <c r="I15" s="11">
        <v>10</v>
      </c>
      <c r="J15" s="11" t="s">
        <v>140</v>
      </c>
      <c r="K15" s="122" t="s">
        <v>141</v>
      </c>
      <c r="L15" s="121">
        <v>100</v>
      </c>
      <c r="M15" s="11">
        <v>200</v>
      </c>
      <c r="N15" s="120"/>
      <c r="O15" s="84"/>
    </row>
    <row r="16" spans="1:19" ht="18.95" customHeight="1">
      <c r="A16" s="123" t="s">
        <v>93</v>
      </c>
      <c r="B16" s="124"/>
      <c r="C16" s="5">
        <f>VLOOKUP($I$9,'Data (2)'!A5:$BZ$94,11,0)</f>
        <v>8</v>
      </c>
      <c r="D16" s="5">
        <f>VLOOKUP($I$9,'Data (2)'!A5:$BZ$94,12,0)</f>
        <v>5</v>
      </c>
      <c r="E16" s="5">
        <f>VLOOKUP($I$9,'Data (2)'!A5:$BZ$94,13,0)</f>
        <v>20</v>
      </c>
      <c r="F16" s="5">
        <f>VLOOKUP($I$9,'Data (2)'!A5:$BZ$94,14,0)</f>
        <v>22</v>
      </c>
      <c r="G16" s="5">
        <f>SUM(C16:F16)</f>
        <v>55</v>
      </c>
      <c r="H16" s="5">
        <f>VLOOKUP($I$9,'Data (2)'!A5:$BZ$94,15,0)</f>
        <v>8</v>
      </c>
      <c r="I16" s="5">
        <f>VLOOKUP($I$9,'Data (2)'!A5:$BZ$94,16,0)</f>
        <v>0</v>
      </c>
      <c r="J16" s="5">
        <f>VLOOKUP($I$9,'Data (2)'!A5:$BZ$94,17,0)</f>
        <v>7</v>
      </c>
      <c r="K16" s="5">
        <f>VLOOKUP($I$9,'Data (2)'!A5:$BZ$94,18,0)</f>
        <v>51</v>
      </c>
      <c r="L16" s="5">
        <f>SUM(H16:K16)</f>
        <v>66</v>
      </c>
      <c r="M16" s="5">
        <f>SUM(G16,L16)</f>
        <v>121</v>
      </c>
      <c r="N16" s="14" t="str">
        <f>IF(O16&gt;=91,"A1",IF(O16&gt;=81,"A2",IF(O16&gt;=71,"B1",IF(O16&gt;=61,"B2",IF(O16&gt;=51,"C1",IF(O16&gt;=41,"C2",IF(O16&gt;=33,"D","E")))))))</f>
        <v>C1</v>
      </c>
      <c r="O16">
        <f>M16/2</f>
        <v>60.5</v>
      </c>
    </row>
    <row r="17" spans="1:15" ht="18.95" customHeight="1">
      <c r="A17" s="123" t="s">
        <v>92</v>
      </c>
      <c r="B17" s="124"/>
      <c r="C17" s="5">
        <f>VLOOKUP($I$9,'Data (2)'!A5:$BZ$94,21,0)</f>
        <v>8</v>
      </c>
      <c r="D17" s="5">
        <f>VLOOKUP($I$9,'Data (2)'!A5:$BZ$94,22,0)</f>
        <v>2</v>
      </c>
      <c r="E17" s="5">
        <f>VLOOKUP($I$9,'Data (2)'!A5:$BZ$94,23,0)</f>
        <v>0</v>
      </c>
      <c r="F17" s="5">
        <f>VLOOKUP($I$9,'Data (2)'!A5:$BZ$94,24,0)</f>
        <v>37</v>
      </c>
      <c r="G17" s="5">
        <f t="shared" ref="G17:G18" si="0">SUM(C17:F17)</f>
        <v>47</v>
      </c>
      <c r="H17" s="5">
        <f>VLOOKUP($I$9,'Data (2)'!A5:$BZ$94,25,0)</f>
        <v>8</v>
      </c>
      <c r="I17" s="5">
        <f>VLOOKUP($I$9,'Data (2)'!A5:$BZ$94,26,0)</f>
        <v>3</v>
      </c>
      <c r="J17" s="5">
        <f>VLOOKUP($I$9,'Data (2)'!A5:$BZ$94,27,0)</f>
        <v>0</v>
      </c>
      <c r="K17" s="5">
        <f>VLOOKUP($I$9,'Data (2)'!A5:$BZ$94,28,0)</f>
        <v>59</v>
      </c>
      <c r="L17" s="5">
        <f t="shared" ref="L17:L18" si="1">SUM(H17:K17)</f>
        <v>70</v>
      </c>
      <c r="M17" s="5">
        <f t="shared" ref="M17:M18" si="2">SUM(G17,L17)</f>
        <v>117</v>
      </c>
      <c r="N17" s="14" t="str">
        <f t="shared" ref="N17:N18" si="3">IF(O17&gt;=91,"A1",IF(O17&gt;=81,"A2",IF(O17&gt;=71,"B1",IF(O17&gt;=61,"B2",IF(O17&gt;=51,"C1",IF(O17&gt;=41,"C2",IF(O17&gt;=33,"D","E")))))))</f>
        <v>C1</v>
      </c>
      <c r="O17">
        <f t="shared" ref="O17:O19" si="4">M17/2</f>
        <v>58.5</v>
      </c>
    </row>
    <row r="18" spans="1:15" ht="18.95" customHeight="1">
      <c r="A18" s="123" t="s">
        <v>94</v>
      </c>
      <c r="B18" s="124"/>
      <c r="C18" s="5">
        <f>VLOOKUP($I$9,'Data (2)'!A5:$BZ$94,31,0)</f>
        <v>8</v>
      </c>
      <c r="D18" s="5">
        <f>VLOOKUP($I$9,'Data (2)'!A5:$BZ$94,32,0)</f>
        <v>2</v>
      </c>
      <c r="E18" s="5">
        <f>VLOOKUP($I$9,'Data (2)'!A5:$BZ$94,33,0)</f>
        <v>10</v>
      </c>
      <c r="F18" s="5">
        <f>VLOOKUP($I$9,'Data (2)'!A5:$BZ$94,34,0)</f>
        <v>44</v>
      </c>
      <c r="G18" s="5">
        <f t="shared" si="0"/>
        <v>64</v>
      </c>
      <c r="H18" s="5">
        <f>VLOOKUP($I$9,'Data (2)'!A5:$BZ$94,35,0)</f>
        <v>8</v>
      </c>
      <c r="I18" s="5">
        <f>VLOOKUP($I$9,'Data (2)'!A5:$BZ$94,36,0)</f>
        <v>2</v>
      </c>
      <c r="J18" s="5">
        <f>VLOOKUP($I$9,'Data (2)'!A5:$BZ$94,37,0)</f>
        <v>7</v>
      </c>
      <c r="K18" s="5">
        <f>VLOOKUP($I$9,'Data (2)'!A5:$BZ$94,38,0)</f>
        <v>27</v>
      </c>
      <c r="L18" s="5">
        <f t="shared" si="1"/>
        <v>44</v>
      </c>
      <c r="M18" s="5">
        <f t="shared" si="2"/>
        <v>108</v>
      </c>
      <c r="N18" s="14" t="str">
        <f t="shared" si="3"/>
        <v>C1</v>
      </c>
      <c r="O18">
        <f t="shared" si="4"/>
        <v>54</v>
      </c>
    </row>
    <row r="19" spans="1:15" ht="19.5" customHeight="1">
      <c r="A19" s="125" t="s">
        <v>128</v>
      </c>
      <c r="B19" s="124"/>
      <c r="C19" s="5">
        <f>VLOOKUP($I$9,'Data (2)'!A5:$BZ$94,41,0)</f>
        <v>8</v>
      </c>
      <c r="D19" s="5">
        <f>VLOOKUP($I$9,'Data (2)'!A5:$BZ$94,42,0)</f>
        <v>10</v>
      </c>
      <c r="E19" s="5">
        <f>VLOOKUP($I$9,'Data (2)'!A5:$BZ$94,43,0)</f>
        <v>12</v>
      </c>
      <c r="F19" s="5">
        <f>VLOOKUP($I$9,'Data (2)'!A5:$BZ$94,44,0)</f>
        <v>47</v>
      </c>
      <c r="G19" s="5">
        <f>SUM(C19:F19)</f>
        <v>77</v>
      </c>
      <c r="H19" s="5">
        <f>VLOOKUP($I$9,'Data (2)'!A5:$BZ$94,45,0)</f>
        <v>8</v>
      </c>
      <c r="I19" s="5">
        <f>VLOOKUP($I$9,'Data (2)'!A5:$BZ$94,46,0)</f>
        <v>1</v>
      </c>
      <c r="J19" s="5">
        <f>VLOOKUP($I$9,'Data (2)'!A5:$BZ$94,47,0)</f>
        <v>12</v>
      </c>
      <c r="K19" s="5">
        <f>VLOOKUP($I$9,'Data (2)'!A5:$BZ$94,48,0)</f>
        <v>6</v>
      </c>
      <c r="L19" s="5">
        <f>SUM(H19:K19)</f>
        <v>27</v>
      </c>
      <c r="M19" s="5">
        <f>SUM(G19,L19)</f>
        <v>104</v>
      </c>
      <c r="N19" s="14" t="str">
        <f>IF(O19&gt;=91,"A1",IF(O19&gt;=81,"A2",IF(O19&gt;=71,"B1",IF(O19&gt;=61,"B2",IF(O19&gt;=51,"C1",IF(O19&gt;=41,"C2",IF(O19&gt;=33,"D","E")))))))</f>
        <v>C1</v>
      </c>
      <c r="O19">
        <f t="shared" si="4"/>
        <v>52</v>
      </c>
    </row>
    <row r="20" spans="1:15" ht="15.75" customHeight="1">
      <c r="A20" s="126" t="s">
        <v>114</v>
      </c>
      <c r="B20" s="127"/>
      <c r="C20" s="127"/>
      <c r="D20" s="127"/>
      <c r="E20" s="127"/>
      <c r="F20" s="127"/>
      <c r="G20" s="127">
        <f>SUM(G16:G19)</f>
        <v>243</v>
      </c>
      <c r="H20" s="127" t="s">
        <v>114</v>
      </c>
      <c r="I20" s="128"/>
      <c r="J20" s="128"/>
      <c r="K20" s="128"/>
      <c r="L20" s="128">
        <f>SUM(L16:L19)</f>
        <v>207</v>
      </c>
      <c r="M20" s="129">
        <f>SUM(M16:M19)</f>
        <v>450</v>
      </c>
      <c r="N20" s="130" t="str">
        <f>IF(O21&gt;=91,"A1",IF(O21&gt;=81,"A2",IF(O21&gt;=71,"B1",IF(O21&gt;=61,"B2",IF(O21&gt;=51,"C1",IF(O21&gt;=41,"C2",IF(O21&gt;=33,"D","E")))))))</f>
        <v>C1</v>
      </c>
    </row>
    <row r="21" spans="1:15" ht="15" customHeight="1">
      <c r="A21" s="131"/>
      <c r="B21" s="127"/>
      <c r="C21" s="127"/>
      <c r="D21" s="127"/>
      <c r="E21" s="127"/>
      <c r="F21" s="127"/>
      <c r="G21" s="127"/>
      <c r="H21" s="128"/>
      <c r="I21" s="128"/>
      <c r="J21" s="128"/>
      <c r="K21" s="128"/>
      <c r="L21" s="128"/>
      <c r="M21" s="129"/>
      <c r="N21" s="130"/>
      <c r="O21">
        <f>M20/8</f>
        <v>56.25</v>
      </c>
    </row>
    <row r="22" spans="1:15" ht="18" customHeight="1">
      <c r="A22" s="132" t="s">
        <v>88</v>
      </c>
      <c r="B22" s="73"/>
      <c r="C22" s="73"/>
      <c r="D22" s="73"/>
      <c r="E22" s="73"/>
      <c r="F22" s="73"/>
      <c r="G22" s="73"/>
      <c r="H22" s="133" t="s">
        <v>89</v>
      </c>
      <c r="I22" s="73"/>
      <c r="J22" s="73"/>
      <c r="K22" s="73"/>
      <c r="L22" s="73"/>
      <c r="M22" s="73"/>
      <c r="N22" s="74"/>
    </row>
    <row r="23" spans="1:15">
      <c r="A23" s="123" t="s">
        <v>91</v>
      </c>
      <c r="B23" s="124"/>
      <c r="C23" s="5">
        <f>VLOOKUP($I$9,'Data (2)'!A5:$BZ$94,51,0)</f>
        <v>8</v>
      </c>
      <c r="D23" s="5">
        <f>VLOOKUP($I$9,'Data (2)'!A5:$BZ$94,52,0)</f>
        <v>5</v>
      </c>
      <c r="E23" s="5">
        <f>VLOOKUP($I$9,'Data (2)'!A5:$BZ$94,53,0)</f>
        <v>12</v>
      </c>
      <c r="F23" s="5">
        <f>VLOOKUP($I$9,'Data (2)'!A5:$BZ$94,54,0)</f>
        <v>43</v>
      </c>
      <c r="G23" s="122">
        <f>SUM(C23:F23)</f>
        <v>68</v>
      </c>
      <c r="H23" s="122">
        <f>VLOOKUP($I$9,'Data (2)'!A5:$BZ$94,55,0)</f>
        <v>8</v>
      </c>
      <c r="I23" s="122">
        <f>VLOOKUP($I$9,'Data (2)'!A5:$BZ$94,56,0)</f>
        <v>1</v>
      </c>
      <c r="J23" s="122">
        <f>VLOOKUP($I$9,'Data (2)'!A5:$BZ$94,57,0)</f>
        <v>3</v>
      </c>
      <c r="K23" s="122">
        <f>VLOOKUP($I$9,'Data (2)'!A5:$BZ$94,58,0)</f>
        <v>29</v>
      </c>
      <c r="L23" s="122">
        <f>SUM(H23:K23)</f>
        <v>41</v>
      </c>
      <c r="M23" s="122">
        <f>SUM(G23,L23)</f>
        <v>109</v>
      </c>
      <c r="N23" s="14" t="str">
        <f>IF(O23&gt;=91,"A1",IF(O23&gt;=81,"A2",IF(O23&gt;=71,"B1",IF(O23&gt;=61,"B2",IF(O23&gt;=51,"C1",IF(O23&gt;=41,"C2",IF(O23&gt;=33,"D","E")))))))</f>
        <v>C1</v>
      </c>
      <c r="O23">
        <f t="shared" ref="O23:O25" si="5">M23/2</f>
        <v>54.5</v>
      </c>
    </row>
    <row r="24" spans="1:15">
      <c r="A24" s="134" t="s">
        <v>90</v>
      </c>
      <c r="B24" s="124"/>
      <c r="C24" s="5">
        <f>VLOOKUP($I$9,'Data (2)'!A5:$BZ$94,61,0)</f>
        <v>8</v>
      </c>
      <c r="D24" s="5">
        <f>VLOOKUP($I$9,'Data (2)'!A5:$BZ$94,62,0)</f>
        <v>5</v>
      </c>
      <c r="E24" s="5">
        <f>VLOOKUP($I$9,'Data (2)'!A5:$BZ$94,63,0)</f>
        <v>1</v>
      </c>
      <c r="F24" s="5">
        <f>VLOOKUP($I$9,'Data (2)'!A5:$BZ$94,64,0)</f>
        <v>16</v>
      </c>
      <c r="G24" s="122">
        <f t="shared" ref="G24:G25" si="6">SUM(C24:F24)</f>
        <v>30</v>
      </c>
      <c r="H24" s="122">
        <f>VLOOKUP($I$9,'Data (2)'!A5:$BZ$94,65,0)</f>
        <v>8</v>
      </c>
      <c r="I24" s="122">
        <f>VLOOKUP($I$9,'Data (2)'!A5:$BZ$94,66,0)</f>
        <v>3</v>
      </c>
      <c r="J24" s="122">
        <f>VLOOKUP($I$9,'Data (2)'!A5:$BZ$94,67,0)</f>
        <v>6</v>
      </c>
      <c r="K24" s="122">
        <f>VLOOKUP($I$9,'Data (2)'!A5:$BZ$94,68,0)</f>
        <v>21</v>
      </c>
      <c r="L24" s="122">
        <f t="shared" ref="L24:L25" si="7">SUM(H24:K24)</f>
        <v>38</v>
      </c>
      <c r="M24" s="122">
        <f t="shared" ref="M24:M25" si="8">SUM(G24,L24)</f>
        <v>68</v>
      </c>
      <c r="N24" s="14" t="str">
        <f>IF(O24&gt;=91,"A1",IF(O24&gt;=81,"A2",IF(O24&gt;=71,"B1",IF(O24&gt;=61,"B2",IF(O24&gt;=51,"C1",IF(O24&gt;=41,"C2",IF(O24&gt;=33,"D","E")))))))</f>
        <v>D</v>
      </c>
      <c r="O24">
        <f t="shared" si="5"/>
        <v>34</v>
      </c>
    </row>
    <row r="25" spans="1:15">
      <c r="A25" s="134" t="s">
        <v>150</v>
      </c>
      <c r="B25" s="124"/>
      <c r="C25" s="5">
        <f>VLOOKUP($I$9,'Data (2)'!A5:$BZ$94,71,0)</f>
        <v>8</v>
      </c>
      <c r="D25" s="5">
        <f>VLOOKUP($I$9,'Data (2)'!A5:$BZ$94,72,0)</f>
        <v>6</v>
      </c>
      <c r="E25" s="5">
        <f>VLOOKUP($I$9,'Data (2)'!A5:$BZ$94,73,0)</f>
        <v>18</v>
      </c>
      <c r="F25" s="5">
        <f>VLOOKUP($I$9,'Data (2)'!A5:$BZ$94,74,0)</f>
        <v>12</v>
      </c>
      <c r="G25" s="122">
        <f t="shared" si="6"/>
        <v>44</v>
      </c>
      <c r="H25" s="122">
        <f>VLOOKUP($I$9,'Data (2)'!A5:$BZ$94,75,0)</f>
        <v>8</v>
      </c>
      <c r="I25" s="122">
        <f>VLOOKUP($I$9,'Data (2)'!A5:$BZ$94,76,0)</f>
        <v>4</v>
      </c>
      <c r="J25" s="122">
        <f>VLOOKUP($I$9,'Data (2)'!A5:$BZ$94,77,0)</f>
        <v>9</v>
      </c>
      <c r="K25" s="122">
        <f>VLOOKUP($I$9,'Data (2)'!A5:$BZ$94,78,0)</f>
        <v>43</v>
      </c>
      <c r="L25" s="122">
        <f t="shared" si="7"/>
        <v>64</v>
      </c>
      <c r="M25" s="122">
        <f t="shared" si="8"/>
        <v>108</v>
      </c>
      <c r="N25" s="14" t="str">
        <f>IF(O25&gt;=91,"A1",IF(O25&gt;=81,"A2",IF(O25&gt;=71,"B1",IF(O25&gt;=61,"B2",IF(O25&gt;=51,"C1",IF(O25&gt;=41,"C2",IF(O25&gt;=33,"D","E")))))))</f>
        <v>C1</v>
      </c>
      <c r="O25">
        <f t="shared" si="5"/>
        <v>54</v>
      </c>
    </row>
    <row r="26" spans="1:15">
      <c r="A26" s="135"/>
      <c r="B26" s="73"/>
      <c r="C26" s="73"/>
      <c r="D26" s="73"/>
      <c r="E26" s="73"/>
      <c r="F26" s="73"/>
      <c r="G26" s="73"/>
      <c r="H26" s="73"/>
      <c r="I26" s="73"/>
      <c r="J26" s="73"/>
      <c r="K26" s="73"/>
      <c r="L26" s="73"/>
      <c r="M26" s="73"/>
      <c r="N26" s="74"/>
    </row>
    <row r="27" spans="1:15" ht="17.100000000000001" customHeight="1">
      <c r="A27" s="123" t="s">
        <v>95</v>
      </c>
      <c r="B27" s="124"/>
      <c r="C27" s="124"/>
      <c r="D27" s="124"/>
      <c r="E27" s="124"/>
      <c r="F27" s="124"/>
      <c r="G27" s="124"/>
      <c r="H27" s="136"/>
      <c r="I27" s="136"/>
      <c r="J27" s="136"/>
      <c r="K27" s="136"/>
      <c r="L27" s="136"/>
      <c r="M27" s="136"/>
      <c r="N27" s="137"/>
    </row>
    <row r="28" spans="1:15" ht="17.100000000000001" customHeight="1">
      <c r="A28" s="138" t="s">
        <v>96</v>
      </c>
      <c r="B28" s="124"/>
      <c r="C28" s="124"/>
      <c r="D28" s="124"/>
      <c r="E28" s="124"/>
      <c r="F28" s="124"/>
      <c r="G28" s="124"/>
      <c r="H28" s="136"/>
      <c r="I28" s="136"/>
      <c r="J28" s="136"/>
      <c r="K28" s="136"/>
      <c r="L28" s="136"/>
      <c r="M28" s="136"/>
      <c r="N28" s="137"/>
    </row>
    <row r="29" spans="1:15" ht="17.100000000000001" customHeight="1">
      <c r="A29" s="138" t="s">
        <v>137</v>
      </c>
      <c r="B29" s="124"/>
      <c r="C29" s="124"/>
      <c r="D29" s="124"/>
      <c r="E29" s="124"/>
      <c r="F29" s="124"/>
      <c r="G29" s="124"/>
      <c r="H29" s="136"/>
      <c r="I29" s="136"/>
      <c r="J29" s="136"/>
      <c r="K29" s="136"/>
      <c r="L29" s="136"/>
      <c r="M29" s="136"/>
      <c r="N29" s="137"/>
    </row>
    <row r="30" spans="1:15" ht="17.100000000000001" customHeight="1">
      <c r="A30" s="139" t="s">
        <v>97</v>
      </c>
      <c r="B30" s="108"/>
      <c r="C30" s="140"/>
      <c r="D30" s="141" t="str">
        <f>IF(O21&gt;=36,"PASS","FAIL")</f>
        <v>PASS</v>
      </c>
      <c r="E30" s="141"/>
      <c r="F30" s="141"/>
      <c r="G30" s="141"/>
      <c r="H30" s="141"/>
      <c r="I30" s="141"/>
      <c r="J30" s="133" t="s">
        <v>102</v>
      </c>
      <c r="K30" s="133"/>
      <c r="L30" s="133"/>
      <c r="M30" s="133"/>
      <c r="N30" s="142"/>
    </row>
    <row r="31" spans="1:15" ht="17.100000000000001" customHeight="1">
      <c r="A31" s="139" t="s">
        <v>98</v>
      </c>
      <c r="B31" s="108"/>
      <c r="C31" s="108"/>
      <c r="D31" s="148"/>
      <c r="E31" s="148"/>
      <c r="F31" s="148"/>
      <c r="G31" s="148"/>
      <c r="H31" s="148"/>
      <c r="I31" s="148"/>
      <c r="J31" s="114"/>
      <c r="K31" s="114"/>
      <c r="L31" s="114"/>
      <c r="M31" s="114"/>
      <c r="N31" s="115"/>
    </row>
    <row r="32" spans="1:15" ht="17.100000000000001" customHeight="1">
      <c r="A32" s="139" t="s">
        <v>101</v>
      </c>
      <c r="B32" s="108"/>
      <c r="C32" s="108"/>
      <c r="D32" s="151"/>
      <c r="E32" s="149"/>
      <c r="F32" s="149"/>
      <c r="G32" s="149"/>
      <c r="H32" s="149"/>
      <c r="I32" s="149"/>
      <c r="J32" s="114"/>
      <c r="K32" s="114"/>
      <c r="L32" s="114"/>
      <c r="M32" s="114"/>
      <c r="N32" s="115"/>
    </row>
    <row r="33" spans="1:14" ht="17.100000000000001" customHeight="1">
      <c r="A33" s="139" t="s">
        <v>99</v>
      </c>
      <c r="B33" s="108"/>
      <c r="C33" s="108"/>
      <c r="D33" s="143">
        <v>45412</v>
      </c>
      <c r="E33" s="143"/>
      <c r="F33" s="143"/>
      <c r="G33" s="143"/>
      <c r="H33" s="143"/>
      <c r="I33" s="143"/>
      <c r="J33" s="114"/>
      <c r="K33" s="114"/>
      <c r="L33" s="114"/>
      <c r="M33" s="114"/>
      <c r="N33" s="115"/>
    </row>
    <row r="34" spans="1:14" ht="17.100000000000001" customHeight="1" thickBot="1">
      <c r="A34" s="144" t="s">
        <v>100</v>
      </c>
      <c r="B34" s="145"/>
      <c r="C34" s="145"/>
      <c r="D34" s="150"/>
      <c r="E34" s="150"/>
      <c r="F34" s="150"/>
      <c r="G34" s="150"/>
      <c r="H34" s="150"/>
      <c r="I34" s="150"/>
      <c r="J34" s="146"/>
      <c r="K34" s="146"/>
      <c r="L34" s="146"/>
      <c r="M34" s="146"/>
      <c r="N34" s="147"/>
    </row>
    <row r="35" spans="1:14" ht="17.100000000000001" customHeight="1"/>
    <row r="36" spans="1:14" ht="17.100000000000001" customHeight="1"/>
    <row r="37" spans="1:14" ht="17.100000000000001" customHeight="1"/>
    <row r="38" spans="1:14" ht="17.100000000000001" customHeight="1"/>
    <row r="39" spans="1:14" ht="17.100000000000001" customHeight="1"/>
    <row r="40" spans="1:14" ht="17.100000000000001" customHeight="1"/>
    <row r="41" spans="1:14" ht="17.100000000000001" customHeight="1"/>
    <row r="42" spans="1:14" ht="17.100000000000001" customHeight="1"/>
    <row r="43" spans="1:14" ht="17.100000000000001" customHeight="1"/>
    <row r="44" spans="1:14" ht="17.100000000000001" customHeight="1"/>
    <row r="45" spans="1:14" ht="17.100000000000001" customHeight="1"/>
  </sheetData>
  <sheetProtection algorithmName="SHA-512" hashValue="7styeV24K1WSBrsG+xofOZPkEMnhKwx6KhyxXGfon1pg1w1ZE2sbQyJi+fM70djkpqwnCSU3VYTauwxsG6lyoA==" saltValue="2Z2YMfKtxy1oV9LIBQRXWw==" spinCount="100000" sheet="1" objects="1" scenarios="1"/>
  <mergeCells count="61">
    <mergeCell ref="A1:G1"/>
    <mergeCell ref="H1:N1"/>
    <mergeCell ref="D31:I31"/>
    <mergeCell ref="D32:I32"/>
    <mergeCell ref="D34:I34"/>
    <mergeCell ref="A31:C31"/>
    <mergeCell ref="A32:C32"/>
    <mergeCell ref="A33:C33"/>
    <mergeCell ref="A34:C34"/>
    <mergeCell ref="C4:K4"/>
    <mergeCell ref="C5:K5"/>
    <mergeCell ref="C6:K6"/>
    <mergeCell ref="D30:I30"/>
    <mergeCell ref="A2:N2"/>
    <mergeCell ref="H13:L13"/>
    <mergeCell ref="L3:M8"/>
    <mergeCell ref="C3:K3"/>
    <mergeCell ref="A3:B7"/>
    <mergeCell ref="G9:H9"/>
    <mergeCell ref="G10:H10"/>
    <mergeCell ref="G11:H11"/>
    <mergeCell ref="I10:N10"/>
    <mergeCell ref="I11:N11"/>
    <mergeCell ref="J31:N34"/>
    <mergeCell ref="A26:N26"/>
    <mergeCell ref="D33:I33"/>
    <mergeCell ref="A27:B27"/>
    <mergeCell ref="C27:G27"/>
    <mergeCell ref="A30:B30"/>
    <mergeCell ref="H27:N27"/>
    <mergeCell ref="A28:B28"/>
    <mergeCell ref="C28:G28"/>
    <mergeCell ref="H28:N28"/>
    <mergeCell ref="A29:B29"/>
    <mergeCell ref="C29:G29"/>
    <mergeCell ref="H29:N29"/>
    <mergeCell ref="J30:N30"/>
    <mergeCell ref="O14:O15"/>
    <mergeCell ref="C13:G13"/>
    <mergeCell ref="A16:B16"/>
    <mergeCell ref="A17:B17"/>
    <mergeCell ref="A18:B18"/>
    <mergeCell ref="A13:B15"/>
    <mergeCell ref="N14:N15"/>
    <mergeCell ref="E14:F14"/>
    <mergeCell ref="J14:K14"/>
    <mergeCell ref="M13:N13"/>
    <mergeCell ref="A23:B23"/>
    <mergeCell ref="A24:B24"/>
    <mergeCell ref="A25:B25"/>
    <mergeCell ref="B10:F10"/>
    <mergeCell ref="B11:F11"/>
    <mergeCell ref="A22:G22"/>
    <mergeCell ref="H22:N22"/>
    <mergeCell ref="A19:B19"/>
    <mergeCell ref="L20:L21"/>
    <mergeCell ref="M20:M21"/>
    <mergeCell ref="N20:N21"/>
    <mergeCell ref="A20:F21"/>
    <mergeCell ref="G20:G21"/>
    <mergeCell ref="H20:K21"/>
  </mergeCells>
  <phoneticPr fontId="14" type="noConversion"/>
  <conditionalFormatting sqref="C30">
    <cfRule type="containsText" dxfId="0" priority="1" operator="containsText" text="FAIL">
      <formula>NOT(ISERROR(SEARCH("FAIL",C30)))</formula>
    </cfRule>
  </conditionalFormatting>
  <printOptions horizontalCentered="1" verticalCentered="1"/>
  <pageMargins left="0" right="0" top="0" bottom="0" header="0" footer="0"/>
  <pageSetup paperSize="9" scale="98"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'Data (2)'!$A$5:$A$94</xm:f>
          </x14:formula1>
          <xm:sqref>I9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O35"/>
  <sheetViews>
    <sheetView showGridLines="0" view="pageBreakPreview" workbookViewId="0">
      <selection activeCell="B6" sqref="B6:D22"/>
    </sheetView>
  </sheetViews>
  <sheetFormatPr defaultColWidth="9.140625" defaultRowHeight="15"/>
  <cols>
    <col min="1" max="1" width="4.7109375" style="23" customWidth="1"/>
    <col min="2" max="2" width="5.28515625" style="23" customWidth="1"/>
    <col min="3" max="3" width="7.140625" style="23" customWidth="1"/>
    <col min="4" max="4" width="24.42578125" style="23" customWidth="1"/>
    <col min="5" max="5" width="4" style="23" customWidth="1"/>
    <col min="6" max="6" width="4" style="23" hidden="1" customWidth="1"/>
    <col min="7" max="8" width="4" style="23" customWidth="1"/>
    <col min="9" max="9" width="4" style="23" hidden="1" customWidth="1"/>
    <col min="10" max="11" width="4" style="23" customWidth="1"/>
    <col min="12" max="12" width="4" style="23" hidden="1" customWidth="1"/>
    <col min="13" max="14" width="4" style="23" customWidth="1"/>
    <col min="15" max="15" width="4" style="23" hidden="1" customWidth="1"/>
    <col min="16" max="17" width="4" style="23" customWidth="1"/>
    <col min="18" max="18" width="4" style="23" hidden="1" customWidth="1"/>
    <col min="19" max="20" width="4" style="23" customWidth="1"/>
    <col min="21" max="21" width="4" style="23" hidden="1" customWidth="1"/>
    <col min="22" max="23" width="4" style="23" customWidth="1"/>
    <col min="24" max="24" width="4" style="23" hidden="1" customWidth="1"/>
    <col min="25" max="26" width="4" style="23" customWidth="1"/>
    <col min="27" max="27" width="4" style="23" hidden="1" customWidth="1"/>
    <col min="28" max="29" width="4" style="23" customWidth="1"/>
    <col min="30" max="30" width="4" style="23" hidden="1" customWidth="1"/>
    <col min="31" max="32" width="4" style="23" customWidth="1"/>
    <col min="33" max="33" width="4" style="23" hidden="1" customWidth="1"/>
    <col min="34" max="34" width="4" style="23" customWidth="1"/>
    <col min="35" max="35" width="6.85546875" style="23" customWidth="1"/>
    <col min="36" max="36" width="6.85546875" style="23" hidden="1" customWidth="1"/>
    <col min="37" max="37" width="6.85546875" style="23" customWidth="1"/>
    <col min="38" max="16384" width="9.140625" style="23"/>
  </cols>
  <sheetData>
    <row r="1" spans="1:41" ht="18.75">
      <c r="A1" s="54" t="s">
        <v>0</v>
      </c>
      <c r="B1" s="55"/>
      <c r="C1" s="55"/>
      <c r="D1" s="55"/>
      <c r="E1" s="55"/>
      <c r="F1" s="55"/>
      <c r="G1" s="55"/>
      <c r="H1" s="55"/>
      <c r="I1" s="55"/>
      <c r="J1" s="55"/>
      <c r="K1" s="55"/>
      <c r="L1" s="55"/>
      <c r="M1" s="55"/>
      <c r="N1" s="55"/>
      <c r="O1" s="55"/>
      <c r="P1" s="55"/>
      <c r="Q1" s="55"/>
      <c r="R1" s="55"/>
      <c r="S1" s="55"/>
      <c r="T1" s="55"/>
      <c r="U1" s="55"/>
      <c r="V1" s="55"/>
      <c r="W1" s="55"/>
      <c r="X1" s="55"/>
      <c r="Y1" s="55"/>
      <c r="Z1" s="55"/>
      <c r="AA1" s="55"/>
      <c r="AB1" s="55"/>
      <c r="AC1" s="55"/>
      <c r="AD1" s="55"/>
      <c r="AE1" s="55"/>
      <c r="AF1" s="55"/>
      <c r="AG1" s="55"/>
      <c r="AH1" s="55"/>
      <c r="AI1" s="55"/>
      <c r="AJ1" s="55"/>
      <c r="AK1" s="55"/>
      <c r="AL1" s="56"/>
    </row>
    <row r="2" spans="1:41" ht="15.75">
      <c r="A2" s="57" t="s">
        <v>16</v>
      </c>
      <c r="B2" s="58"/>
      <c r="C2" s="58"/>
      <c r="D2" s="58"/>
      <c r="E2" s="59" t="s">
        <v>1</v>
      </c>
      <c r="F2" s="59"/>
      <c r="G2" s="59"/>
      <c r="H2" s="59"/>
      <c r="I2" s="59"/>
      <c r="J2" s="59"/>
      <c r="K2" s="59"/>
      <c r="L2" s="59"/>
      <c r="M2" s="59"/>
      <c r="N2" s="59"/>
      <c r="O2" s="59"/>
      <c r="P2" s="59"/>
      <c r="Q2" s="59"/>
      <c r="R2" s="59"/>
      <c r="S2" s="59"/>
      <c r="T2" s="59"/>
      <c r="U2" s="59"/>
      <c r="V2" s="59"/>
      <c r="W2" s="59"/>
      <c r="X2" s="59"/>
      <c r="Y2" s="59"/>
      <c r="Z2" s="59"/>
      <c r="AA2" s="59"/>
      <c r="AB2" s="59"/>
      <c r="AC2" s="59" t="s">
        <v>17</v>
      </c>
      <c r="AD2" s="59"/>
      <c r="AE2" s="59"/>
      <c r="AF2" s="59"/>
      <c r="AG2" s="59"/>
      <c r="AH2" s="59"/>
      <c r="AI2" s="59"/>
      <c r="AJ2" s="59"/>
      <c r="AK2" s="59"/>
      <c r="AL2" s="60"/>
    </row>
    <row r="3" spans="1:41" ht="15.75">
      <c r="A3" s="63" t="s">
        <v>18</v>
      </c>
      <c r="B3" s="64" t="s">
        <v>19</v>
      </c>
      <c r="C3" s="64" t="s">
        <v>20</v>
      </c>
      <c r="D3" s="64" t="s">
        <v>21</v>
      </c>
      <c r="E3" s="59" t="s">
        <v>22</v>
      </c>
      <c r="F3" s="59"/>
      <c r="G3" s="59"/>
      <c r="H3" s="59"/>
      <c r="I3" s="59"/>
      <c r="J3" s="59"/>
      <c r="K3" s="59"/>
      <c r="L3" s="59"/>
      <c r="M3" s="59"/>
      <c r="N3" s="59"/>
      <c r="O3" s="59"/>
      <c r="P3" s="59"/>
      <c r="Q3" s="59" t="s">
        <v>23</v>
      </c>
      <c r="R3" s="59"/>
      <c r="S3" s="59"/>
      <c r="T3" s="59"/>
      <c r="U3" s="59"/>
      <c r="V3" s="59"/>
      <c r="W3" s="59"/>
      <c r="X3" s="59"/>
      <c r="Y3" s="59"/>
      <c r="Z3" s="59"/>
      <c r="AA3" s="59"/>
      <c r="AB3" s="59"/>
      <c r="AC3" s="61" t="s">
        <v>24</v>
      </c>
      <c r="AD3" s="61"/>
      <c r="AE3" s="61"/>
      <c r="AF3" s="61"/>
      <c r="AG3" s="61"/>
      <c r="AH3" s="61"/>
      <c r="AI3" s="61" t="s">
        <v>25</v>
      </c>
      <c r="AJ3" s="61"/>
      <c r="AK3" s="61"/>
      <c r="AL3" s="62" t="s">
        <v>26</v>
      </c>
    </row>
    <row r="4" spans="1:41">
      <c r="A4" s="63"/>
      <c r="B4" s="64"/>
      <c r="C4" s="64"/>
      <c r="D4" s="64"/>
      <c r="E4" s="61" t="s">
        <v>27</v>
      </c>
      <c r="F4" s="61"/>
      <c r="G4" s="61"/>
      <c r="H4" s="61" t="s">
        <v>28</v>
      </c>
      <c r="I4" s="61"/>
      <c r="J4" s="61"/>
      <c r="K4" s="61" t="s">
        <v>29</v>
      </c>
      <c r="L4" s="61"/>
      <c r="M4" s="61"/>
      <c r="N4" s="61" t="s">
        <v>30</v>
      </c>
      <c r="O4" s="61"/>
      <c r="P4" s="61"/>
      <c r="Q4" s="61" t="s">
        <v>31</v>
      </c>
      <c r="R4" s="61"/>
      <c r="S4" s="61"/>
      <c r="T4" s="61" t="s">
        <v>32</v>
      </c>
      <c r="U4" s="61"/>
      <c r="V4" s="61"/>
      <c r="W4" s="61" t="s">
        <v>33</v>
      </c>
      <c r="X4" s="61"/>
      <c r="Y4" s="61"/>
      <c r="Z4" s="61" t="s">
        <v>30</v>
      </c>
      <c r="AA4" s="61"/>
      <c r="AB4" s="61"/>
      <c r="AC4" s="61" t="s">
        <v>34</v>
      </c>
      <c r="AD4" s="61"/>
      <c r="AE4" s="61"/>
      <c r="AF4" s="61" t="s">
        <v>35</v>
      </c>
      <c r="AG4" s="61"/>
      <c r="AH4" s="61"/>
      <c r="AI4" s="61" t="s">
        <v>36</v>
      </c>
      <c r="AJ4" s="61"/>
      <c r="AK4" s="61"/>
      <c r="AL4" s="62"/>
    </row>
    <row r="5" spans="1:41">
      <c r="A5" s="63"/>
      <c r="B5" s="64"/>
      <c r="C5" s="64"/>
      <c r="D5" s="64"/>
      <c r="E5" s="11" t="s">
        <v>37</v>
      </c>
      <c r="F5" s="11"/>
      <c r="G5" s="11" t="s">
        <v>38</v>
      </c>
      <c r="H5" s="11" t="s">
        <v>37</v>
      </c>
      <c r="I5" s="11"/>
      <c r="J5" s="11" t="s">
        <v>38</v>
      </c>
      <c r="K5" s="11" t="s">
        <v>37</v>
      </c>
      <c r="L5" s="11"/>
      <c r="M5" s="11" t="s">
        <v>38</v>
      </c>
      <c r="N5" s="11" t="s">
        <v>37</v>
      </c>
      <c r="O5" s="11"/>
      <c r="P5" s="11" t="s">
        <v>38</v>
      </c>
      <c r="Q5" s="11" t="s">
        <v>37</v>
      </c>
      <c r="R5" s="11"/>
      <c r="S5" s="11" t="s">
        <v>38</v>
      </c>
      <c r="T5" s="11" t="s">
        <v>37</v>
      </c>
      <c r="U5" s="11"/>
      <c r="V5" s="11" t="s">
        <v>38</v>
      </c>
      <c r="W5" s="11" t="s">
        <v>37</v>
      </c>
      <c r="X5" s="11"/>
      <c r="Y5" s="11" t="s">
        <v>38</v>
      </c>
      <c r="Z5" s="11" t="s">
        <v>37</v>
      </c>
      <c r="AA5" s="11"/>
      <c r="AB5" s="11" t="s">
        <v>38</v>
      </c>
      <c r="AC5" s="11" t="s">
        <v>37</v>
      </c>
      <c r="AD5" s="11"/>
      <c r="AE5" s="11" t="s">
        <v>38</v>
      </c>
      <c r="AF5" s="11" t="s">
        <v>37</v>
      </c>
      <c r="AG5" s="11"/>
      <c r="AH5" s="11" t="s">
        <v>38</v>
      </c>
      <c r="AI5" s="11" t="s">
        <v>37</v>
      </c>
      <c r="AJ5" s="11"/>
      <c r="AK5" s="11" t="s">
        <v>38</v>
      </c>
      <c r="AL5" s="62"/>
    </row>
    <row r="6" spans="1:41">
      <c r="A6" s="17">
        <v>1</v>
      </c>
      <c r="B6" s="24">
        <v>101</v>
      </c>
      <c r="C6" s="24">
        <v>355</v>
      </c>
      <c r="D6" s="25" t="s">
        <v>39</v>
      </c>
      <c r="E6" s="5">
        <f>IF(ISBLANK(Data!B5),"",Data!B5)</f>
        <v>8</v>
      </c>
      <c r="F6" s="5">
        <f>IF(E6="","",E6/10*100)</f>
        <v>80</v>
      </c>
      <c r="G6" s="5" t="str">
        <f>IF(F6&lt;=20,"E2",IF(F6&lt;=32,"E1",IF(F6&lt;=40,"D",IF(F6&lt;=50,"C2",IF(F6&lt;=60,"C1",IF(F6&lt;=70,"B2",IF(F6&lt;=80,"B1",IF(F6&lt;=90,"A2",IF(F6&lt;=100,"A1","")))))))))</f>
        <v>B1</v>
      </c>
      <c r="H6" s="5">
        <f>IF(ISBLANK(Data!C5),"",Data!C5)</f>
        <v>8</v>
      </c>
      <c r="I6" s="5">
        <f t="shared" ref="I6:I35" si="0">IF(H6="","",H6/10*100)</f>
        <v>80</v>
      </c>
      <c r="J6" s="5" t="str">
        <f t="shared" ref="J6:J35" si="1">IF(I6&lt;=20,"E2",IF(I6&lt;=32,"E1",IF(I6&lt;=40,"D",IF(I6&lt;=50,"C2",IF(I6&lt;=60,"C1",IF(I6&lt;=70,"B2",IF(I6&lt;=80,"B1",IF(I6&lt;=90,"A2",IF(I6&lt;=100,"A1","")))))))))</f>
        <v>B1</v>
      </c>
      <c r="K6" s="5">
        <f>IF(ISBLANK(Data!D5),"",Data!D5)</f>
        <v>20</v>
      </c>
      <c r="L6" s="5">
        <f>IF(K6="","",K6/30*100)</f>
        <v>66.666666666666657</v>
      </c>
      <c r="M6" s="5" t="str">
        <f>IF(L6&lt;=20,"E2",IF(L6&lt;=32,"E1",IF(L6&lt;=40,"D",IF(L6&lt;=50,"C2",IF(L6&lt;=60,"C1",IF(L6&lt;=70,"B2",IF(L6&lt;=80,"B1",IF(L6&lt;=90,"A2",IF(L6&lt;=100,"A1","")))))))))</f>
        <v>B2</v>
      </c>
      <c r="N6" s="5">
        <f>IF(E6="","",IF(H6="","",IF(K6="","",SUM(E6,H6,K6))))</f>
        <v>36</v>
      </c>
      <c r="O6" s="5">
        <f>IF(N6="","",N6/50*100)</f>
        <v>72</v>
      </c>
      <c r="P6" s="5" t="str">
        <f>IF(O6&lt;=20,"E2",IF(O6&lt;=32,"E1",IF(O6&lt;=40,"D",IF(O6&lt;=50,"C2",IF(O6&lt;=60,"C1",IF(O6&lt;=70,"B2",IF(O6&lt;=80,"B1",IF(O6&lt;=90,"A2",IF(O6&lt;=100,"A1","")))))))))</f>
        <v>B1</v>
      </c>
      <c r="Q6" s="5">
        <f>IF(ISBLANK(Data!E5),"",Data!E5)</f>
        <v>6</v>
      </c>
      <c r="R6" s="5">
        <f>IF(Q6="","",Q6/10*100)</f>
        <v>60</v>
      </c>
      <c r="S6" s="5" t="str">
        <f>IF(R6&lt;=20,"E2",IF(R6&lt;=32,"E1",IF(R6&lt;=40,"D",IF(R6&lt;=50,"C2",IF(R6&lt;=60,"C1",IF(R6&lt;=70,"B2",IF(R6&lt;=80,"B1",IF(R6&lt;=90,"A2",IF(R6&lt;=100,"A1","")))))))))</f>
        <v>C1</v>
      </c>
      <c r="T6" s="5">
        <f>IF(ISBLANK(Data!F5),"",Data!F5)</f>
        <v>9</v>
      </c>
      <c r="U6" s="5">
        <f>IF(T6="","",T6/10*100)</f>
        <v>90</v>
      </c>
      <c r="V6" s="5" t="str">
        <f>IF(U6&lt;=20,"E2",IF(U6&lt;=32,"E1",IF(U6&lt;=40,"D",IF(U6&lt;=50,"C2",IF(U6&lt;=60,"C1",IF(U6&lt;=70,"B2",IF(U6&lt;=80,"B1",IF(U6&lt;=90,"A2",IF(U6&lt;=100,"A1","")))))))))</f>
        <v>A2</v>
      </c>
      <c r="W6" s="5">
        <f>IF(ISBLANK(Data!G5),"",Data!G5)</f>
        <v>24</v>
      </c>
      <c r="X6" s="5">
        <f>IF(W6="","",W6/30*100)</f>
        <v>80</v>
      </c>
      <c r="Y6" s="5" t="str">
        <f>IF(X6&lt;=20,"E2",IF(X6&lt;=32,"E1",IF(X6&lt;=40,"D",IF(X6&lt;=50,"C2",IF(X6&lt;=60,"C1",IF(X6&lt;=70,"B2",IF(X6&lt;=80,"B1",IF(X6&lt;=90,"A2",IF(X6&lt;=100,"A1","")))))))))</f>
        <v>B1</v>
      </c>
      <c r="Z6" s="5">
        <f>IF(Q6="","",IF(T6="","",IF(W6="","",SUM(Q6,T6,W6))))</f>
        <v>39</v>
      </c>
      <c r="AA6" s="5">
        <f>IF(Z6="","",Z6/50*100)</f>
        <v>78</v>
      </c>
      <c r="AB6" s="5" t="str">
        <f>IF(AA6&lt;=20,"E2",IF(AA6&lt;=32,"E1",IF(AA6&lt;=40,"D",IF(AA6&lt;=50,"C2",IF(AA6&lt;=60,"C1",IF(AA6&lt;=70,"B2",IF(AA6&lt;=80,"B1",IF(AA6&lt;=90,"A2",IF(AA6&lt;=100,"A1","")))))))))</f>
        <v>B1</v>
      </c>
      <c r="AC6" s="5">
        <f>IF(E6="","",IF(H6="","",IF(Q6="","",IF(T6="","",SUM(E6,H6,Q6,T6)))))</f>
        <v>31</v>
      </c>
      <c r="AD6" s="5">
        <f>IF(AC6="","",AC6/40*100)</f>
        <v>77.5</v>
      </c>
      <c r="AE6" s="5" t="str">
        <f>IF(AD6&lt;=20,"E2",IF(AD6&lt;=32,"E1",IF(AD6&lt;=40,"D",IF(AD6&lt;=50,"C2",IF(AD6&lt;=60,"C1",IF(AD6&lt;=70,"B2",IF(AD6&lt;=80,"B1",IF(AD6&lt;=90,"A2",IF(AD6&lt;=100,"A1","")))))))))</f>
        <v>B1</v>
      </c>
      <c r="AF6" s="5">
        <f>IF(K6="","",IF(W6="","",SUM(K6,W6)))</f>
        <v>44</v>
      </c>
      <c r="AG6" s="5">
        <f>IF(AF6="","",AF6/60*100)</f>
        <v>73.333333333333329</v>
      </c>
      <c r="AH6" s="5" t="str">
        <f>IF(AG6&lt;=20,"E2",IF(AG6&lt;=32,"E1",IF(AG6&lt;=40,"D",IF(AG6&lt;=50,"C2",IF(AG6&lt;=60,"C1",IF(AG6&lt;=70,"B2",IF(AG6&lt;=80,"B1",IF(AG6&lt;=90,"A2",IF(AG6&lt;=100,"A1","")))))))))</f>
        <v>B1</v>
      </c>
      <c r="AI6" s="5">
        <f>IF(AC6="","",IF(AF6="","",SUM(AC6,AF6)))</f>
        <v>75</v>
      </c>
      <c r="AJ6" s="5">
        <f>IF(AI6="","",AI6/100*100)</f>
        <v>75</v>
      </c>
      <c r="AK6" s="5" t="str">
        <f>IF(AJ6&lt;=20,"E2",IF(AJ6&lt;=32,"E1",IF(AJ6&lt;=40,"D",IF(AJ6&lt;=50,"C2",IF(AJ6&lt;=60,"C1",IF(AJ6&lt;=70,"B2",IF(AJ6&lt;=80,"B1",IF(AJ6&lt;=90,"A2",IF(AJ6&lt;=100,"A1","")))))))))</f>
        <v>B1</v>
      </c>
      <c r="AL6" s="19"/>
    </row>
    <row r="7" spans="1:41">
      <c r="A7" s="17">
        <v>2</v>
      </c>
      <c r="B7" s="24">
        <v>102</v>
      </c>
      <c r="C7" s="24">
        <v>384</v>
      </c>
      <c r="D7" s="26" t="s">
        <v>40</v>
      </c>
      <c r="E7" s="5">
        <f>IF(ISBLANK(Data!B6),"",Data!B6)</f>
        <v>10</v>
      </c>
      <c r="F7" s="5">
        <f t="shared" ref="F7:F25" si="2">IF(E7="","",E7/10*100)</f>
        <v>100</v>
      </c>
      <c r="G7" s="5" t="str">
        <f t="shared" ref="G7:G25" si="3">IF(F7&lt;=20,"E2",IF(F7&lt;=32,"E1",IF(F7&lt;=40,"D",IF(F7&lt;=50,"C2",IF(F7&lt;=60,"C1",IF(F7&lt;=70,"B2",IF(F7&lt;=80,"B1",IF(F7&lt;=90,"A2",IF(F7&lt;=100,"A1","")))))))))</f>
        <v>A1</v>
      </c>
      <c r="H7" s="5">
        <f>IF(ISBLANK(Data!C6),"",Data!C6)</f>
        <v>8</v>
      </c>
      <c r="I7" s="5">
        <f t="shared" si="0"/>
        <v>80</v>
      </c>
      <c r="J7" s="5" t="str">
        <f t="shared" si="1"/>
        <v>B1</v>
      </c>
      <c r="K7" s="5">
        <f>IF(ISBLANK(Data!D6),"",Data!D6)</f>
        <v>22</v>
      </c>
      <c r="L7" s="5">
        <f t="shared" ref="L7:L35" si="4">IF(K7="","",K7/30*100)</f>
        <v>73.333333333333329</v>
      </c>
      <c r="M7" s="5" t="str">
        <f t="shared" ref="M7:M35" si="5">IF(L7&lt;=20,"E2",IF(L7&lt;=32,"E1",IF(L7&lt;=40,"D",IF(L7&lt;=50,"C2",IF(L7&lt;=60,"C1",IF(L7&lt;=70,"B2",IF(L7&lt;=80,"B1",IF(L7&lt;=90,"A2",IF(L7&lt;=100,"A1","")))))))))</f>
        <v>B1</v>
      </c>
      <c r="N7" s="5">
        <f t="shared" ref="N7:N35" si="6">IF(E7="","",IF(H7="","",IF(K7="","",SUM(E7,H7,K7))))</f>
        <v>40</v>
      </c>
      <c r="O7" s="5">
        <f t="shared" ref="O7:O35" si="7">IF(N7="","",N7/50*100)</f>
        <v>80</v>
      </c>
      <c r="P7" s="5" t="str">
        <f t="shared" ref="P7:P35" si="8">IF(O7&lt;=20,"E2",IF(O7&lt;=32,"E1",IF(O7&lt;=40,"D",IF(O7&lt;=50,"C2",IF(O7&lt;=60,"C1",IF(O7&lt;=70,"B2",IF(O7&lt;=80,"B1",IF(O7&lt;=90,"A2",IF(O7&lt;=100,"A1","")))))))))</f>
        <v>B1</v>
      </c>
      <c r="Q7" s="5">
        <f>IF(ISBLANK(Data!E6),"",Data!E6)</f>
        <v>7</v>
      </c>
      <c r="R7" s="5">
        <f t="shared" ref="R7:R35" si="9">IF(Q7="","",Q7/10*100)</f>
        <v>70</v>
      </c>
      <c r="S7" s="5" t="str">
        <f t="shared" ref="S7:S35" si="10">IF(R7&lt;=20,"E2",IF(R7&lt;=32,"E1",IF(R7&lt;=40,"D",IF(R7&lt;=50,"C2",IF(R7&lt;=60,"C1",IF(R7&lt;=70,"B2",IF(R7&lt;=80,"B1",IF(R7&lt;=90,"A2",IF(R7&lt;=100,"A1","")))))))))</f>
        <v>B2</v>
      </c>
      <c r="T7" s="5">
        <f>IF(ISBLANK(Data!F6),"",Data!F6)</f>
        <v>9</v>
      </c>
      <c r="U7" s="5">
        <f t="shared" ref="U7:U35" si="11">IF(T7="","",T7/10*100)</f>
        <v>90</v>
      </c>
      <c r="V7" s="5" t="str">
        <f t="shared" ref="V7:V35" si="12">IF(U7&lt;=20,"E2",IF(U7&lt;=32,"E1",IF(U7&lt;=40,"D",IF(U7&lt;=50,"C2",IF(U7&lt;=60,"C1",IF(U7&lt;=70,"B2",IF(U7&lt;=80,"B1",IF(U7&lt;=90,"A2",IF(U7&lt;=100,"A1","")))))))))</f>
        <v>A2</v>
      </c>
      <c r="W7" s="5">
        <f>IF(ISBLANK(Data!G6),"",Data!G6)</f>
        <v>24</v>
      </c>
      <c r="X7" s="5">
        <f t="shared" ref="X7:X35" si="13">IF(W7="","",W7/30*100)</f>
        <v>80</v>
      </c>
      <c r="Y7" s="5" t="str">
        <f t="shared" ref="Y7:Y35" si="14">IF(X7&lt;=20,"E2",IF(X7&lt;=32,"E1",IF(X7&lt;=40,"D",IF(X7&lt;=50,"C2",IF(X7&lt;=60,"C1",IF(X7&lt;=70,"B2",IF(X7&lt;=80,"B1",IF(X7&lt;=90,"A2",IF(X7&lt;=100,"A1","")))))))))</f>
        <v>B1</v>
      </c>
      <c r="Z7" s="5">
        <f t="shared" ref="Z7:Z35" si="15">IF(Q7="","",IF(T7="","",IF(W7="","",SUM(Q7,T7,W7))))</f>
        <v>40</v>
      </c>
      <c r="AA7" s="5">
        <f t="shared" ref="AA7:AA35" si="16">IF(Z7="","",Z7/50*100)</f>
        <v>80</v>
      </c>
      <c r="AB7" s="5" t="str">
        <f t="shared" ref="AB7:AB35" si="17">IF(AA7&lt;=20,"E2",IF(AA7&lt;=32,"E1",IF(AA7&lt;=40,"D",IF(AA7&lt;=50,"C2",IF(AA7&lt;=60,"C1",IF(AA7&lt;=70,"B2",IF(AA7&lt;=80,"B1",IF(AA7&lt;=90,"A2",IF(AA7&lt;=100,"A1","")))))))))</f>
        <v>B1</v>
      </c>
      <c r="AC7" s="5">
        <f t="shared" ref="AC7:AC35" si="18">IF(E7="","",IF(H7="","",IF(Q7="","",IF(T7="","",SUM(E7,H7,Q7,T7)))))</f>
        <v>34</v>
      </c>
      <c r="AD7" s="5">
        <f t="shared" ref="AD7:AD35" si="19">IF(AC7="","",AC7/40*100)</f>
        <v>85</v>
      </c>
      <c r="AE7" s="5" t="str">
        <f t="shared" ref="AE7:AE35" si="20">IF(AD7&lt;=20,"E2",IF(AD7&lt;=32,"E1",IF(AD7&lt;=40,"D",IF(AD7&lt;=50,"C2",IF(AD7&lt;=60,"C1",IF(AD7&lt;=70,"B2",IF(AD7&lt;=80,"B1",IF(AD7&lt;=90,"A2",IF(AD7&lt;=100,"A1","")))))))))</f>
        <v>A2</v>
      </c>
      <c r="AF7" s="5">
        <f t="shared" ref="AF7:AF35" si="21">IF(K7="","",IF(W7="","",SUM(K7,W7)))</f>
        <v>46</v>
      </c>
      <c r="AG7" s="5">
        <f t="shared" ref="AG7:AG35" si="22">IF(AF7="","",AF7/60*100)</f>
        <v>76.666666666666671</v>
      </c>
      <c r="AH7" s="5" t="str">
        <f t="shared" ref="AH7:AH35" si="23">IF(AG7&lt;=20,"E2",IF(AG7&lt;=32,"E1",IF(AG7&lt;=40,"D",IF(AG7&lt;=50,"C2",IF(AG7&lt;=60,"C1",IF(AG7&lt;=70,"B2",IF(AG7&lt;=80,"B1",IF(AG7&lt;=90,"A2",IF(AG7&lt;=100,"A1","")))))))))</f>
        <v>B1</v>
      </c>
      <c r="AI7" s="5">
        <f t="shared" ref="AI7:AI35" si="24">IF(AC7="","",IF(AF7="","",SUM(AC7,AF7)))</f>
        <v>80</v>
      </c>
      <c r="AJ7" s="5">
        <f t="shared" ref="AJ7:AJ35" si="25">IF(AI7="","",AI7/100*100)</f>
        <v>80</v>
      </c>
      <c r="AK7" s="5" t="str">
        <f t="shared" ref="AK7:AK35" si="26">IF(AJ7&lt;=20,"E2",IF(AJ7&lt;=32,"E1",IF(AJ7&lt;=40,"D",IF(AJ7&lt;=50,"C2",IF(AJ7&lt;=60,"C1",IF(AJ7&lt;=70,"B2",IF(AJ7&lt;=80,"B1",IF(AJ7&lt;=90,"A2",IF(AJ7&lt;=100,"A1","")))))))))</f>
        <v>B1</v>
      </c>
      <c r="AL7" s="19"/>
    </row>
    <row r="8" spans="1:41">
      <c r="A8" s="17">
        <v>3</v>
      </c>
      <c r="B8" s="24">
        <v>103</v>
      </c>
      <c r="C8" s="24">
        <v>366</v>
      </c>
      <c r="D8" s="26" t="s">
        <v>41</v>
      </c>
      <c r="E8" s="5">
        <f>IF(ISBLANK(Data!B7),"",Data!B7)</f>
        <v>8</v>
      </c>
      <c r="F8" s="5">
        <f t="shared" si="2"/>
        <v>80</v>
      </c>
      <c r="G8" s="5" t="str">
        <f t="shared" si="3"/>
        <v>B1</v>
      </c>
      <c r="H8" s="5">
        <f>IF(ISBLANK(Data!C7),"",Data!C7)</f>
        <v>7</v>
      </c>
      <c r="I8" s="5">
        <f t="shared" si="0"/>
        <v>70</v>
      </c>
      <c r="J8" s="5" t="str">
        <f t="shared" si="1"/>
        <v>B2</v>
      </c>
      <c r="K8" s="5">
        <f>IF(ISBLANK(Data!D7),"",Data!D7)</f>
        <v>18</v>
      </c>
      <c r="L8" s="5">
        <f t="shared" si="4"/>
        <v>60</v>
      </c>
      <c r="M8" s="5" t="str">
        <f t="shared" si="5"/>
        <v>C1</v>
      </c>
      <c r="N8" s="5">
        <f t="shared" si="6"/>
        <v>33</v>
      </c>
      <c r="O8" s="5">
        <f t="shared" si="7"/>
        <v>66</v>
      </c>
      <c r="P8" s="5" t="str">
        <f t="shared" si="8"/>
        <v>B2</v>
      </c>
      <c r="Q8" s="5">
        <f>IF(ISBLANK(Data!E7),"",Data!E7)</f>
        <v>7</v>
      </c>
      <c r="R8" s="5">
        <f t="shared" si="9"/>
        <v>70</v>
      </c>
      <c r="S8" s="5" t="str">
        <f t="shared" si="10"/>
        <v>B2</v>
      </c>
      <c r="T8" s="5">
        <f>IF(ISBLANK(Data!F7),"",Data!F7)</f>
        <v>8</v>
      </c>
      <c r="U8" s="5">
        <f t="shared" si="11"/>
        <v>80</v>
      </c>
      <c r="V8" s="5" t="str">
        <f t="shared" si="12"/>
        <v>B1</v>
      </c>
      <c r="W8" s="5">
        <f>IF(ISBLANK(Data!G7),"",Data!G7)</f>
        <v>20</v>
      </c>
      <c r="X8" s="5">
        <f t="shared" si="13"/>
        <v>66.666666666666657</v>
      </c>
      <c r="Y8" s="5" t="str">
        <f t="shared" si="14"/>
        <v>B2</v>
      </c>
      <c r="Z8" s="5">
        <f t="shared" si="15"/>
        <v>35</v>
      </c>
      <c r="AA8" s="5">
        <f t="shared" si="16"/>
        <v>70</v>
      </c>
      <c r="AB8" s="5" t="str">
        <f t="shared" si="17"/>
        <v>B2</v>
      </c>
      <c r="AC8" s="5">
        <f t="shared" si="18"/>
        <v>30</v>
      </c>
      <c r="AD8" s="5">
        <f t="shared" si="19"/>
        <v>75</v>
      </c>
      <c r="AE8" s="5" t="str">
        <f t="shared" si="20"/>
        <v>B1</v>
      </c>
      <c r="AF8" s="5">
        <f t="shared" si="21"/>
        <v>38</v>
      </c>
      <c r="AG8" s="5">
        <f t="shared" si="22"/>
        <v>63.333333333333329</v>
      </c>
      <c r="AH8" s="5" t="str">
        <f t="shared" si="23"/>
        <v>B2</v>
      </c>
      <c r="AI8" s="5">
        <f t="shared" si="24"/>
        <v>68</v>
      </c>
      <c r="AJ8" s="5">
        <f t="shared" si="25"/>
        <v>68</v>
      </c>
      <c r="AK8" s="5" t="str">
        <f t="shared" si="26"/>
        <v>B2</v>
      </c>
      <c r="AL8" s="19"/>
    </row>
    <row r="9" spans="1:41">
      <c r="A9" s="17">
        <v>4</v>
      </c>
      <c r="B9" s="24">
        <v>104</v>
      </c>
      <c r="C9" s="24">
        <v>439</v>
      </c>
      <c r="D9" s="26" t="s">
        <v>42</v>
      </c>
      <c r="E9" s="5">
        <f>IF(ISBLANK(Data!B8),"",Data!B8)</f>
        <v>10</v>
      </c>
      <c r="F9" s="5">
        <f t="shared" si="2"/>
        <v>100</v>
      </c>
      <c r="G9" s="5" t="str">
        <f t="shared" si="3"/>
        <v>A1</v>
      </c>
      <c r="H9" s="5">
        <f>IF(ISBLANK(Data!C8),"",Data!C8)</f>
        <v>7</v>
      </c>
      <c r="I9" s="5">
        <f t="shared" si="0"/>
        <v>70</v>
      </c>
      <c r="J9" s="5" t="str">
        <f t="shared" si="1"/>
        <v>B2</v>
      </c>
      <c r="K9" s="5">
        <f>IF(ISBLANK(Data!D8),"",Data!D8)</f>
        <v>27</v>
      </c>
      <c r="L9" s="5">
        <f t="shared" si="4"/>
        <v>90</v>
      </c>
      <c r="M9" s="5" t="str">
        <f t="shared" si="5"/>
        <v>A2</v>
      </c>
      <c r="N9" s="5">
        <f t="shared" si="6"/>
        <v>44</v>
      </c>
      <c r="O9" s="5">
        <f t="shared" si="7"/>
        <v>88</v>
      </c>
      <c r="P9" s="5" t="str">
        <f t="shared" si="8"/>
        <v>A2</v>
      </c>
      <c r="Q9" s="5">
        <f>IF(ISBLANK(Data!E8),"",Data!E8)</f>
        <v>9</v>
      </c>
      <c r="R9" s="5">
        <f t="shared" si="9"/>
        <v>90</v>
      </c>
      <c r="S9" s="5" t="str">
        <f t="shared" si="10"/>
        <v>A2</v>
      </c>
      <c r="T9" s="5">
        <f>IF(ISBLANK(Data!F8),"",Data!F8)</f>
        <v>10</v>
      </c>
      <c r="U9" s="5">
        <f t="shared" si="11"/>
        <v>100</v>
      </c>
      <c r="V9" s="5" t="str">
        <f t="shared" si="12"/>
        <v>A1</v>
      </c>
      <c r="W9" s="5">
        <f>IF(ISBLANK(Data!G8),"",Data!G8)</f>
        <v>28</v>
      </c>
      <c r="X9" s="5">
        <f t="shared" si="13"/>
        <v>93.333333333333329</v>
      </c>
      <c r="Y9" s="5" t="str">
        <f t="shared" si="14"/>
        <v>A1</v>
      </c>
      <c r="Z9" s="5">
        <f t="shared" si="15"/>
        <v>47</v>
      </c>
      <c r="AA9" s="5">
        <f t="shared" si="16"/>
        <v>94</v>
      </c>
      <c r="AB9" s="5" t="str">
        <f t="shared" si="17"/>
        <v>A1</v>
      </c>
      <c r="AC9" s="5">
        <f t="shared" si="18"/>
        <v>36</v>
      </c>
      <c r="AD9" s="5">
        <f t="shared" si="19"/>
        <v>90</v>
      </c>
      <c r="AE9" s="5" t="str">
        <f t="shared" si="20"/>
        <v>A2</v>
      </c>
      <c r="AF9" s="5">
        <f t="shared" si="21"/>
        <v>55</v>
      </c>
      <c r="AG9" s="5">
        <f t="shared" si="22"/>
        <v>91.666666666666657</v>
      </c>
      <c r="AH9" s="5" t="str">
        <f t="shared" si="23"/>
        <v>A1</v>
      </c>
      <c r="AI9" s="5">
        <f t="shared" si="24"/>
        <v>91</v>
      </c>
      <c r="AJ9" s="5">
        <f t="shared" si="25"/>
        <v>91</v>
      </c>
      <c r="AK9" s="5" t="str">
        <f t="shared" si="26"/>
        <v>A1</v>
      </c>
      <c r="AL9" s="19"/>
      <c r="AO9" s="29"/>
    </row>
    <row r="10" spans="1:41">
      <c r="A10" s="17">
        <v>5</v>
      </c>
      <c r="B10" s="24">
        <v>105</v>
      </c>
      <c r="C10" s="24">
        <v>378</v>
      </c>
      <c r="D10" s="26" t="s">
        <v>43</v>
      </c>
      <c r="E10" s="5">
        <f>IF(ISBLANK(Data!B9),"",Data!B9)</f>
        <v>10</v>
      </c>
      <c r="F10" s="5">
        <f t="shared" si="2"/>
        <v>100</v>
      </c>
      <c r="G10" s="5" t="str">
        <f t="shared" si="3"/>
        <v>A1</v>
      </c>
      <c r="H10" s="5">
        <f>IF(ISBLANK(Data!C9),"",Data!C9)</f>
        <v>9</v>
      </c>
      <c r="I10" s="5">
        <f t="shared" si="0"/>
        <v>90</v>
      </c>
      <c r="J10" s="5" t="str">
        <f t="shared" si="1"/>
        <v>A2</v>
      </c>
      <c r="K10" s="5">
        <f>IF(ISBLANK(Data!D9),"",Data!D9)</f>
        <v>28</v>
      </c>
      <c r="L10" s="5">
        <f t="shared" si="4"/>
        <v>93.333333333333329</v>
      </c>
      <c r="M10" s="5" t="str">
        <f t="shared" si="5"/>
        <v>A1</v>
      </c>
      <c r="N10" s="5">
        <f t="shared" si="6"/>
        <v>47</v>
      </c>
      <c r="O10" s="5">
        <f t="shared" si="7"/>
        <v>94</v>
      </c>
      <c r="P10" s="5" t="str">
        <f t="shared" si="8"/>
        <v>A1</v>
      </c>
      <c r="Q10" s="5">
        <f>IF(ISBLANK(Data!E9),"",Data!E9)</f>
        <v>8</v>
      </c>
      <c r="R10" s="5">
        <f t="shared" si="9"/>
        <v>80</v>
      </c>
      <c r="S10" s="5" t="str">
        <f t="shared" si="10"/>
        <v>B1</v>
      </c>
      <c r="T10" s="5">
        <f>IF(ISBLANK(Data!F9),"",Data!F9)</f>
        <v>10</v>
      </c>
      <c r="U10" s="5">
        <f t="shared" si="11"/>
        <v>100</v>
      </c>
      <c r="V10" s="5" t="str">
        <f t="shared" si="12"/>
        <v>A1</v>
      </c>
      <c r="W10" s="5">
        <f>IF(ISBLANK(Data!G9),"",Data!G9)</f>
        <v>28</v>
      </c>
      <c r="X10" s="5">
        <f t="shared" si="13"/>
        <v>93.333333333333329</v>
      </c>
      <c r="Y10" s="5" t="str">
        <f t="shared" si="14"/>
        <v>A1</v>
      </c>
      <c r="Z10" s="5">
        <f t="shared" si="15"/>
        <v>46</v>
      </c>
      <c r="AA10" s="5">
        <f t="shared" si="16"/>
        <v>92</v>
      </c>
      <c r="AB10" s="5" t="str">
        <f t="shared" si="17"/>
        <v>A1</v>
      </c>
      <c r="AC10" s="5">
        <f t="shared" si="18"/>
        <v>37</v>
      </c>
      <c r="AD10" s="5">
        <f t="shared" si="19"/>
        <v>92.5</v>
      </c>
      <c r="AE10" s="5" t="str">
        <f t="shared" si="20"/>
        <v>A1</v>
      </c>
      <c r="AF10" s="5">
        <f t="shared" si="21"/>
        <v>56</v>
      </c>
      <c r="AG10" s="5">
        <f t="shared" si="22"/>
        <v>93.333333333333329</v>
      </c>
      <c r="AH10" s="5" t="str">
        <f t="shared" si="23"/>
        <v>A1</v>
      </c>
      <c r="AI10" s="5">
        <f t="shared" si="24"/>
        <v>93</v>
      </c>
      <c r="AJ10" s="5">
        <f t="shared" si="25"/>
        <v>93</v>
      </c>
      <c r="AK10" s="5" t="str">
        <f t="shared" si="26"/>
        <v>A1</v>
      </c>
      <c r="AL10" s="19"/>
      <c r="AO10" s="29"/>
    </row>
    <row r="11" spans="1:41">
      <c r="A11" s="17">
        <v>6</v>
      </c>
      <c r="B11" s="24">
        <v>106</v>
      </c>
      <c r="C11" s="24">
        <v>374</v>
      </c>
      <c r="D11" s="26" t="s">
        <v>44</v>
      </c>
      <c r="E11" s="5">
        <f>IF(ISBLANK(Data!B10),"",Data!B10)</f>
        <v>7</v>
      </c>
      <c r="F11" s="5">
        <f t="shared" si="2"/>
        <v>70</v>
      </c>
      <c r="G11" s="5" t="str">
        <f t="shared" si="3"/>
        <v>B2</v>
      </c>
      <c r="H11" s="5">
        <f>IF(ISBLANK(Data!C10),"",Data!C10)</f>
        <v>5</v>
      </c>
      <c r="I11" s="5">
        <f t="shared" si="0"/>
        <v>50</v>
      </c>
      <c r="J11" s="5" t="str">
        <f t="shared" si="1"/>
        <v>C2</v>
      </c>
      <c r="K11" s="5">
        <f>IF(ISBLANK(Data!D10),"",Data!D10)</f>
        <v>23</v>
      </c>
      <c r="L11" s="5">
        <f t="shared" si="4"/>
        <v>76.666666666666671</v>
      </c>
      <c r="M11" s="5" t="str">
        <f t="shared" si="5"/>
        <v>B1</v>
      </c>
      <c r="N11" s="5">
        <f t="shared" si="6"/>
        <v>35</v>
      </c>
      <c r="O11" s="5">
        <f t="shared" si="7"/>
        <v>70</v>
      </c>
      <c r="P11" s="5" t="str">
        <f t="shared" si="8"/>
        <v>B2</v>
      </c>
      <c r="Q11" s="5">
        <f>IF(ISBLANK(Data!E10),"",Data!E10)</f>
        <v>5</v>
      </c>
      <c r="R11" s="5">
        <f t="shared" si="9"/>
        <v>50</v>
      </c>
      <c r="S11" s="5" t="str">
        <f t="shared" si="10"/>
        <v>C2</v>
      </c>
      <c r="T11" s="5">
        <f>IF(ISBLANK(Data!F10),"",Data!F10)</f>
        <v>8</v>
      </c>
      <c r="U11" s="5">
        <f t="shared" si="11"/>
        <v>80</v>
      </c>
      <c r="V11" s="5" t="str">
        <f t="shared" si="12"/>
        <v>B1</v>
      </c>
      <c r="W11" s="5">
        <f>IF(ISBLANK(Data!G10),"",Data!G10)</f>
        <v>20</v>
      </c>
      <c r="X11" s="5">
        <f t="shared" si="13"/>
        <v>66.666666666666657</v>
      </c>
      <c r="Y11" s="5" t="str">
        <f t="shared" si="14"/>
        <v>B2</v>
      </c>
      <c r="Z11" s="5">
        <f t="shared" si="15"/>
        <v>33</v>
      </c>
      <c r="AA11" s="5">
        <f t="shared" si="16"/>
        <v>66</v>
      </c>
      <c r="AB11" s="5" t="str">
        <f t="shared" si="17"/>
        <v>B2</v>
      </c>
      <c r="AC11" s="5">
        <f t="shared" si="18"/>
        <v>25</v>
      </c>
      <c r="AD11" s="5">
        <f t="shared" si="19"/>
        <v>62.5</v>
      </c>
      <c r="AE11" s="5" t="str">
        <f t="shared" si="20"/>
        <v>B2</v>
      </c>
      <c r="AF11" s="5">
        <f t="shared" si="21"/>
        <v>43</v>
      </c>
      <c r="AG11" s="5">
        <f t="shared" si="22"/>
        <v>71.666666666666671</v>
      </c>
      <c r="AH11" s="5" t="str">
        <f t="shared" si="23"/>
        <v>B1</v>
      </c>
      <c r="AI11" s="5">
        <f t="shared" si="24"/>
        <v>68</v>
      </c>
      <c r="AJ11" s="5">
        <f t="shared" si="25"/>
        <v>68</v>
      </c>
      <c r="AK11" s="5" t="str">
        <f t="shared" si="26"/>
        <v>B2</v>
      </c>
      <c r="AL11" s="19"/>
      <c r="AO11" s="29"/>
    </row>
    <row r="12" spans="1:41">
      <c r="A12" s="17">
        <v>7</v>
      </c>
      <c r="B12" s="24">
        <v>107</v>
      </c>
      <c r="C12" s="24">
        <v>359</v>
      </c>
      <c r="D12" s="26" t="s">
        <v>45</v>
      </c>
      <c r="E12" s="5">
        <f>IF(ISBLANK(Data!B11),"",Data!B11)</f>
        <v>9</v>
      </c>
      <c r="F12" s="5">
        <f t="shared" si="2"/>
        <v>90</v>
      </c>
      <c r="G12" s="5" t="str">
        <f t="shared" si="3"/>
        <v>A2</v>
      </c>
      <c r="H12" s="5">
        <f>IF(ISBLANK(Data!C11),"",Data!C11)</f>
        <v>7</v>
      </c>
      <c r="I12" s="5">
        <f t="shared" si="0"/>
        <v>70</v>
      </c>
      <c r="J12" s="5" t="str">
        <f t="shared" si="1"/>
        <v>B2</v>
      </c>
      <c r="K12" s="5">
        <f>IF(ISBLANK(Data!D11),"",Data!D11)</f>
        <v>18</v>
      </c>
      <c r="L12" s="5">
        <f t="shared" si="4"/>
        <v>60</v>
      </c>
      <c r="M12" s="5" t="str">
        <f t="shared" si="5"/>
        <v>C1</v>
      </c>
      <c r="N12" s="5">
        <f t="shared" si="6"/>
        <v>34</v>
      </c>
      <c r="O12" s="5">
        <f t="shared" si="7"/>
        <v>68</v>
      </c>
      <c r="P12" s="5" t="str">
        <f t="shared" si="8"/>
        <v>B2</v>
      </c>
      <c r="Q12" s="5">
        <f>IF(ISBLANK(Data!E11),"",Data!E11)</f>
        <v>6</v>
      </c>
      <c r="R12" s="5">
        <f t="shared" si="9"/>
        <v>60</v>
      </c>
      <c r="S12" s="5" t="str">
        <f t="shared" si="10"/>
        <v>C1</v>
      </c>
      <c r="T12" s="5">
        <f>IF(ISBLANK(Data!F11),"",Data!F11)</f>
        <v>8</v>
      </c>
      <c r="U12" s="5">
        <f t="shared" si="11"/>
        <v>80</v>
      </c>
      <c r="V12" s="5" t="str">
        <f t="shared" si="12"/>
        <v>B1</v>
      </c>
      <c r="W12" s="5">
        <f>IF(ISBLANK(Data!G11),"",Data!G11)</f>
        <v>21</v>
      </c>
      <c r="X12" s="5">
        <f t="shared" si="13"/>
        <v>70</v>
      </c>
      <c r="Y12" s="5" t="str">
        <f t="shared" si="14"/>
        <v>B2</v>
      </c>
      <c r="Z12" s="5">
        <f t="shared" si="15"/>
        <v>35</v>
      </c>
      <c r="AA12" s="5">
        <f t="shared" si="16"/>
        <v>70</v>
      </c>
      <c r="AB12" s="5" t="str">
        <f t="shared" si="17"/>
        <v>B2</v>
      </c>
      <c r="AC12" s="5">
        <f t="shared" si="18"/>
        <v>30</v>
      </c>
      <c r="AD12" s="5">
        <f t="shared" si="19"/>
        <v>75</v>
      </c>
      <c r="AE12" s="5" t="str">
        <f t="shared" si="20"/>
        <v>B1</v>
      </c>
      <c r="AF12" s="5">
        <f t="shared" si="21"/>
        <v>39</v>
      </c>
      <c r="AG12" s="5">
        <f t="shared" si="22"/>
        <v>65</v>
      </c>
      <c r="AH12" s="5" t="str">
        <f t="shared" si="23"/>
        <v>B2</v>
      </c>
      <c r="AI12" s="5">
        <f t="shared" si="24"/>
        <v>69</v>
      </c>
      <c r="AJ12" s="5">
        <f t="shared" si="25"/>
        <v>69</v>
      </c>
      <c r="AK12" s="5" t="str">
        <f t="shared" si="26"/>
        <v>B2</v>
      </c>
      <c r="AL12" s="19"/>
      <c r="AO12" s="29"/>
    </row>
    <row r="13" spans="1:41">
      <c r="A13" s="17">
        <v>8</v>
      </c>
      <c r="B13" s="24">
        <v>108</v>
      </c>
      <c r="C13" s="24">
        <v>357</v>
      </c>
      <c r="D13" s="25" t="s">
        <v>46</v>
      </c>
      <c r="E13" s="5">
        <f>IF(ISBLANK(Data!B12),"",Data!B12)</f>
        <v>10</v>
      </c>
      <c r="F13" s="5">
        <f t="shared" si="2"/>
        <v>100</v>
      </c>
      <c r="G13" s="5" t="str">
        <f t="shared" si="3"/>
        <v>A1</v>
      </c>
      <c r="H13" s="5">
        <f>IF(ISBLANK(Data!C12),"",Data!C12)</f>
        <v>9</v>
      </c>
      <c r="I13" s="5">
        <f t="shared" si="0"/>
        <v>90</v>
      </c>
      <c r="J13" s="5" t="str">
        <f t="shared" si="1"/>
        <v>A2</v>
      </c>
      <c r="K13" s="5">
        <f>IF(ISBLANK(Data!D12),"",Data!D12)</f>
        <v>20</v>
      </c>
      <c r="L13" s="5">
        <f t="shared" si="4"/>
        <v>66.666666666666657</v>
      </c>
      <c r="M13" s="5" t="str">
        <f t="shared" si="5"/>
        <v>B2</v>
      </c>
      <c r="N13" s="5">
        <f t="shared" si="6"/>
        <v>39</v>
      </c>
      <c r="O13" s="5">
        <f t="shared" si="7"/>
        <v>78</v>
      </c>
      <c r="P13" s="5" t="str">
        <f t="shared" si="8"/>
        <v>B1</v>
      </c>
      <c r="Q13" s="5">
        <f>IF(ISBLANK(Data!E12),"",Data!E12)</f>
        <v>8</v>
      </c>
      <c r="R13" s="5">
        <f t="shared" si="9"/>
        <v>80</v>
      </c>
      <c r="S13" s="5" t="str">
        <f t="shared" si="10"/>
        <v>B1</v>
      </c>
      <c r="T13" s="5">
        <f>IF(ISBLANK(Data!F12),"",Data!F12)</f>
        <v>8</v>
      </c>
      <c r="U13" s="5">
        <f t="shared" si="11"/>
        <v>80</v>
      </c>
      <c r="V13" s="5" t="str">
        <f t="shared" si="12"/>
        <v>B1</v>
      </c>
      <c r="W13" s="5">
        <f>IF(ISBLANK(Data!G12),"",Data!G12)</f>
        <v>25</v>
      </c>
      <c r="X13" s="5">
        <f t="shared" si="13"/>
        <v>83.333333333333343</v>
      </c>
      <c r="Y13" s="5" t="str">
        <f t="shared" si="14"/>
        <v>A2</v>
      </c>
      <c r="Z13" s="5">
        <f t="shared" si="15"/>
        <v>41</v>
      </c>
      <c r="AA13" s="5">
        <f t="shared" si="16"/>
        <v>82</v>
      </c>
      <c r="AB13" s="5" t="str">
        <f t="shared" si="17"/>
        <v>A2</v>
      </c>
      <c r="AC13" s="5">
        <f t="shared" si="18"/>
        <v>35</v>
      </c>
      <c r="AD13" s="5">
        <f t="shared" si="19"/>
        <v>87.5</v>
      </c>
      <c r="AE13" s="5" t="str">
        <f t="shared" si="20"/>
        <v>A2</v>
      </c>
      <c r="AF13" s="5">
        <f t="shared" si="21"/>
        <v>45</v>
      </c>
      <c r="AG13" s="5">
        <f t="shared" si="22"/>
        <v>75</v>
      </c>
      <c r="AH13" s="5" t="str">
        <f t="shared" si="23"/>
        <v>B1</v>
      </c>
      <c r="AI13" s="5">
        <f t="shared" si="24"/>
        <v>80</v>
      </c>
      <c r="AJ13" s="5">
        <f t="shared" si="25"/>
        <v>80</v>
      </c>
      <c r="AK13" s="5" t="str">
        <f t="shared" si="26"/>
        <v>B1</v>
      </c>
      <c r="AL13" s="19"/>
      <c r="AO13" s="29"/>
    </row>
    <row r="14" spans="1:41">
      <c r="A14" s="17">
        <v>9</v>
      </c>
      <c r="B14" s="24">
        <v>109</v>
      </c>
      <c r="C14" s="24">
        <v>365</v>
      </c>
      <c r="D14" s="26" t="s">
        <v>47</v>
      </c>
      <c r="E14" s="5">
        <f>IF(ISBLANK(Data!B13),"",Data!B13)</f>
        <v>9</v>
      </c>
      <c r="F14" s="5">
        <f t="shared" si="2"/>
        <v>90</v>
      </c>
      <c r="G14" s="5" t="str">
        <f t="shared" si="3"/>
        <v>A2</v>
      </c>
      <c r="H14" s="5">
        <f>IF(ISBLANK(Data!C13),"",Data!C13)</f>
        <v>7</v>
      </c>
      <c r="I14" s="5">
        <f t="shared" si="0"/>
        <v>70</v>
      </c>
      <c r="J14" s="5" t="str">
        <f t="shared" si="1"/>
        <v>B2</v>
      </c>
      <c r="K14" s="5">
        <f>IF(ISBLANK(Data!D13),"",Data!D13)</f>
        <v>22</v>
      </c>
      <c r="L14" s="5">
        <f t="shared" si="4"/>
        <v>73.333333333333329</v>
      </c>
      <c r="M14" s="5" t="str">
        <f t="shared" si="5"/>
        <v>B1</v>
      </c>
      <c r="N14" s="5">
        <f t="shared" si="6"/>
        <v>38</v>
      </c>
      <c r="O14" s="5">
        <f t="shared" si="7"/>
        <v>76</v>
      </c>
      <c r="P14" s="5" t="str">
        <f t="shared" si="8"/>
        <v>B1</v>
      </c>
      <c r="Q14" s="5">
        <f>IF(ISBLANK(Data!E13),"",Data!E13)</f>
        <v>7</v>
      </c>
      <c r="R14" s="5">
        <f t="shared" si="9"/>
        <v>70</v>
      </c>
      <c r="S14" s="5" t="str">
        <f t="shared" si="10"/>
        <v>B2</v>
      </c>
      <c r="T14" s="5">
        <f>IF(ISBLANK(Data!F13),"",Data!F13)</f>
        <v>9</v>
      </c>
      <c r="U14" s="5">
        <f t="shared" si="11"/>
        <v>90</v>
      </c>
      <c r="V14" s="5" t="str">
        <f t="shared" si="12"/>
        <v>A2</v>
      </c>
      <c r="W14" s="5">
        <f>IF(ISBLANK(Data!G13),"",Data!G13)</f>
        <v>24</v>
      </c>
      <c r="X14" s="5">
        <f t="shared" si="13"/>
        <v>80</v>
      </c>
      <c r="Y14" s="5" t="str">
        <f t="shared" si="14"/>
        <v>B1</v>
      </c>
      <c r="Z14" s="5">
        <f t="shared" si="15"/>
        <v>40</v>
      </c>
      <c r="AA14" s="5">
        <f t="shared" si="16"/>
        <v>80</v>
      </c>
      <c r="AB14" s="5" t="str">
        <f t="shared" si="17"/>
        <v>B1</v>
      </c>
      <c r="AC14" s="5">
        <f t="shared" si="18"/>
        <v>32</v>
      </c>
      <c r="AD14" s="5">
        <f t="shared" si="19"/>
        <v>80</v>
      </c>
      <c r="AE14" s="5" t="str">
        <f t="shared" si="20"/>
        <v>B1</v>
      </c>
      <c r="AF14" s="5">
        <f t="shared" si="21"/>
        <v>46</v>
      </c>
      <c r="AG14" s="5">
        <f t="shared" si="22"/>
        <v>76.666666666666671</v>
      </c>
      <c r="AH14" s="5" t="str">
        <f t="shared" si="23"/>
        <v>B1</v>
      </c>
      <c r="AI14" s="5">
        <f t="shared" si="24"/>
        <v>78</v>
      </c>
      <c r="AJ14" s="5">
        <f t="shared" si="25"/>
        <v>78</v>
      </c>
      <c r="AK14" s="5" t="str">
        <f t="shared" si="26"/>
        <v>B1</v>
      </c>
      <c r="AL14" s="19"/>
      <c r="AO14" s="29"/>
    </row>
    <row r="15" spans="1:41">
      <c r="A15" s="17">
        <v>10</v>
      </c>
      <c r="B15" s="24">
        <v>110</v>
      </c>
      <c r="C15" s="24">
        <v>369</v>
      </c>
      <c r="D15" s="26" t="s">
        <v>48</v>
      </c>
      <c r="E15" s="5">
        <f>IF(ISBLANK(Data!B14),"",Data!B14)</f>
        <v>10</v>
      </c>
      <c r="F15" s="5">
        <f t="shared" si="2"/>
        <v>100</v>
      </c>
      <c r="G15" s="5" t="str">
        <f t="shared" si="3"/>
        <v>A1</v>
      </c>
      <c r="H15" s="5">
        <f>IF(ISBLANK(Data!C14),"",Data!C14)</f>
        <v>5</v>
      </c>
      <c r="I15" s="5">
        <f t="shared" si="0"/>
        <v>50</v>
      </c>
      <c r="J15" s="5" t="str">
        <f t="shared" si="1"/>
        <v>C2</v>
      </c>
      <c r="K15" s="5">
        <f>IF(ISBLANK(Data!D14),"",Data!D14)</f>
        <v>20</v>
      </c>
      <c r="L15" s="5">
        <f t="shared" si="4"/>
        <v>66.666666666666657</v>
      </c>
      <c r="M15" s="5" t="str">
        <f t="shared" si="5"/>
        <v>B2</v>
      </c>
      <c r="N15" s="5">
        <f t="shared" si="6"/>
        <v>35</v>
      </c>
      <c r="O15" s="5">
        <f t="shared" si="7"/>
        <v>70</v>
      </c>
      <c r="P15" s="5" t="str">
        <f t="shared" si="8"/>
        <v>B2</v>
      </c>
      <c r="Q15" s="5">
        <f>IF(ISBLANK(Data!E14),"",Data!E14)</f>
        <v>7</v>
      </c>
      <c r="R15" s="5">
        <f t="shared" si="9"/>
        <v>70</v>
      </c>
      <c r="S15" s="5" t="str">
        <f t="shared" si="10"/>
        <v>B2</v>
      </c>
      <c r="T15" s="5">
        <f>IF(ISBLANK(Data!F14),"",Data!F14)</f>
        <v>8</v>
      </c>
      <c r="U15" s="5">
        <f t="shared" si="11"/>
        <v>80</v>
      </c>
      <c r="V15" s="5" t="str">
        <f t="shared" si="12"/>
        <v>B1</v>
      </c>
      <c r="W15" s="5">
        <f>IF(ISBLANK(Data!G14),"",Data!G14)</f>
        <v>20</v>
      </c>
      <c r="X15" s="5">
        <f t="shared" si="13"/>
        <v>66.666666666666657</v>
      </c>
      <c r="Y15" s="5" t="str">
        <f t="shared" si="14"/>
        <v>B2</v>
      </c>
      <c r="Z15" s="5">
        <f t="shared" si="15"/>
        <v>35</v>
      </c>
      <c r="AA15" s="5">
        <f t="shared" si="16"/>
        <v>70</v>
      </c>
      <c r="AB15" s="5" t="str">
        <f t="shared" si="17"/>
        <v>B2</v>
      </c>
      <c r="AC15" s="5">
        <f t="shared" si="18"/>
        <v>30</v>
      </c>
      <c r="AD15" s="5">
        <f t="shared" si="19"/>
        <v>75</v>
      </c>
      <c r="AE15" s="5" t="str">
        <f t="shared" si="20"/>
        <v>B1</v>
      </c>
      <c r="AF15" s="5">
        <f t="shared" si="21"/>
        <v>40</v>
      </c>
      <c r="AG15" s="5">
        <f t="shared" si="22"/>
        <v>66.666666666666657</v>
      </c>
      <c r="AH15" s="5" t="str">
        <f t="shared" si="23"/>
        <v>B2</v>
      </c>
      <c r="AI15" s="5">
        <f t="shared" si="24"/>
        <v>70</v>
      </c>
      <c r="AJ15" s="5">
        <f t="shared" si="25"/>
        <v>70</v>
      </c>
      <c r="AK15" s="5" t="str">
        <f t="shared" si="26"/>
        <v>B2</v>
      </c>
      <c r="AL15" s="19"/>
      <c r="AO15" s="29"/>
    </row>
    <row r="16" spans="1:41">
      <c r="A16" s="17">
        <v>11</v>
      </c>
      <c r="B16" s="24">
        <v>111</v>
      </c>
      <c r="C16" s="24">
        <v>381</v>
      </c>
      <c r="D16" s="25" t="s">
        <v>49</v>
      </c>
      <c r="E16" s="5">
        <f>IF(ISBLANK(Data!B15),"",Data!B15)</f>
        <v>10</v>
      </c>
      <c r="F16" s="5">
        <f t="shared" si="2"/>
        <v>100</v>
      </c>
      <c r="G16" s="5" t="str">
        <f t="shared" si="3"/>
        <v>A1</v>
      </c>
      <c r="H16" s="5">
        <f>IF(ISBLANK(Data!C15),"",Data!C15)</f>
        <v>7</v>
      </c>
      <c r="I16" s="5">
        <f t="shared" si="0"/>
        <v>70</v>
      </c>
      <c r="J16" s="5" t="str">
        <f t="shared" si="1"/>
        <v>B2</v>
      </c>
      <c r="K16" s="5">
        <f>IF(ISBLANK(Data!D15),"",Data!D15)</f>
        <v>26</v>
      </c>
      <c r="L16" s="5">
        <f t="shared" si="4"/>
        <v>86.666666666666671</v>
      </c>
      <c r="M16" s="5" t="str">
        <f t="shared" si="5"/>
        <v>A2</v>
      </c>
      <c r="N16" s="5">
        <f t="shared" si="6"/>
        <v>43</v>
      </c>
      <c r="O16" s="5">
        <f t="shared" si="7"/>
        <v>86</v>
      </c>
      <c r="P16" s="5" t="str">
        <f t="shared" si="8"/>
        <v>A2</v>
      </c>
      <c r="Q16" s="5">
        <f>IF(ISBLANK(Data!E15),"",Data!E15)</f>
        <v>9</v>
      </c>
      <c r="R16" s="5">
        <f t="shared" si="9"/>
        <v>90</v>
      </c>
      <c r="S16" s="5" t="str">
        <f t="shared" si="10"/>
        <v>A2</v>
      </c>
      <c r="T16" s="5">
        <f>IF(ISBLANK(Data!F15),"",Data!F15)</f>
        <v>9</v>
      </c>
      <c r="U16" s="5">
        <f t="shared" si="11"/>
        <v>90</v>
      </c>
      <c r="V16" s="5" t="str">
        <f t="shared" si="12"/>
        <v>A2</v>
      </c>
      <c r="W16" s="5">
        <f>IF(ISBLANK(Data!G15),"",Data!G15)</f>
        <v>23</v>
      </c>
      <c r="X16" s="5">
        <f t="shared" si="13"/>
        <v>76.666666666666671</v>
      </c>
      <c r="Y16" s="5" t="str">
        <f t="shared" si="14"/>
        <v>B1</v>
      </c>
      <c r="Z16" s="5">
        <f t="shared" si="15"/>
        <v>41</v>
      </c>
      <c r="AA16" s="5">
        <f t="shared" si="16"/>
        <v>82</v>
      </c>
      <c r="AB16" s="5" t="str">
        <f t="shared" si="17"/>
        <v>A2</v>
      </c>
      <c r="AC16" s="5">
        <f t="shared" si="18"/>
        <v>35</v>
      </c>
      <c r="AD16" s="5">
        <f t="shared" si="19"/>
        <v>87.5</v>
      </c>
      <c r="AE16" s="5" t="str">
        <f t="shared" si="20"/>
        <v>A2</v>
      </c>
      <c r="AF16" s="5">
        <f t="shared" si="21"/>
        <v>49</v>
      </c>
      <c r="AG16" s="5">
        <f t="shared" si="22"/>
        <v>81.666666666666671</v>
      </c>
      <c r="AH16" s="5" t="str">
        <f t="shared" si="23"/>
        <v>A2</v>
      </c>
      <c r="AI16" s="5">
        <f t="shared" si="24"/>
        <v>84</v>
      </c>
      <c r="AJ16" s="5">
        <f t="shared" si="25"/>
        <v>84</v>
      </c>
      <c r="AK16" s="5" t="str">
        <f t="shared" si="26"/>
        <v>A2</v>
      </c>
      <c r="AL16" s="19"/>
      <c r="AO16" s="29"/>
    </row>
    <row r="17" spans="1:41">
      <c r="A17" s="17">
        <v>12</v>
      </c>
      <c r="B17" s="24">
        <v>112</v>
      </c>
      <c r="C17" s="24">
        <v>356</v>
      </c>
      <c r="D17" s="26" t="s">
        <v>50</v>
      </c>
      <c r="E17" s="5">
        <f>IF(ISBLANK(Data!B16),"",Data!B16)</f>
        <v>10</v>
      </c>
      <c r="F17" s="5">
        <f t="shared" si="2"/>
        <v>100</v>
      </c>
      <c r="G17" s="5" t="str">
        <f t="shared" si="3"/>
        <v>A1</v>
      </c>
      <c r="H17" s="5">
        <f>IF(ISBLANK(Data!C16),"",Data!C16)</f>
        <v>6</v>
      </c>
      <c r="I17" s="5">
        <f t="shared" si="0"/>
        <v>60</v>
      </c>
      <c r="J17" s="5" t="str">
        <f t="shared" si="1"/>
        <v>C1</v>
      </c>
      <c r="K17" s="5">
        <f>IF(ISBLANK(Data!D16),"",Data!D16)</f>
        <v>24</v>
      </c>
      <c r="L17" s="5">
        <f t="shared" si="4"/>
        <v>80</v>
      </c>
      <c r="M17" s="5" t="str">
        <f t="shared" si="5"/>
        <v>B1</v>
      </c>
      <c r="N17" s="5">
        <f t="shared" si="6"/>
        <v>40</v>
      </c>
      <c r="O17" s="5">
        <f t="shared" si="7"/>
        <v>80</v>
      </c>
      <c r="P17" s="5" t="str">
        <f t="shared" si="8"/>
        <v>B1</v>
      </c>
      <c r="Q17" s="5">
        <f>IF(ISBLANK(Data!E16),"",Data!E16)</f>
        <v>8</v>
      </c>
      <c r="R17" s="5">
        <f t="shared" si="9"/>
        <v>80</v>
      </c>
      <c r="S17" s="5" t="str">
        <f t="shared" si="10"/>
        <v>B1</v>
      </c>
      <c r="T17" s="5">
        <f>IF(ISBLANK(Data!F16),"",Data!F16)</f>
        <v>8</v>
      </c>
      <c r="U17" s="5">
        <f t="shared" si="11"/>
        <v>80</v>
      </c>
      <c r="V17" s="5" t="str">
        <f t="shared" si="12"/>
        <v>B1</v>
      </c>
      <c r="W17" s="5">
        <f>IF(ISBLANK(Data!G16),"",Data!G16)</f>
        <v>25</v>
      </c>
      <c r="X17" s="5">
        <f t="shared" si="13"/>
        <v>83.333333333333343</v>
      </c>
      <c r="Y17" s="5" t="str">
        <f t="shared" si="14"/>
        <v>A2</v>
      </c>
      <c r="Z17" s="5">
        <f t="shared" si="15"/>
        <v>41</v>
      </c>
      <c r="AA17" s="5">
        <f t="shared" si="16"/>
        <v>82</v>
      </c>
      <c r="AB17" s="5" t="str">
        <f t="shared" si="17"/>
        <v>A2</v>
      </c>
      <c r="AC17" s="5">
        <f t="shared" si="18"/>
        <v>32</v>
      </c>
      <c r="AD17" s="5">
        <f t="shared" si="19"/>
        <v>80</v>
      </c>
      <c r="AE17" s="5" t="str">
        <f t="shared" si="20"/>
        <v>B1</v>
      </c>
      <c r="AF17" s="5">
        <f t="shared" si="21"/>
        <v>49</v>
      </c>
      <c r="AG17" s="5">
        <f t="shared" si="22"/>
        <v>81.666666666666671</v>
      </c>
      <c r="AH17" s="5" t="str">
        <f t="shared" si="23"/>
        <v>A2</v>
      </c>
      <c r="AI17" s="5">
        <f t="shared" si="24"/>
        <v>81</v>
      </c>
      <c r="AJ17" s="5">
        <f t="shared" si="25"/>
        <v>81</v>
      </c>
      <c r="AK17" s="5" t="str">
        <f t="shared" si="26"/>
        <v>A2</v>
      </c>
      <c r="AL17" s="19"/>
      <c r="AO17" s="29"/>
    </row>
    <row r="18" spans="1:41">
      <c r="A18" s="17">
        <v>13</v>
      </c>
      <c r="B18" s="24">
        <v>113</v>
      </c>
      <c r="C18" s="24">
        <v>383</v>
      </c>
      <c r="D18" s="26" t="s">
        <v>51</v>
      </c>
      <c r="E18" s="5">
        <f>IF(ISBLANK(Data!B17),"",Data!B17)</f>
        <v>9</v>
      </c>
      <c r="F18" s="5">
        <f t="shared" si="2"/>
        <v>90</v>
      </c>
      <c r="G18" s="5" t="str">
        <f t="shared" si="3"/>
        <v>A2</v>
      </c>
      <c r="H18" s="5">
        <f>IF(ISBLANK(Data!C17),"",Data!C17)</f>
        <v>7</v>
      </c>
      <c r="I18" s="5">
        <f t="shared" si="0"/>
        <v>70</v>
      </c>
      <c r="J18" s="5" t="str">
        <f t="shared" si="1"/>
        <v>B2</v>
      </c>
      <c r="K18" s="5">
        <f>IF(ISBLANK(Data!D17),"",Data!D17)</f>
        <v>25</v>
      </c>
      <c r="L18" s="5">
        <f t="shared" si="4"/>
        <v>83.333333333333343</v>
      </c>
      <c r="M18" s="5" t="str">
        <f t="shared" si="5"/>
        <v>A2</v>
      </c>
      <c r="N18" s="5">
        <f t="shared" si="6"/>
        <v>41</v>
      </c>
      <c r="O18" s="5">
        <f t="shared" si="7"/>
        <v>82</v>
      </c>
      <c r="P18" s="5" t="str">
        <f t="shared" si="8"/>
        <v>A2</v>
      </c>
      <c r="Q18" s="5">
        <f>IF(ISBLANK(Data!E17),"",Data!E17)</f>
        <v>5</v>
      </c>
      <c r="R18" s="5">
        <f t="shared" si="9"/>
        <v>50</v>
      </c>
      <c r="S18" s="5" t="str">
        <f t="shared" si="10"/>
        <v>C2</v>
      </c>
      <c r="T18" s="5">
        <f>IF(ISBLANK(Data!F17),"",Data!F17)</f>
        <v>8</v>
      </c>
      <c r="U18" s="5">
        <f t="shared" si="11"/>
        <v>80</v>
      </c>
      <c r="V18" s="5" t="str">
        <f t="shared" si="12"/>
        <v>B1</v>
      </c>
      <c r="W18" s="5">
        <f>IF(ISBLANK(Data!G17),"",Data!G17)</f>
        <v>20</v>
      </c>
      <c r="X18" s="5">
        <f t="shared" si="13"/>
        <v>66.666666666666657</v>
      </c>
      <c r="Y18" s="5" t="str">
        <f t="shared" si="14"/>
        <v>B2</v>
      </c>
      <c r="Z18" s="5">
        <f t="shared" si="15"/>
        <v>33</v>
      </c>
      <c r="AA18" s="5">
        <f t="shared" si="16"/>
        <v>66</v>
      </c>
      <c r="AB18" s="5" t="str">
        <f t="shared" si="17"/>
        <v>B2</v>
      </c>
      <c r="AC18" s="5">
        <f t="shared" si="18"/>
        <v>29</v>
      </c>
      <c r="AD18" s="5">
        <f t="shared" si="19"/>
        <v>72.5</v>
      </c>
      <c r="AE18" s="5" t="str">
        <f t="shared" si="20"/>
        <v>B1</v>
      </c>
      <c r="AF18" s="5">
        <f t="shared" si="21"/>
        <v>45</v>
      </c>
      <c r="AG18" s="5">
        <f t="shared" si="22"/>
        <v>75</v>
      </c>
      <c r="AH18" s="5" t="str">
        <f t="shared" si="23"/>
        <v>B1</v>
      </c>
      <c r="AI18" s="5">
        <f t="shared" si="24"/>
        <v>74</v>
      </c>
      <c r="AJ18" s="5">
        <f t="shared" si="25"/>
        <v>74</v>
      </c>
      <c r="AK18" s="5" t="str">
        <f t="shared" si="26"/>
        <v>B1</v>
      </c>
      <c r="AL18" s="19"/>
      <c r="AO18" s="29"/>
    </row>
    <row r="19" spans="1:41">
      <c r="A19" s="17">
        <v>14</v>
      </c>
      <c r="B19" s="24">
        <v>114</v>
      </c>
      <c r="C19" s="24">
        <v>373</v>
      </c>
      <c r="D19" s="26" t="s">
        <v>52</v>
      </c>
      <c r="E19" s="5">
        <f>IF(ISBLANK(Data!B18),"",Data!B18)</f>
        <v>7</v>
      </c>
      <c r="F19" s="5">
        <f t="shared" si="2"/>
        <v>70</v>
      </c>
      <c r="G19" s="5" t="str">
        <f t="shared" si="3"/>
        <v>B2</v>
      </c>
      <c r="H19" s="5">
        <f>IF(ISBLANK(Data!C18),"",Data!C18)</f>
        <v>6</v>
      </c>
      <c r="I19" s="5">
        <f t="shared" si="0"/>
        <v>60</v>
      </c>
      <c r="J19" s="5" t="str">
        <f t="shared" si="1"/>
        <v>C1</v>
      </c>
      <c r="K19" s="5">
        <f>IF(ISBLANK(Data!D18),"",Data!D18)</f>
        <v>18</v>
      </c>
      <c r="L19" s="5">
        <f t="shared" si="4"/>
        <v>60</v>
      </c>
      <c r="M19" s="5" t="str">
        <f t="shared" si="5"/>
        <v>C1</v>
      </c>
      <c r="N19" s="5">
        <f t="shared" si="6"/>
        <v>31</v>
      </c>
      <c r="O19" s="5">
        <f t="shared" si="7"/>
        <v>62</v>
      </c>
      <c r="P19" s="5" t="str">
        <f t="shared" si="8"/>
        <v>B2</v>
      </c>
      <c r="Q19" s="5">
        <f>IF(ISBLANK(Data!E18),"",Data!E18)</f>
        <v>5</v>
      </c>
      <c r="R19" s="5">
        <f t="shared" si="9"/>
        <v>50</v>
      </c>
      <c r="S19" s="5" t="str">
        <f t="shared" si="10"/>
        <v>C2</v>
      </c>
      <c r="T19" s="5">
        <f>IF(ISBLANK(Data!F18),"",Data!F18)</f>
        <v>6</v>
      </c>
      <c r="U19" s="5">
        <f t="shared" si="11"/>
        <v>60</v>
      </c>
      <c r="V19" s="5" t="str">
        <f t="shared" si="12"/>
        <v>C1</v>
      </c>
      <c r="W19" s="5" t="str">
        <f>IF(ISBLANK(Data!G18),"",Data!G18)</f>
        <v/>
      </c>
      <c r="X19" s="5" t="str">
        <f t="shared" si="13"/>
        <v/>
      </c>
      <c r="Y19" s="5" t="str">
        <f t="shared" si="14"/>
        <v/>
      </c>
      <c r="Z19" s="5" t="str">
        <f t="shared" si="15"/>
        <v/>
      </c>
      <c r="AA19" s="5" t="str">
        <f t="shared" si="16"/>
        <v/>
      </c>
      <c r="AB19" s="5" t="str">
        <f t="shared" si="17"/>
        <v/>
      </c>
      <c r="AC19" s="5">
        <f t="shared" si="18"/>
        <v>24</v>
      </c>
      <c r="AD19" s="5">
        <f t="shared" si="19"/>
        <v>60</v>
      </c>
      <c r="AE19" s="5" t="str">
        <f t="shared" si="20"/>
        <v>C1</v>
      </c>
      <c r="AF19" s="5" t="str">
        <f t="shared" si="21"/>
        <v/>
      </c>
      <c r="AG19" s="5" t="str">
        <f t="shared" si="22"/>
        <v/>
      </c>
      <c r="AH19" s="5" t="str">
        <f t="shared" si="23"/>
        <v/>
      </c>
      <c r="AI19" s="5" t="str">
        <f t="shared" si="24"/>
        <v/>
      </c>
      <c r="AJ19" s="5" t="str">
        <f t="shared" si="25"/>
        <v/>
      </c>
      <c r="AK19" s="5" t="str">
        <f t="shared" si="26"/>
        <v/>
      </c>
      <c r="AL19" s="19"/>
      <c r="AO19" s="29"/>
    </row>
    <row r="20" spans="1:41">
      <c r="A20" s="17">
        <v>15</v>
      </c>
      <c r="B20" s="24">
        <v>115</v>
      </c>
      <c r="C20" s="24">
        <v>377</v>
      </c>
      <c r="D20" s="26" t="s">
        <v>53</v>
      </c>
      <c r="E20" s="5">
        <f>IF(ISBLANK(Data!B19),"",Data!B19)</f>
        <v>9</v>
      </c>
      <c r="F20" s="5">
        <f t="shared" si="2"/>
        <v>90</v>
      </c>
      <c r="G20" s="5" t="str">
        <f t="shared" si="3"/>
        <v>A2</v>
      </c>
      <c r="H20" s="5">
        <f>IF(ISBLANK(Data!C19),"",Data!C19)</f>
        <v>9</v>
      </c>
      <c r="I20" s="5">
        <f t="shared" si="0"/>
        <v>90</v>
      </c>
      <c r="J20" s="5" t="str">
        <f t="shared" si="1"/>
        <v>A2</v>
      </c>
      <c r="K20" s="5">
        <f>IF(ISBLANK(Data!D19),"",Data!D19)</f>
        <v>23</v>
      </c>
      <c r="L20" s="5">
        <f t="shared" si="4"/>
        <v>76.666666666666671</v>
      </c>
      <c r="M20" s="5" t="str">
        <f t="shared" si="5"/>
        <v>B1</v>
      </c>
      <c r="N20" s="5">
        <f t="shared" si="6"/>
        <v>41</v>
      </c>
      <c r="O20" s="5">
        <f t="shared" si="7"/>
        <v>82</v>
      </c>
      <c r="P20" s="5" t="str">
        <f t="shared" si="8"/>
        <v>A2</v>
      </c>
      <c r="Q20" s="5">
        <f>IF(ISBLANK(Data!E19),"",Data!E19)</f>
        <v>7</v>
      </c>
      <c r="R20" s="5">
        <f t="shared" si="9"/>
        <v>70</v>
      </c>
      <c r="S20" s="5" t="str">
        <f t="shared" si="10"/>
        <v>B2</v>
      </c>
      <c r="T20" s="5">
        <f>IF(ISBLANK(Data!F19),"",Data!F19)</f>
        <v>8</v>
      </c>
      <c r="U20" s="5">
        <f t="shared" si="11"/>
        <v>80</v>
      </c>
      <c r="V20" s="5" t="str">
        <f t="shared" si="12"/>
        <v>B1</v>
      </c>
      <c r="W20" s="5" t="str">
        <f>IF(ISBLANK(Data!G19),"",Data!G19)</f>
        <v/>
      </c>
      <c r="X20" s="5" t="str">
        <f t="shared" si="13"/>
        <v/>
      </c>
      <c r="Y20" s="5" t="str">
        <f t="shared" si="14"/>
        <v/>
      </c>
      <c r="Z20" s="5" t="str">
        <f t="shared" si="15"/>
        <v/>
      </c>
      <c r="AA20" s="5" t="str">
        <f t="shared" si="16"/>
        <v/>
      </c>
      <c r="AB20" s="5" t="str">
        <f t="shared" si="17"/>
        <v/>
      </c>
      <c r="AC20" s="5">
        <f t="shared" si="18"/>
        <v>33</v>
      </c>
      <c r="AD20" s="5">
        <f t="shared" si="19"/>
        <v>82.5</v>
      </c>
      <c r="AE20" s="5" t="str">
        <f t="shared" si="20"/>
        <v>A2</v>
      </c>
      <c r="AF20" s="5" t="str">
        <f t="shared" si="21"/>
        <v/>
      </c>
      <c r="AG20" s="5" t="str">
        <f t="shared" si="22"/>
        <v/>
      </c>
      <c r="AH20" s="5" t="str">
        <f t="shared" si="23"/>
        <v/>
      </c>
      <c r="AI20" s="5" t="str">
        <f t="shared" si="24"/>
        <v/>
      </c>
      <c r="AJ20" s="5" t="str">
        <f t="shared" si="25"/>
        <v/>
      </c>
      <c r="AK20" s="5" t="str">
        <f t="shared" si="26"/>
        <v/>
      </c>
      <c r="AL20" s="19"/>
      <c r="AO20" s="29"/>
    </row>
    <row r="21" spans="1:41">
      <c r="A21" s="17">
        <v>16</v>
      </c>
      <c r="B21" s="24">
        <v>116</v>
      </c>
      <c r="C21" s="24">
        <v>368</v>
      </c>
      <c r="D21" s="25" t="s">
        <v>54</v>
      </c>
      <c r="E21" s="5">
        <f>IF(ISBLANK(Data!B20),"",Data!B20)</f>
        <v>10</v>
      </c>
      <c r="F21" s="5">
        <f t="shared" si="2"/>
        <v>100</v>
      </c>
      <c r="G21" s="5" t="str">
        <f t="shared" si="3"/>
        <v>A1</v>
      </c>
      <c r="H21" s="5">
        <f>IF(ISBLANK(Data!C20),"",Data!C20)</f>
        <v>9</v>
      </c>
      <c r="I21" s="5">
        <f t="shared" si="0"/>
        <v>90</v>
      </c>
      <c r="J21" s="5" t="str">
        <f t="shared" si="1"/>
        <v>A2</v>
      </c>
      <c r="K21" s="5">
        <f>IF(ISBLANK(Data!D20),"",Data!D20)</f>
        <v>28</v>
      </c>
      <c r="L21" s="5">
        <f t="shared" si="4"/>
        <v>93.333333333333329</v>
      </c>
      <c r="M21" s="5" t="str">
        <f t="shared" si="5"/>
        <v>A1</v>
      </c>
      <c r="N21" s="5">
        <f t="shared" si="6"/>
        <v>47</v>
      </c>
      <c r="O21" s="5">
        <f t="shared" si="7"/>
        <v>94</v>
      </c>
      <c r="P21" s="5" t="str">
        <f t="shared" si="8"/>
        <v>A1</v>
      </c>
      <c r="Q21" s="5">
        <f>IF(ISBLANK(Data!E20),"",Data!E20)</f>
        <v>9</v>
      </c>
      <c r="R21" s="5">
        <f t="shared" si="9"/>
        <v>90</v>
      </c>
      <c r="S21" s="5" t="str">
        <f t="shared" si="10"/>
        <v>A2</v>
      </c>
      <c r="T21" s="5">
        <f>IF(ISBLANK(Data!F20),"",Data!F20)</f>
        <v>10</v>
      </c>
      <c r="U21" s="5">
        <f t="shared" si="11"/>
        <v>100</v>
      </c>
      <c r="V21" s="5" t="str">
        <f t="shared" si="12"/>
        <v>A1</v>
      </c>
      <c r="W21" s="5">
        <f>IF(ISBLANK(Data!G20),"",Data!G20)</f>
        <v>29</v>
      </c>
      <c r="X21" s="5">
        <f t="shared" si="13"/>
        <v>96.666666666666671</v>
      </c>
      <c r="Y21" s="5" t="str">
        <f t="shared" si="14"/>
        <v>A1</v>
      </c>
      <c r="Z21" s="5">
        <f t="shared" si="15"/>
        <v>48</v>
      </c>
      <c r="AA21" s="5">
        <f t="shared" si="16"/>
        <v>96</v>
      </c>
      <c r="AB21" s="5" t="str">
        <f t="shared" si="17"/>
        <v>A1</v>
      </c>
      <c r="AC21" s="5">
        <f t="shared" si="18"/>
        <v>38</v>
      </c>
      <c r="AD21" s="5">
        <f t="shared" si="19"/>
        <v>95</v>
      </c>
      <c r="AE21" s="5" t="str">
        <f t="shared" si="20"/>
        <v>A1</v>
      </c>
      <c r="AF21" s="5">
        <f t="shared" si="21"/>
        <v>57</v>
      </c>
      <c r="AG21" s="5">
        <f t="shared" si="22"/>
        <v>95</v>
      </c>
      <c r="AH21" s="5" t="str">
        <f t="shared" si="23"/>
        <v>A1</v>
      </c>
      <c r="AI21" s="5">
        <f t="shared" si="24"/>
        <v>95</v>
      </c>
      <c r="AJ21" s="5">
        <f t="shared" si="25"/>
        <v>95</v>
      </c>
      <c r="AK21" s="5" t="str">
        <f t="shared" si="26"/>
        <v>A1</v>
      </c>
      <c r="AL21" s="19"/>
    </row>
    <row r="22" spans="1:41">
      <c r="A22" s="17">
        <v>17</v>
      </c>
      <c r="B22" s="24">
        <v>117</v>
      </c>
      <c r="C22" s="24">
        <v>385</v>
      </c>
      <c r="D22" s="25" t="s">
        <v>55</v>
      </c>
      <c r="E22" s="5">
        <f>IF(ISBLANK(Data!B21),"",Data!B21)</f>
        <v>10</v>
      </c>
      <c r="F22" s="5">
        <f t="shared" si="2"/>
        <v>100</v>
      </c>
      <c r="G22" s="5" t="str">
        <f t="shared" si="3"/>
        <v>A1</v>
      </c>
      <c r="H22" s="5">
        <f>IF(ISBLANK(Data!C21),"",Data!C21)</f>
        <v>6</v>
      </c>
      <c r="I22" s="5">
        <f t="shared" si="0"/>
        <v>60</v>
      </c>
      <c r="J22" s="5" t="str">
        <f t="shared" si="1"/>
        <v>C1</v>
      </c>
      <c r="K22" s="5">
        <f>IF(ISBLANK(Data!D21),"",Data!D21)</f>
        <v>26</v>
      </c>
      <c r="L22" s="5">
        <f t="shared" si="4"/>
        <v>86.666666666666671</v>
      </c>
      <c r="M22" s="5" t="str">
        <f t="shared" si="5"/>
        <v>A2</v>
      </c>
      <c r="N22" s="5">
        <f t="shared" si="6"/>
        <v>42</v>
      </c>
      <c r="O22" s="5">
        <f t="shared" si="7"/>
        <v>84</v>
      </c>
      <c r="P22" s="5" t="str">
        <f t="shared" si="8"/>
        <v>A2</v>
      </c>
      <c r="Q22" s="5">
        <f>IF(ISBLANK(Data!E21),"",Data!E21)</f>
        <v>8</v>
      </c>
      <c r="R22" s="5">
        <f t="shared" si="9"/>
        <v>80</v>
      </c>
      <c r="S22" s="5" t="str">
        <f t="shared" si="10"/>
        <v>B1</v>
      </c>
      <c r="T22" s="5">
        <f>IF(ISBLANK(Data!F21),"",Data!F21)</f>
        <v>10</v>
      </c>
      <c r="U22" s="5">
        <f t="shared" si="11"/>
        <v>100</v>
      </c>
      <c r="V22" s="5" t="str">
        <f t="shared" si="12"/>
        <v>A1</v>
      </c>
      <c r="W22" s="5" t="str">
        <f>IF(ISBLANK(Data!G21),"",Data!G21)</f>
        <v/>
      </c>
      <c r="X22" s="5" t="str">
        <f t="shared" si="13"/>
        <v/>
      </c>
      <c r="Y22" s="5" t="str">
        <f t="shared" si="14"/>
        <v/>
      </c>
      <c r="Z22" s="5" t="str">
        <f t="shared" si="15"/>
        <v/>
      </c>
      <c r="AA22" s="5" t="str">
        <f t="shared" si="16"/>
        <v/>
      </c>
      <c r="AB22" s="5" t="str">
        <f t="shared" si="17"/>
        <v/>
      </c>
      <c r="AC22" s="5">
        <f t="shared" si="18"/>
        <v>34</v>
      </c>
      <c r="AD22" s="5">
        <f t="shared" si="19"/>
        <v>85</v>
      </c>
      <c r="AE22" s="5" t="str">
        <f t="shared" si="20"/>
        <v>A2</v>
      </c>
      <c r="AF22" s="5" t="str">
        <f t="shared" si="21"/>
        <v/>
      </c>
      <c r="AG22" s="5" t="str">
        <f t="shared" si="22"/>
        <v/>
      </c>
      <c r="AH22" s="5" t="str">
        <f t="shared" si="23"/>
        <v/>
      </c>
      <c r="AI22" s="5" t="str">
        <f t="shared" si="24"/>
        <v/>
      </c>
      <c r="AJ22" s="5" t="str">
        <f t="shared" si="25"/>
        <v/>
      </c>
      <c r="AK22" s="5" t="str">
        <f t="shared" si="26"/>
        <v/>
      </c>
      <c r="AL22" s="19"/>
    </row>
    <row r="23" spans="1:41">
      <c r="A23" s="17">
        <v>18</v>
      </c>
      <c r="B23" s="24"/>
      <c r="C23" s="24"/>
      <c r="D23" s="26"/>
      <c r="E23" s="5" t="str">
        <f>IF(ISBLANK(Data!B22),"",Data!B22)</f>
        <v/>
      </c>
      <c r="F23" s="5" t="str">
        <f t="shared" si="2"/>
        <v/>
      </c>
      <c r="G23" s="5" t="str">
        <f t="shared" si="3"/>
        <v/>
      </c>
      <c r="H23" s="5" t="str">
        <f>IF(ISBLANK(Data!C22),"",Data!C22)</f>
        <v/>
      </c>
      <c r="I23" s="5" t="str">
        <f t="shared" si="0"/>
        <v/>
      </c>
      <c r="J23" s="5" t="str">
        <f t="shared" si="1"/>
        <v/>
      </c>
      <c r="K23" s="5" t="str">
        <f>IF(ISBLANK(Data!D22),"",Data!D22)</f>
        <v/>
      </c>
      <c r="L23" s="5" t="str">
        <f t="shared" si="4"/>
        <v/>
      </c>
      <c r="M23" s="5" t="str">
        <f t="shared" si="5"/>
        <v/>
      </c>
      <c r="N23" s="5" t="str">
        <f t="shared" si="6"/>
        <v/>
      </c>
      <c r="O23" s="5" t="str">
        <f t="shared" si="7"/>
        <v/>
      </c>
      <c r="P23" s="5" t="str">
        <f t="shared" si="8"/>
        <v/>
      </c>
      <c r="Q23" s="5" t="str">
        <f>IF(ISBLANK(Data!E22),"",Data!E22)</f>
        <v/>
      </c>
      <c r="R23" s="5" t="str">
        <f t="shared" si="9"/>
        <v/>
      </c>
      <c r="S23" s="5" t="str">
        <f t="shared" si="10"/>
        <v/>
      </c>
      <c r="T23" s="5" t="str">
        <f>IF(ISBLANK(Data!F22),"",Data!F22)</f>
        <v/>
      </c>
      <c r="U23" s="5" t="str">
        <f t="shared" si="11"/>
        <v/>
      </c>
      <c r="V23" s="5" t="str">
        <f t="shared" si="12"/>
        <v/>
      </c>
      <c r="W23" s="5" t="str">
        <f>IF(ISBLANK(Data!G22),"",Data!G22)</f>
        <v/>
      </c>
      <c r="X23" s="5" t="str">
        <f t="shared" si="13"/>
        <v/>
      </c>
      <c r="Y23" s="5" t="str">
        <f t="shared" si="14"/>
        <v/>
      </c>
      <c r="Z23" s="5" t="str">
        <f t="shared" si="15"/>
        <v/>
      </c>
      <c r="AA23" s="5" t="str">
        <f t="shared" si="16"/>
        <v/>
      </c>
      <c r="AB23" s="5" t="str">
        <f t="shared" si="17"/>
        <v/>
      </c>
      <c r="AC23" s="5" t="str">
        <f t="shared" si="18"/>
        <v/>
      </c>
      <c r="AD23" s="5" t="str">
        <f t="shared" si="19"/>
        <v/>
      </c>
      <c r="AE23" s="5" t="str">
        <f t="shared" si="20"/>
        <v/>
      </c>
      <c r="AF23" s="5" t="str">
        <f t="shared" si="21"/>
        <v/>
      </c>
      <c r="AG23" s="5" t="str">
        <f t="shared" si="22"/>
        <v/>
      </c>
      <c r="AH23" s="5" t="str">
        <f t="shared" si="23"/>
        <v/>
      </c>
      <c r="AI23" s="5" t="str">
        <f t="shared" si="24"/>
        <v/>
      </c>
      <c r="AJ23" s="5" t="str">
        <f t="shared" si="25"/>
        <v/>
      </c>
      <c r="AK23" s="5" t="str">
        <f t="shared" si="26"/>
        <v/>
      </c>
      <c r="AL23" s="19"/>
    </row>
    <row r="24" spans="1:41">
      <c r="A24" s="17">
        <v>19</v>
      </c>
      <c r="B24" s="24"/>
      <c r="C24" s="24"/>
      <c r="D24" s="26"/>
      <c r="E24" s="5" t="str">
        <f>IF(ISBLANK(Data!B23),"",Data!B23)</f>
        <v/>
      </c>
      <c r="F24" s="5" t="str">
        <f t="shared" si="2"/>
        <v/>
      </c>
      <c r="G24" s="5" t="str">
        <f t="shared" si="3"/>
        <v/>
      </c>
      <c r="H24" s="5" t="str">
        <f>IF(ISBLANK(Data!C23),"",Data!C23)</f>
        <v/>
      </c>
      <c r="I24" s="5" t="str">
        <f t="shared" si="0"/>
        <v/>
      </c>
      <c r="J24" s="5" t="str">
        <f t="shared" si="1"/>
        <v/>
      </c>
      <c r="K24" s="5" t="str">
        <f>IF(ISBLANK(Data!D23),"",Data!D23)</f>
        <v/>
      </c>
      <c r="L24" s="5" t="str">
        <f t="shared" si="4"/>
        <v/>
      </c>
      <c r="M24" s="5" t="str">
        <f t="shared" si="5"/>
        <v/>
      </c>
      <c r="N24" s="5" t="str">
        <f t="shared" si="6"/>
        <v/>
      </c>
      <c r="O24" s="5" t="str">
        <f t="shared" si="7"/>
        <v/>
      </c>
      <c r="P24" s="5" t="str">
        <f t="shared" si="8"/>
        <v/>
      </c>
      <c r="Q24" s="5" t="str">
        <f>IF(ISBLANK(Data!E23),"",Data!E23)</f>
        <v/>
      </c>
      <c r="R24" s="5" t="str">
        <f t="shared" si="9"/>
        <v/>
      </c>
      <c r="S24" s="5" t="str">
        <f t="shared" si="10"/>
        <v/>
      </c>
      <c r="T24" s="5" t="str">
        <f>IF(ISBLANK(Data!F23),"",Data!F23)</f>
        <v/>
      </c>
      <c r="U24" s="5" t="str">
        <f t="shared" si="11"/>
        <v/>
      </c>
      <c r="V24" s="5" t="str">
        <f t="shared" si="12"/>
        <v/>
      </c>
      <c r="W24" s="5" t="str">
        <f>IF(ISBLANK(Data!G23),"",Data!G23)</f>
        <v/>
      </c>
      <c r="X24" s="5" t="str">
        <f t="shared" si="13"/>
        <v/>
      </c>
      <c r="Y24" s="5" t="str">
        <f t="shared" si="14"/>
        <v/>
      </c>
      <c r="Z24" s="5" t="str">
        <f t="shared" si="15"/>
        <v/>
      </c>
      <c r="AA24" s="5" t="str">
        <f t="shared" si="16"/>
        <v/>
      </c>
      <c r="AB24" s="5" t="str">
        <f t="shared" si="17"/>
        <v/>
      </c>
      <c r="AC24" s="5" t="str">
        <f t="shared" si="18"/>
        <v/>
      </c>
      <c r="AD24" s="5" t="str">
        <f t="shared" si="19"/>
        <v/>
      </c>
      <c r="AE24" s="5" t="str">
        <f t="shared" si="20"/>
        <v/>
      </c>
      <c r="AF24" s="5" t="str">
        <f t="shared" si="21"/>
        <v/>
      </c>
      <c r="AG24" s="5" t="str">
        <f t="shared" si="22"/>
        <v/>
      </c>
      <c r="AH24" s="5" t="str">
        <f t="shared" si="23"/>
        <v/>
      </c>
      <c r="AI24" s="5" t="str">
        <f t="shared" si="24"/>
        <v/>
      </c>
      <c r="AJ24" s="5" t="str">
        <f t="shared" si="25"/>
        <v/>
      </c>
      <c r="AK24" s="5" t="str">
        <f t="shared" si="26"/>
        <v/>
      </c>
      <c r="AL24" s="19"/>
    </row>
    <row r="25" spans="1:41">
      <c r="A25" s="17">
        <v>20</v>
      </c>
      <c r="B25" s="24"/>
      <c r="C25" s="24"/>
      <c r="D25" s="26"/>
      <c r="E25" s="5" t="str">
        <f>IF(ISBLANK(Data!B24),"",Data!B24)</f>
        <v/>
      </c>
      <c r="F25" s="5" t="str">
        <f t="shared" si="2"/>
        <v/>
      </c>
      <c r="G25" s="5" t="str">
        <f t="shared" si="3"/>
        <v/>
      </c>
      <c r="H25" s="5" t="str">
        <f>IF(ISBLANK(Data!C24),"",Data!C24)</f>
        <v/>
      </c>
      <c r="I25" s="5" t="str">
        <f t="shared" si="0"/>
        <v/>
      </c>
      <c r="J25" s="5" t="str">
        <f t="shared" si="1"/>
        <v/>
      </c>
      <c r="K25" s="5" t="str">
        <f>IF(ISBLANK(Data!D24),"",Data!D24)</f>
        <v/>
      </c>
      <c r="L25" s="5" t="str">
        <f t="shared" si="4"/>
        <v/>
      </c>
      <c r="M25" s="5" t="str">
        <f t="shared" si="5"/>
        <v/>
      </c>
      <c r="N25" s="5" t="str">
        <f t="shared" si="6"/>
        <v/>
      </c>
      <c r="O25" s="5" t="str">
        <f t="shared" si="7"/>
        <v/>
      </c>
      <c r="P25" s="5" t="str">
        <f t="shared" si="8"/>
        <v/>
      </c>
      <c r="Q25" s="5" t="str">
        <f>IF(ISBLANK(Data!E24),"",Data!E24)</f>
        <v/>
      </c>
      <c r="R25" s="5" t="str">
        <f t="shared" si="9"/>
        <v/>
      </c>
      <c r="S25" s="5" t="str">
        <f t="shared" si="10"/>
        <v/>
      </c>
      <c r="T25" s="5" t="str">
        <f>IF(ISBLANK(Data!F24),"",Data!F24)</f>
        <v/>
      </c>
      <c r="U25" s="5" t="str">
        <f t="shared" si="11"/>
        <v/>
      </c>
      <c r="V25" s="5" t="str">
        <f t="shared" si="12"/>
        <v/>
      </c>
      <c r="W25" s="5" t="str">
        <f>IF(ISBLANK(Data!G24),"",Data!G24)</f>
        <v/>
      </c>
      <c r="X25" s="5" t="str">
        <f t="shared" si="13"/>
        <v/>
      </c>
      <c r="Y25" s="5" t="str">
        <f t="shared" si="14"/>
        <v/>
      </c>
      <c r="Z25" s="5" t="str">
        <f t="shared" si="15"/>
        <v/>
      </c>
      <c r="AA25" s="5" t="str">
        <f t="shared" si="16"/>
        <v/>
      </c>
      <c r="AB25" s="5" t="str">
        <f t="shared" si="17"/>
        <v/>
      </c>
      <c r="AC25" s="5" t="str">
        <f t="shared" si="18"/>
        <v/>
      </c>
      <c r="AD25" s="5" t="str">
        <f t="shared" si="19"/>
        <v/>
      </c>
      <c r="AE25" s="5" t="str">
        <f t="shared" si="20"/>
        <v/>
      </c>
      <c r="AF25" s="5" t="str">
        <f t="shared" si="21"/>
        <v/>
      </c>
      <c r="AG25" s="5" t="str">
        <f t="shared" si="22"/>
        <v/>
      </c>
      <c r="AH25" s="5" t="str">
        <f t="shared" si="23"/>
        <v/>
      </c>
      <c r="AI25" s="5" t="str">
        <f t="shared" si="24"/>
        <v/>
      </c>
      <c r="AJ25" s="5" t="str">
        <f t="shared" si="25"/>
        <v/>
      </c>
      <c r="AK25" s="5" t="str">
        <f t="shared" si="26"/>
        <v/>
      </c>
      <c r="AL25" s="19"/>
    </row>
    <row r="26" spans="1:41">
      <c r="A26" s="17">
        <v>21</v>
      </c>
      <c r="B26" s="24"/>
      <c r="C26" s="24"/>
      <c r="D26" s="25"/>
      <c r="E26" s="5" t="str">
        <f>IF(ISBLANK(Data!B25),"",Data!B25)</f>
        <v/>
      </c>
      <c r="F26" s="5" t="str">
        <f t="shared" ref="F26:F35" si="27">IF(E26="","",E26/10*100)</f>
        <v/>
      </c>
      <c r="G26" s="5" t="str">
        <f t="shared" ref="G26:G35" si="28">IF(F26&lt;=20,"E2",IF(F26&lt;=32,"E1",IF(F26&lt;=40,"D",IF(F26&lt;=50,"C2",IF(F26&lt;=60,"C1",IF(F26&lt;=70,"B2",IF(F26&lt;=80,"B1",IF(F26&lt;=90,"A2",IF(F26&lt;=100,"A1","")))))))))</f>
        <v/>
      </c>
      <c r="H26" s="5" t="str">
        <f>IF(ISBLANK(Data!C25),"",Data!C25)</f>
        <v/>
      </c>
      <c r="I26" s="5" t="str">
        <f t="shared" si="0"/>
        <v/>
      </c>
      <c r="J26" s="5" t="str">
        <f t="shared" si="1"/>
        <v/>
      </c>
      <c r="K26" s="5" t="str">
        <f>IF(ISBLANK(Data!D25),"",Data!D25)</f>
        <v/>
      </c>
      <c r="L26" s="5" t="str">
        <f t="shared" si="4"/>
        <v/>
      </c>
      <c r="M26" s="5" t="str">
        <f t="shared" si="5"/>
        <v/>
      </c>
      <c r="N26" s="5" t="str">
        <f t="shared" si="6"/>
        <v/>
      </c>
      <c r="O26" s="5" t="str">
        <f t="shared" si="7"/>
        <v/>
      </c>
      <c r="P26" s="5" t="str">
        <f t="shared" si="8"/>
        <v/>
      </c>
      <c r="Q26" s="5" t="str">
        <f>IF(ISBLANK(Data!E25),"",Data!E25)</f>
        <v/>
      </c>
      <c r="R26" s="5" t="str">
        <f t="shared" si="9"/>
        <v/>
      </c>
      <c r="S26" s="5" t="str">
        <f t="shared" si="10"/>
        <v/>
      </c>
      <c r="T26" s="5" t="str">
        <f>IF(ISBLANK(Data!F25),"",Data!F25)</f>
        <v/>
      </c>
      <c r="U26" s="5" t="str">
        <f t="shared" si="11"/>
        <v/>
      </c>
      <c r="V26" s="5" t="str">
        <f t="shared" si="12"/>
        <v/>
      </c>
      <c r="W26" s="5" t="str">
        <f>IF(ISBLANK(Data!G25),"",Data!G25)</f>
        <v/>
      </c>
      <c r="X26" s="5" t="str">
        <f t="shared" si="13"/>
        <v/>
      </c>
      <c r="Y26" s="5" t="str">
        <f t="shared" si="14"/>
        <v/>
      </c>
      <c r="Z26" s="5" t="str">
        <f t="shared" si="15"/>
        <v/>
      </c>
      <c r="AA26" s="5" t="str">
        <f t="shared" si="16"/>
        <v/>
      </c>
      <c r="AB26" s="5" t="str">
        <f t="shared" si="17"/>
        <v/>
      </c>
      <c r="AC26" s="5" t="str">
        <f t="shared" si="18"/>
        <v/>
      </c>
      <c r="AD26" s="5" t="str">
        <f t="shared" si="19"/>
        <v/>
      </c>
      <c r="AE26" s="5" t="str">
        <f t="shared" si="20"/>
        <v/>
      </c>
      <c r="AF26" s="5" t="str">
        <f t="shared" si="21"/>
        <v/>
      </c>
      <c r="AG26" s="5" t="str">
        <f t="shared" si="22"/>
        <v/>
      </c>
      <c r="AH26" s="5" t="str">
        <f t="shared" si="23"/>
        <v/>
      </c>
      <c r="AI26" s="5" t="str">
        <f t="shared" si="24"/>
        <v/>
      </c>
      <c r="AJ26" s="5" t="str">
        <f t="shared" si="25"/>
        <v/>
      </c>
      <c r="AK26" s="5" t="str">
        <f t="shared" si="26"/>
        <v/>
      </c>
      <c r="AL26" s="19"/>
    </row>
    <row r="27" spans="1:41">
      <c r="A27" s="17">
        <v>22</v>
      </c>
      <c r="B27" s="24"/>
      <c r="C27" s="24"/>
      <c r="D27" s="26"/>
      <c r="E27" s="5" t="str">
        <f>IF(ISBLANK(Data!B26),"",Data!B26)</f>
        <v/>
      </c>
      <c r="F27" s="5" t="str">
        <f t="shared" si="27"/>
        <v/>
      </c>
      <c r="G27" s="5" t="str">
        <f t="shared" si="28"/>
        <v/>
      </c>
      <c r="H27" s="5" t="str">
        <f>IF(ISBLANK(Data!C26),"",Data!C26)</f>
        <v/>
      </c>
      <c r="I27" s="5" t="str">
        <f t="shared" si="0"/>
        <v/>
      </c>
      <c r="J27" s="5" t="str">
        <f t="shared" si="1"/>
        <v/>
      </c>
      <c r="K27" s="5" t="str">
        <f>IF(ISBLANK(Data!D26),"",Data!D26)</f>
        <v/>
      </c>
      <c r="L27" s="5" t="str">
        <f t="shared" si="4"/>
        <v/>
      </c>
      <c r="M27" s="5" t="str">
        <f t="shared" si="5"/>
        <v/>
      </c>
      <c r="N27" s="5" t="str">
        <f t="shared" si="6"/>
        <v/>
      </c>
      <c r="O27" s="5" t="str">
        <f t="shared" si="7"/>
        <v/>
      </c>
      <c r="P27" s="5" t="str">
        <f t="shared" si="8"/>
        <v/>
      </c>
      <c r="Q27" s="5" t="str">
        <f>IF(ISBLANK(Data!E26),"",Data!E26)</f>
        <v/>
      </c>
      <c r="R27" s="5" t="str">
        <f t="shared" si="9"/>
        <v/>
      </c>
      <c r="S27" s="5" t="str">
        <f t="shared" si="10"/>
        <v/>
      </c>
      <c r="T27" s="5" t="str">
        <f>IF(ISBLANK(Data!F26),"",Data!F26)</f>
        <v/>
      </c>
      <c r="U27" s="5" t="str">
        <f t="shared" si="11"/>
        <v/>
      </c>
      <c r="V27" s="5" t="str">
        <f t="shared" si="12"/>
        <v/>
      </c>
      <c r="W27" s="5" t="str">
        <f>IF(ISBLANK(Data!G26),"",Data!G26)</f>
        <v/>
      </c>
      <c r="X27" s="5" t="str">
        <f t="shared" si="13"/>
        <v/>
      </c>
      <c r="Y27" s="5" t="str">
        <f t="shared" si="14"/>
        <v/>
      </c>
      <c r="Z27" s="5" t="str">
        <f t="shared" si="15"/>
        <v/>
      </c>
      <c r="AA27" s="5" t="str">
        <f t="shared" si="16"/>
        <v/>
      </c>
      <c r="AB27" s="5" t="str">
        <f t="shared" si="17"/>
        <v/>
      </c>
      <c r="AC27" s="5" t="str">
        <f t="shared" si="18"/>
        <v/>
      </c>
      <c r="AD27" s="5" t="str">
        <f t="shared" si="19"/>
        <v/>
      </c>
      <c r="AE27" s="5" t="str">
        <f t="shared" si="20"/>
        <v/>
      </c>
      <c r="AF27" s="5" t="str">
        <f t="shared" si="21"/>
        <v/>
      </c>
      <c r="AG27" s="5" t="str">
        <f t="shared" si="22"/>
        <v/>
      </c>
      <c r="AH27" s="5" t="str">
        <f t="shared" si="23"/>
        <v/>
      </c>
      <c r="AI27" s="5" t="str">
        <f t="shared" si="24"/>
        <v/>
      </c>
      <c r="AJ27" s="5" t="str">
        <f t="shared" si="25"/>
        <v/>
      </c>
      <c r="AK27" s="5" t="str">
        <f t="shared" si="26"/>
        <v/>
      </c>
      <c r="AL27" s="19"/>
    </row>
    <row r="28" spans="1:41">
      <c r="A28" s="17">
        <v>23</v>
      </c>
      <c r="B28" s="24"/>
      <c r="C28" s="24"/>
      <c r="D28" s="26"/>
      <c r="E28" s="5" t="str">
        <f>IF(ISBLANK(Data!B27),"",Data!B27)</f>
        <v/>
      </c>
      <c r="F28" s="5" t="str">
        <f t="shared" si="27"/>
        <v/>
      </c>
      <c r="G28" s="5" t="str">
        <f t="shared" si="28"/>
        <v/>
      </c>
      <c r="H28" s="5" t="str">
        <f>IF(ISBLANK(Data!C27),"",Data!C27)</f>
        <v/>
      </c>
      <c r="I28" s="5" t="str">
        <f t="shared" si="0"/>
        <v/>
      </c>
      <c r="J28" s="5" t="str">
        <f t="shared" si="1"/>
        <v/>
      </c>
      <c r="K28" s="5" t="str">
        <f>IF(ISBLANK(Data!D27),"",Data!D27)</f>
        <v/>
      </c>
      <c r="L28" s="5" t="str">
        <f t="shared" si="4"/>
        <v/>
      </c>
      <c r="M28" s="5" t="str">
        <f t="shared" si="5"/>
        <v/>
      </c>
      <c r="N28" s="5" t="str">
        <f t="shared" si="6"/>
        <v/>
      </c>
      <c r="O28" s="5" t="str">
        <f t="shared" si="7"/>
        <v/>
      </c>
      <c r="P28" s="5" t="str">
        <f t="shared" si="8"/>
        <v/>
      </c>
      <c r="Q28" s="5" t="str">
        <f>IF(ISBLANK(Data!E27),"",Data!E27)</f>
        <v/>
      </c>
      <c r="R28" s="5" t="str">
        <f t="shared" si="9"/>
        <v/>
      </c>
      <c r="S28" s="5" t="str">
        <f t="shared" si="10"/>
        <v/>
      </c>
      <c r="T28" s="5" t="str">
        <f>IF(ISBLANK(Data!F27),"",Data!F27)</f>
        <v/>
      </c>
      <c r="U28" s="5" t="str">
        <f t="shared" si="11"/>
        <v/>
      </c>
      <c r="V28" s="5" t="str">
        <f t="shared" si="12"/>
        <v/>
      </c>
      <c r="W28" s="5" t="str">
        <f>IF(ISBLANK(Data!G27),"",Data!G27)</f>
        <v/>
      </c>
      <c r="X28" s="5" t="str">
        <f t="shared" si="13"/>
        <v/>
      </c>
      <c r="Y28" s="5" t="str">
        <f t="shared" si="14"/>
        <v/>
      </c>
      <c r="Z28" s="5" t="str">
        <f t="shared" si="15"/>
        <v/>
      </c>
      <c r="AA28" s="5" t="str">
        <f t="shared" si="16"/>
        <v/>
      </c>
      <c r="AB28" s="5" t="str">
        <f t="shared" si="17"/>
        <v/>
      </c>
      <c r="AC28" s="5" t="str">
        <f t="shared" si="18"/>
        <v/>
      </c>
      <c r="AD28" s="5" t="str">
        <f t="shared" si="19"/>
        <v/>
      </c>
      <c r="AE28" s="5" t="str">
        <f t="shared" si="20"/>
        <v/>
      </c>
      <c r="AF28" s="5" t="str">
        <f t="shared" si="21"/>
        <v/>
      </c>
      <c r="AG28" s="5" t="str">
        <f t="shared" si="22"/>
        <v/>
      </c>
      <c r="AH28" s="5" t="str">
        <f t="shared" si="23"/>
        <v/>
      </c>
      <c r="AI28" s="5" t="str">
        <f t="shared" si="24"/>
        <v/>
      </c>
      <c r="AJ28" s="5" t="str">
        <f t="shared" si="25"/>
        <v/>
      </c>
      <c r="AK28" s="5" t="str">
        <f t="shared" si="26"/>
        <v/>
      </c>
      <c r="AL28" s="19"/>
    </row>
    <row r="29" spans="1:41">
      <c r="A29" s="17">
        <v>24</v>
      </c>
      <c r="B29" s="24"/>
      <c r="C29" s="24"/>
      <c r="D29" s="26"/>
      <c r="E29" s="5" t="str">
        <f>IF(ISBLANK(Data!B28),"",Data!B28)</f>
        <v/>
      </c>
      <c r="F29" s="5" t="str">
        <f t="shared" si="27"/>
        <v/>
      </c>
      <c r="G29" s="5" t="str">
        <f t="shared" si="28"/>
        <v/>
      </c>
      <c r="H29" s="5" t="str">
        <f>IF(ISBLANK(Data!C28),"",Data!C28)</f>
        <v/>
      </c>
      <c r="I29" s="5" t="str">
        <f t="shared" si="0"/>
        <v/>
      </c>
      <c r="J29" s="5" t="str">
        <f t="shared" si="1"/>
        <v/>
      </c>
      <c r="K29" s="5" t="str">
        <f>IF(ISBLANK(Data!D28),"",Data!D28)</f>
        <v/>
      </c>
      <c r="L29" s="5" t="str">
        <f t="shared" si="4"/>
        <v/>
      </c>
      <c r="M29" s="5" t="str">
        <f t="shared" si="5"/>
        <v/>
      </c>
      <c r="N29" s="5" t="str">
        <f t="shared" si="6"/>
        <v/>
      </c>
      <c r="O29" s="5" t="str">
        <f t="shared" si="7"/>
        <v/>
      </c>
      <c r="P29" s="5" t="str">
        <f t="shared" si="8"/>
        <v/>
      </c>
      <c r="Q29" s="5" t="str">
        <f>IF(ISBLANK(Data!E28),"",Data!E28)</f>
        <v/>
      </c>
      <c r="R29" s="5" t="str">
        <f t="shared" si="9"/>
        <v/>
      </c>
      <c r="S29" s="5" t="str">
        <f t="shared" si="10"/>
        <v/>
      </c>
      <c r="T29" s="5" t="str">
        <f>IF(ISBLANK(Data!F28),"",Data!F28)</f>
        <v/>
      </c>
      <c r="U29" s="5" t="str">
        <f t="shared" si="11"/>
        <v/>
      </c>
      <c r="V29" s="5" t="str">
        <f t="shared" si="12"/>
        <v/>
      </c>
      <c r="W29" s="5" t="str">
        <f>IF(ISBLANK(Data!G28),"",Data!G28)</f>
        <v/>
      </c>
      <c r="X29" s="5" t="str">
        <f t="shared" si="13"/>
        <v/>
      </c>
      <c r="Y29" s="5" t="str">
        <f t="shared" si="14"/>
        <v/>
      </c>
      <c r="Z29" s="5" t="str">
        <f t="shared" si="15"/>
        <v/>
      </c>
      <c r="AA29" s="5" t="str">
        <f t="shared" si="16"/>
        <v/>
      </c>
      <c r="AB29" s="5" t="str">
        <f t="shared" si="17"/>
        <v/>
      </c>
      <c r="AC29" s="5" t="str">
        <f t="shared" si="18"/>
        <v/>
      </c>
      <c r="AD29" s="5" t="str">
        <f t="shared" si="19"/>
        <v/>
      </c>
      <c r="AE29" s="5" t="str">
        <f t="shared" si="20"/>
        <v/>
      </c>
      <c r="AF29" s="5" t="str">
        <f t="shared" si="21"/>
        <v/>
      </c>
      <c r="AG29" s="5" t="str">
        <f t="shared" si="22"/>
        <v/>
      </c>
      <c r="AH29" s="5" t="str">
        <f t="shared" si="23"/>
        <v/>
      </c>
      <c r="AI29" s="5" t="str">
        <f t="shared" si="24"/>
        <v/>
      </c>
      <c r="AJ29" s="5" t="str">
        <f t="shared" si="25"/>
        <v/>
      </c>
      <c r="AK29" s="5" t="str">
        <f t="shared" si="26"/>
        <v/>
      </c>
      <c r="AL29" s="19"/>
    </row>
    <row r="30" spans="1:41">
      <c r="A30" s="17">
        <v>25</v>
      </c>
      <c r="B30" s="24"/>
      <c r="C30" s="24"/>
      <c r="D30" s="26"/>
      <c r="E30" s="5" t="str">
        <f>IF(ISBLANK(Data!B29),"",Data!B29)</f>
        <v/>
      </c>
      <c r="F30" s="5" t="str">
        <f t="shared" si="27"/>
        <v/>
      </c>
      <c r="G30" s="5" t="str">
        <f t="shared" si="28"/>
        <v/>
      </c>
      <c r="H30" s="5" t="str">
        <f>IF(ISBLANK(Data!C29),"",Data!C29)</f>
        <v/>
      </c>
      <c r="I30" s="5" t="str">
        <f t="shared" si="0"/>
        <v/>
      </c>
      <c r="J30" s="5" t="str">
        <f t="shared" si="1"/>
        <v/>
      </c>
      <c r="K30" s="5" t="str">
        <f>IF(ISBLANK(Data!D29),"",Data!D29)</f>
        <v/>
      </c>
      <c r="L30" s="5" t="str">
        <f t="shared" si="4"/>
        <v/>
      </c>
      <c r="M30" s="5" t="str">
        <f t="shared" si="5"/>
        <v/>
      </c>
      <c r="N30" s="5" t="str">
        <f t="shared" si="6"/>
        <v/>
      </c>
      <c r="O30" s="5" t="str">
        <f t="shared" si="7"/>
        <v/>
      </c>
      <c r="P30" s="5" t="str">
        <f t="shared" si="8"/>
        <v/>
      </c>
      <c r="Q30" s="5" t="str">
        <f>IF(ISBLANK(Data!E29),"",Data!E29)</f>
        <v/>
      </c>
      <c r="R30" s="5" t="str">
        <f t="shared" si="9"/>
        <v/>
      </c>
      <c r="S30" s="5" t="str">
        <f t="shared" si="10"/>
        <v/>
      </c>
      <c r="T30" s="5" t="str">
        <f>IF(ISBLANK(Data!F29),"",Data!F29)</f>
        <v/>
      </c>
      <c r="U30" s="5" t="str">
        <f t="shared" si="11"/>
        <v/>
      </c>
      <c r="V30" s="5" t="str">
        <f t="shared" si="12"/>
        <v/>
      </c>
      <c r="W30" s="5" t="str">
        <f>IF(ISBLANK(Data!G29),"",Data!G29)</f>
        <v/>
      </c>
      <c r="X30" s="5" t="str">
        <f t="shared" si="13"/>
        <v/>
      </c>
      <c r="Y30" s="5" t="str">
        <f t="shared" si="14"/>
        <v/>
      </c>
      <c r="Z30" s="5" t="str">
        <f t="shared" si="15"/>
        <v/>
      </c>
      <c r="AA30" s="5" t="str">
        <f t="shared" si="16"/>
        <v/>
      </c>
      <c r="AB30" s="5" t="str">
        <f t="shared" si="17"/>
        <v/>
      </c>
      <c r="AC30" s="5" t="str">
        <f t="shared" si="18"/>
        <v/>
      </c>
      <c r="AD30" s="5" t="str">
        <f t="shared" si="19"/>
        <v/>
      </c>
      <c r="AE30" s="5" t="str">
        <f t="shared" si="20"/>
        <v/>
      </c>
      <c r="AF30" s="5" t="str">
        <f t="shared" si="21"/>
        <v/>
      </c>
      <c r="AG30" s="5" t="str">
        <f t="shared" si="22"/>
        <v/>
      </c>
      <c r="AH30" s="5" t="str">
        <f t="shared" si="23"/>
        <v/>
      </c>
      <c r="AI30" s="5" t="str">
        <f t="shared" si="24"/>
        <v/>
      </c>
      <c r="AJ30" s="5" t="str">
        <f t="shared" si="25"/>
        <v/>
      </c>
      <c r="AK30" s="5" t="str">
        <f t="shared" si="26"/>
        <v/>
      </c>
      <c r="AL30" s="19"/>
    </row>
    <row r="31" spans="1:41">
      <c r="A31" s="17">
        <v>26</v>
      </c>
      <c r="B31" s="24"/>
      <c r="C31" s="24"/>
      <c r="D31" s="25"/>
      <c r="E31" s="5" t="str">
        <f>IF(ISBLANK(Data!B30),"",Data!B30)</f>
        <v/>
      </c>
      <c r="F31" s="5" t="str">
        <f t="shared" si="27"/>
        <v/>
      </c>
      <c r="G31" s="5" t="str">
        <f t="shared" si="28"/>
        <v/>
      </c>
      <c r="H31" s="5" t="str">
        <f>IF(ISBLANK(Data!C30),"",Data!C30)</f>
        <v/>
      </c>
      <c r="I31" s="5" t="str">
        <f t="shared" si="0"/>
        <v/>
      </c>
      <c r="J31" s="5" t="str">
        <f t="shared" si="1"/>
        <v/>
      </c>
      <c r="K31" s="5" t="str">
        <f>IF(ISBLANK(Data!D30),"",Data!D30)</f>
        <v/>
      </c>
      <c r="L31" s="5" t="str">
        <f t="shared" si="4"/>
        <v/>
      </c>
      <c r="M31" s="5" t="str">
        <f t="shared" si="5"/>
        <v/>
      </c>
      <c r="N31" s="5" t="str">
        <f t="shared" si="6"/>
        <v/>
      </c>
      <c r="O31" s="5" t="str">
        <f t="shared" si="7"/>
        <v/>
      </c>
      <c r="P31" s="5" t="str">
        <f t="shared" si="8"/>
        <v/>
      </c>
      <c r="Q31" s="5" t="str">
        <f>IF(ISBLANK(Data!E30),"",Data!E30)</f>
        <v/>
      </c>
      <c r="R31" s="5" t="str">
        <f t="shared" si="9"/>
        <v/>
      </c>
      <c r="S31" s="5" t="str">
        <f t="shared" si="10"/>
        <v/>
      </c>
      <c r="T31" s="5" t="str">
        <f>IF(ISBLANK(Data!F30),"",Data!F30)</f>
        <v/>
      </c>
      <c r="U31" s="5" t="str">
        <f t="shared" si="11"/>
        <v/>
      </c>
      <c r="V31" s="5" t="str">
        <f t="shared" si="12"/>
        <v/>
      </c>
      <c r="W31" s="5" t="str">
        <f>IF(ISBLANK(Data!G30),"",Data!G30)</f>
        <v/>
      </c>
      <c r="X31" s="5" t="str">
        <f t="shared" si="13"/>
        <v/>
      </c>
      <c r="Y31" s="5" t="str">
        <f t="shared" si="14"/>
        <v/>
      </c>
      <c r="Z31" s="5" t="str">
        <f t="shared" si="15"/>
        <v/>
      </c>
      <c r="AA31" s="5" t="str">
        <f t="shared" si="16"/>
        <v/>
      </c>
      <c r="AB31" s="5" t="str">
        <f t="shared" si="17"/>
        <v/>
      </c>
      <c r="AC31" s="5" t="str">
        <f t="shared" si="18"/>
        <v/>
      </c>
      <c r="AD31" s="5" t="str">
        <f t="shared" si="19"/>
        <v/>
      </c>
      <c r="AE31" s="5" t="str">
        <f t="shared" si="20"/>
        <v/>
      </c>
      <c r="AF31" s="5" t="str">
        <f t="shared" si="21"/>
        <v/>
      </c>
      <c r="AG31" s="5" t="str">
        <f t="shared" si="22"/>
        <v/>
      </c>
      <c r="AH31" s="5" t="str">
        <f t="shared" si="23"/>
        <v/>
      </c>
      <c r="AI31" s="5" t="str">
        <f t="shared" si="24"/>
        <v/>
      </c>
      <c r="AJ31" s="5" t="str">
        <f t="shared" si="25"/>
        <v/>
      </c>
      <c r="AK31" s="5" t="str">
        <f t="shared" si="26"/>
        <v/>
      </c>
      <c r="AL31" s="19"/>
    </row>
    <row r="32" spans="1:41">
      <c r="A32" s="17">
        <v>27</v>
      </c>
      <c r="B32" s="24"/>
      <c r="C32" s="24"/>
      <c r="D32" s="26"/>
      <c r="E32" s="5" t="str">
        <f>IF(ISBLANK(Data!B31),"",Data!B31)</f>
        <v/>
      </c>
      <c r="F32" s="5" t="str">
        <f t="shared" si="27"/>
        <v/>
      </c>
      <c r="G32" s="5" t="str">
        <f t="shared" si="28"/>
        <v/>
      </c>
      <c r="H32" s="5" t="str">
        <f>IF(ISBLANK(Data!C31),"",Data!C31)</f>
        <v/>
      </c>
      <c r="I32" s="5" t="str">
        <f t="shared" si="0"/>
        <v/>
      </c>
      <c r="J32" s="5" t="str">
        <f t="shared" si="1"/>
        <v/>
      </c>
      <c r="K32" s="5" t="str">
        <f>IF(ISBLANK(Data!D31),"",Data!D31)</f>
        <v/>
      </c>
      <c r="L32" s="5" t="str">
        <f t="shared" si="4"/>
        <v/>
      </c>
      <c r="M32" s="5" t="str">
        <f t="shared" si="5"/>
        <v/>
      </c>
      <c r="N32" s="5" t="str">
        <f t="shared" si="6"/>
        <v/>
      </c>
      <c r="O32" s="5" t="str">
        <f t="shared" si="7"/>
        <v/>
      </c>
      <c r="P32" s="5" t="str">
        <f t="shared" si="8"/>
        <v/>
      </c>
      <c r="Q32" s="5" t="str">
        <f>IF(ISBLANK(Data!E31),"",Data!E31)</f>
        <v/>
      </c>
      <c r="R32" s="5" t="str">
        <f t="shared" si="9"/>
        <v/>
      </c>
      <c r="S32" s="5" t="str">
        <f t="shared" si="10"/>
        <v/>
      </c>
      <c r="T32" s="5" t="str">
        <f>IF(ISBLANK(Data!F31),"",Data!F31)</f>
        <v/>
      </c>
      <c r="U32" s="5" t="str">
        <f t="shared" si="11"/>
        <v/>
      </c>
      <c r="V32" s="5" t="str">
        <f t="shared" si="12"/>
        <v/>
      </c>
      <c r="W32" s="5" t="str">
        <f>IF(ISBLANK(Data!G31),"",Data!G31)</f>
        <v/>
      </c>
      <c r="X32" s="5" t="str">
        <f t="shared" si="13"/>
        <v/>
      </c>
      <c r="Y32" s="5" t="str">
        <f t="shared" si="14"/>
        <v/>
      </c>
      <c r="Z32" s="5" t="str">
        <f t="shared" si="15"/>
        <v/>
      </c>
      <c r="AA32" s="5" t="str">
        <f t="shared" si="16"/>
        <v/>
      </c>
      <c r="AB32" s="5" t="str">
        <f t="shared" si="17"/>
        <v/>
      </c>
      <c r="AC32" s="5" t="str">
        <f t="shared" si="18"/>
        <v/>
      </c>
      <c r="AD32" s="5" t="str">
        <f t="shared" si="19"/>
        <v/>
      </c>
      <c r="AE32" s="5" t="str">
        <f t="shared" si="20"/>
        <v/>
      </c>
      <c r="AF32" s="5" t="str">
        <f t="shared" si="21"/>
        <v/>
      </c>
      <c r="AG32" s="5" t="str">
        <f t="shared" si="22"/>
        <v/>
      </c>
      <c r="AH32" s="5" t="str">
        <f t="shared" si="23"/>
        <v/>
      </c>
      <c r="AI32" s="5" t="str">
        <f t="shared" si="24"/>
        <v/>
      </c>
      <c r="AJ32" s="5" t="str">
        <f t="shared" si="25"/>
        <v/>
      </c>
      <c r="AK32" s="5" t="str">
        <f t="shared" si="26"/>
        <v/>
      </c>
      <c r="AL32" s="19"/>
    </row>
    <row r="33" spans="1:38">
      <c r="A33" s="17">
        <v>28</v>
      </c>
      <c r="B33" s="24"/>
      <c r="C33" s="24"/>
      <c r="D33" s="26"/>
      <c r="E33" s="5" t="str">
        <f>IF(ISBLANK(Data!B32),"",Data!B32)</f>
        <v/>
      </c>
      <c r="F33" s="5" t="str">
        <f t="shared" si="27"/>
        <v/>
      </c>
      <c r="G33" s="5" t="str">
        <f t="shared" si="28"/>
        <v/>
      </c>
      <c r="H33" s="5" t="str">
        <f>IF(ISBLANK(Data!C32),"",Data!C32)</f>
        <v/>
      </c>
      <c r="I33" s="5" t="str">
        <f t="shared" si="0"/>
        <v/>
      </c>
      <c r="J33" s="5" t="str">
        <f t="shared" si="1"/>
        <v/>
      </c>
      <c r="K33" s="5" t="str">
        <f>IF(ISBLANK(Data!D32),"",Data!D32)</f>
        <v/>
      </c>
      <c r="L33" s="5" t="str">
        <f t="shared" si="4"/>
        <v/>
      </c>
      <c r="M33" s="5" t="str">
        <f t="shared" si="5"/>
        <v/>
      </c>
      <c r="N33" s="5" t="str">
        <f t="shared" si="6"/>
        <v/>
      </c>
      <c r="O33" s="5" t="str">
        <f t="shared" si="7"/>
        <v/>
      </c>
      <c r="P33" s="5" t="str">
        <f t="shared" si="8"/>
        <v/>
      </c>
      <c r="Q33" s="5" t="str">
        <f>IF(ISBLANK(Data!E32),"",Data!E32)</f>
        <v/>
      </c>
      <c r="R33" s="5" t="str">
        <f t="shared" si="9"/>
        <v/>
      </c>
      <c r="S33" s="5" t="str">
        <f t="shared" si="10"/>
        <v/>
      </c>
      <c r="T33" s="5" t="str">
        <f>IF(ISBLANK(Data!F32),"",Data!F32)</f>
        <v/>
      </c>
      <c r="U33" s="5" t="str">
        <f t="shared" si="11"/>
        <v/>
      </c>
      <c r="V33" s="5" t="str">
        <f t="shared" si="12"/>
        <v/>
      </c>
      <c r="W33" s="5" t="str">
        <f>IF(ISBLANK(Data!G32),"",Data!G32)</f>
        <v/>
      </c>
      <c r="X33" s="5" t="str">
        <f t="shared" si="13"/>
        <v/>
      </c>
      <c r="Y33" s="5" t="str">
        <f t="shared" si="14"/>
        <v/>
      </c>
      <c r="Z33" s="5" t="str">
        <f t="shared" si="15"/>
        <v/>
      </c>
      <c r="AA33" s="5" t="str">
        <f t="shared" si="16"/>
        <v/>
      </c>
      <c r="AB33" s="5" t="str">
        <f t="shared" si="17"/>
        <v/>
      </c>
      <c r="AC33" s="5" t="str">
        <f t="shared" si="18"/>
        <v/>
      </c>
      <c r="AD33" s="5" t="str">
        <f t="shared" si="19"/>
        <v/>
      </c>
      <c r="AE33" s="5" t="str">
        <f t="shared" si="20"/>
        <v/>
      </c>
      <c r="AF33" s="5" t="str">
        <f t="shared" si="21"/>
        <v/>
      </c>
      <c r="AG33" s="5" t="str">
        <f t="shared" si="22"/>
        <v/>
      </c>
      <c r="AH33" s="5" t="str">
        <f t="shared" si="23"/>
        <v/>
      </c>
      <c r="AI33" s="5" t="str">
        <f t="shared" si="24"/>
        <v/>
      </c>
      <c r="AJ33" s="5" t="str">
        <f t="shared" si="25"/>
        <v/>
      </c>
      <c r="AK33" s="5" t="str">
        <f t="shared" si="26"/>
        <v/>
      </c>
      <c r="AL33" s="19"/>
    </row>
    <row r="34" spans="1:38">
      <c r="A34" s="17">
        <v>29</v>
      </c>
      <c r="B34" s="24"/>
      <c r="C34" s="24"/>
      <c r="D34" s="26"/>
      <c r="E34" s="5" t="str">
        <f>IF(ISBLANK(Data!B33),"",Data!B33)</f>
        <v/>
      </c>
      <c r="F34" s="5" t="str">
        <f t="shared" si="27"/>
        <v/>
      </c>
      <c r="G34" s="5" t="str">
        <f t="shared" si="28"/>
        <v/>
      </c>
      <c r="H34" s="5" t="str">
        <f>IF(ISBLANK(Data!C33),"",Data!C33)</f>
        <v/>
      </c>
      <c r="I34" s="5" t="str">
        <f t="shared" si="0"/>
        <v/>
      </c>
      <c r="J34" s="5" t="str">
        <f t="shared" si="1"/>
        <v/>
      </c>
      <c r="K34" s="5" t="str">
        <f>IF(ISBLANK(Data!D33),"",Data!D33)</f>
        <v/>
      </c>
      <c r="L34" s="5" t="str">
        <f t="shared" si="4"/>
        <v/>
      </c>
      <c r="M34" s="5" t="str">
        <f t="shared" si="5"/>
        <v/>
      </c>
      <c r="N34" s="5" t="str">
        <f t="shared" si="6"/>
        <v/>
      </c>
      <c r="O34" s="5" t="str">
        <f t="shared" si="7"/>
        <v/>
      </c>
      <c r="P34" s="5" t="str">
        <f t="shared" si="8"/>
        <v/>
      </c>
      <c r="Q34" s="5" t="str">
        <f>IF(ISBLANK(Data!E33),"",Data!E33)</f>
        <v/>
      </c>
      <c r="R34" s="5" t="str">
        <f t="shared" si="9"/>
        <v/>
      </c>
      <c r="S34" s="5" t="str">
        <f t="shared" si="10"/>
        <v/>
      </c>
      <c r="T34" s="5" t="str">
        <f>IF(ISBLANK(Data!F33),"",Data!F33)</f>
        <v/>
      </c>
      <c r="U34" s="5" t="str">
        <f t="shared" si="11"/>
        <v/>
      </c>
      <c r="V34" s="5" t="str">
        <f t="shared" si="12"/>
        <v/>
      </c>
      <c r="W34" s="5" t="str">
        <f>IF(ISBLANK(Data!G33),"",Data!G33)</f>
        <v/>
      </c>
      <c r="X34" s="5" t="str">
        <f t="shared" si="13"/>
        <v/>
      </c>
      <c r="Y34" s="5" t="str">
        <f t="shared" si="14"/>
        <v/>
      </c>
      <c r="Z34" s="5" t="str">
        <f t="shared" si="15"/>
        <v/>
      </c>
      <c r="AA34" s="5" t="str">
        <f t="shared" si="16"/>
        <v/>
      </c>
      <c r="AB34" s="5" t="str">
        <f t="shared" si="17"/>
        <v/>
      </c>
      <c r="AC34" s="5" t="str">
        <f t="shared" si="18"/>
        <v/>
      </c>
      <c r="AD34" s="5" t="str">
        <f t="shared" si="19"/>
        <v/>
      </c>
      <c r="AE34" s="5" t="str">
        <f t="shared" si="20"/>
        <v/>
      </c>
      <c r="AF34" s="5" t="str">
        <f t="shared" si="21"/>
        <v/>
      </c>
      <c r="AG34" s="5" t="str">
        <f t="shared" si="22"/>
        <v/>
      </c>
      <c r="AH34" s="5" t="str">
        <f t="shared" si="23"/>
        <v/>
      </c>
      <c r="AI34" s="5" t="str">
        <f t="shared" si="24"/>
        <v/>
      </c>
      <c r="AJ34" s="5" t="str">
        <f t="shared" si="25"/>
        <v/>
      </c>
      <c r="AK34" s="5" t="str">
        <f t="shared" si="26"/>
        <v/>
      </c>
      <c r="AL34" s="19"/>
    </row>
    <row r="35" spans="1:38">
      <c r="A35" s="18">
        <v>30</v>
      </c>
      <c r="B35" s="27"/>
      <c r="C35" s="27"/>
      <c r="D35" s="28"/>
      <c r="E35" s="7" t="str">
        <f>IF(ISBLANK(Data!B34),"",Data!B34)</f>
        <v/>
      </c>
      <c r="F35" s="7" t="str">
        <f t="shared" si="27"/>
        <v/>
      </c>
      <c r="G35" s="7" t="str">
        <f t="shared" si="28"/>
        <v/>
      </c>
      <c r="H35" s="7" t="str">
        <f>IF(ISBLANK(Data!C34),"",Data!C34)</f>
        <v/>
      </c>
      <c r="I35" s="7" t="str">
        <f t="shared" si="0"/>
        <v/>
      </c>
      <c r="J35" s="7" t="str">
        <f t="shared" si="1"/>
        <v/>
      </c>
      <c r="K35" s="7" t="str">
        <f>IF(ISBLANK(Data!D34),"",Data!D34)</f>
        <v/>
      </c>
      <c r="L35" s="7" t="str">
        <f t="shared" si="4"/>
        <v/>
      </c>
      <c r="M35" s="7" t="str">
        <f t="shared" si="5"/>
        <v/>
      </c>
      <c r="N35" s="7" t="str">
        <f t="shared" si="6"/>
        <v/>
      </c>
      <c r="O35" s="7" t="str">
        <f t="shared" si="7"/>
        <v/>
      </c>
      <c r="P35" s="7" t="str">
        <f t="shared" si="8"/>
        <v/>
      </c>
      <c r="Q35" s="7" t="str">
        <f>IF(ISBLANK(Data!E34),"",Data!E34)</f>
        <v/>
      </c>
      <c r="R35" s="7" t="str">
        <f t="shared" si="9"/>
        <v/>
      </c>
      <c r="S35" s="7" t="str">
        <f t="shared" si="10"/>
        <v/>
      </c>
      <c r="T35" s="7" t="str">
        <f>IF(ISBLANK(Data!F34),"",Data!F34)</f>
        <v/>
      </c>
      <c r="U35" s="7" t="str">
        <f t="shared" si="11"/>
        <v/>
      </c>
      <c r="V35" s="7" t="str">
        <f t="shared" si="12"/>
        <v/>
      </c>
      <c r="W35" s="7" t="str">
        <f>IF(ISBLANK(Data!G34),"",Data!G34)</f>
        <v/>
      </c>
      <c r="X35" s="7" t="str">
        <f t="shared" si="13"/>
        <v/>
      </c>
      <c r="Y35" s="7" t="str">
        <f t="shared" si="14"/>
        <v/>
      </c>
      <c r="Z35" s="7" t="str">
        <f t="shared" si="15"/>
        <v/>
      </c>
      <c r="AA35" s="7" t="str">
        <f t="shared" si="16"/>
        <v/>
      </c>
      <c r="AB35" s="7" t="str">
        <f t="shared" si="17"/>
        <v/>
      </c>
      <c r="AC35" s="7" t="str">
        <f t="shared" si="18"/>
        <v/>
      </c>
      <c r="AD35" s="7" t="str">
        <f t="shared" si="19"/>
        <v/>
      </c>
      <c r="AE35" s="7" t="str">
        <f t="shared" si="20"/>
        <v/>
      </c>
      <c r="AF35" s="7" t="str">
        <f t="shared" si="21"/>
        <v/>
      </c>
      <c r="AG35" s="7" t="str">
        <f t="shared" si="22"/>
        <v/>
      </c>
      <c r="AH35" s="7" t="str">
        <f t="shared" si="23"/>
        <v/>
      </c>
      <c r="AI35" s="7" t="str">
        <f t="shared" si="24"/>
        <v/>
      </c>
      <c r="AJ35" s="7" t="str">
        <f t="shared" si="25"/>
        <v/>
      </c>
      <c r="AK35" s="7" t="str">
        <f t="shared" si="26"/>
        <v/>
      </c>
      <c r="AL35" s="20"/>
    </row>
  </sheetData>
  <sheetProtection password="E9BB" sheet="1" objects="1"/>
  <mergeCells count="24">
    <mergeCell ref="Z4:AB4"/>
    <mergeCell ref="AC4:AE4"/>
    <mergeCell ref="AF4:AH4"/>
    <mergeCell ref="E4:G4"/>
    <mergeCell ref="H4:J4"/>
    <mergeCell ref="K4:M4"/>
    <mergeCell ref="N4:P4"/>
    <mergeCell ref="Q4:S4"/>
    <mergeCell ref="A1:AL1"/>
    <mergeCell ref="A2:D2"/>
    <mergeCell ref="E2:AB2"/>
    <mergeCell ref="AC2:AL2"/>
    <mergeCell ref="E3:P3"/>
    <mergeCell ref="Q3:AB3"/>
    <mergeCell ref="AC3:AH3"/>
    <mergeCell ref="AI3:AK3"/>
    <mergeCell ref="AL3:AL5"/>
    <mergeCell ref="AI4:AK4"/>
    <mergeCell ref="A3:A5"/>
    <mergeCell ref="B3:B5"/>
    <mergeCell ref="C3:C5"/>
    <mergeCell ref="D3:D5"/>
    <mergeCell ref="T4:V4"/>
    <mergeCell ref="W4:Y4"/>
  </mergeCells>
  <conditionalFormatting sqref="G6:G35">
    <cfRule type="beginsWith" dxfId="1813" priority="1" operator="beginsWith" text="E">
      <formula>LEFT(G6,LEN("E"))="E"</formula>
    </cfRule>
    <cfRule type="containsText" dxfId="1812" priority="2" operator="containsText" text="D">
      <formula>NOT(ISERROR(SEARCH("D",G6)))</formula>
    </cfRule>
    <cfRule type="containsText" dxfId="1811" priority="3" operator="containsText" text="C2">
      <formula>NOT(ISERROR(SEARCH("C2",G6)))</formula>
    </cfRule>
    <cfRule type="containsText" dxfId="1810" priority="4" operator="containsText" text="C1">
      <formula>NOT(ISERROR(SEARCH("C1",G6)))</formula>
    </cfRule>
    <cfRule type="containsText" dxfId="1809" priority="5" operator="containsText" text="B2">
      <formula>NOT(ISERROR(SEARCH("B2",G6)))</formula>
    </cfRule>
    <cfRule type="containsText" dxfId="1808" priority="6" operator="containsText" text="B1">
      <formula>NOT(ISERROR(SEARCH("B1",G6)))</formula>
    </cfRule>
    <cfRule type="containsText" dxfId="1807" priority="7" operator="containsText" text="A2">
      <formula>NOT(ISERROR(SEARCH("A2",G6)))</formula>
    </cfRule>
    <cfRule type="containsText" dxfId="1806" priority="8" operator="containsText" text="A1">
      <formula>NOT(ISERROR(SEARCH("A1",G6)))</formula>
    </cfRule>
  </conditionalFormatting>
  <conditionalFormatting sqref="J6:J35">
    <cfRule type="beginsWith" dxfId="1805" priority="9" operator="beginsWith" text="E">
      <formula>LEFT(J6,LEN("E"))="E"</formula>
    </cfRule>
    <cfRule type="containsText" dxfId="1804" priority="28" operator="containsText" text="D">
      <formula>NOT(ISERROR(SEARCH("D",J6)))</formula>
    </cfRule>
    <cfRule type="containsText" dxfId="1803" priority="47" operator="containsText" text="C2">
      <formula>NOT(ISERROR(SEARCH("C2",J6)))</formula>
    </cfRule>
    <cfRule type="containsText" dxfId="1802" priority="66" operator="containsText" text="C1">
      <formula>NOT(ISERROR(SEARCH("C1",J6)))</formula>
    </cfRule>
    <cfRule type="containsText" dxfId="1801" priority="85" operator="containsText" text="B2">
      <formula>NOT(ISERROR(SEARCH("B2",J6)))</formula>
    </cfRule>
    <cfRule type="containsText" dxfId="1800" priority="104" operator="containsText" text="B1">
      <formula>NOT(ISERROR(SEARCH("B1",J6)))</formula>
    </cfRule>
    <cfRule type="containsText" dxfId="1799" priority="123" operator="containsText" text="A2">
      <formula>NOT(ISERROR(SEARCH("A2",J6)))</formula>
    </cfRule>
    <cfRule type="containsText" dxfId="1798" priority="142" operator="containsText" text="A1">
      <formula>NOT(ISERROR(SEARCH("A1",J6)))</formula>
    </cfRule>
  </conditionalFormatting>
  <conditionalFormatting sqref="M6:M35">
    <cfRule type="containsText" dxfId="1797" priority="384" operator="containsText" text="A1">
      <formula>NOT(ISERROR(SEARCH("A1",M6)))</formula>
    </cfRule>
    <cfRule type="containsText" dxfId="1796" priority="383" operator="containsText" text="A2">
      <formula>NOT(ISERROR(SEARCH("A2",M6)))</formula>
    </cfRule>
    <cfRule type="containsText" dxfId="1795" priority="382" operator="containsText" text="B1">
      <formula>NOT(ISERROR(SEARCH("B1",M6)))</formula>
    </cfRule>
    <cfRule type="containsText" dxfId="1794" priority="381" operator="containsText" text="B2">
      <formula>NOT(ISERROR(SEARCH("B2",M6)))</formula>
    </cfRule>
    <cfRule type="containsText" dxfId="1793" priority="379" operator="containsText" text="C2">
      <formula>NOT(ISERROR(SEARCH("C2",M6)))</formula>
    </cfRule>
    <cfRule type="containsText" dxfId="1792" priority="378" operator="containsText" text="D">
      <formula>NOT(ISERROR(SEARCH("D",M6)))</formula>
    </cfRule>
    <cfRule type="beginsWith" dxfId="1791" priority="377" operator="beginsWith" text="E">
      <formula>LEFT(M6,LEN("E"))="E"</formula>
    </cfRule>
    <cfRule type="containsText" dxfId="1790" priority="380" operator="containsText" text="C1">
      <formula>NOT(ISERROR(SEARCH("C1",M6)))</formula>
    </cfRule>
  </conditionalFormatting>
  <conditionalFormatting sqref="P6:P35">
    <cfRule type="containsText" dxfId="1789" priority="376" operator="containsText" text="A1">
      <formula>NOT(ISERROR(SEARCH("A1",P6)))</formula>
    </cfRule>
    <cfRule type="containsText" dxfId="1788" priority="375" operator="containsText" text="A2">
      <formula>NOT(ISERROR(SEARCH("A2",P6)))</formula>
    </cfRule>
    <cfRule type="containsText" dxfId="1787" priority="374" operator="containsText" text="B1">
      <formula>NOT(ISERROR(SEARCH("B1",P6)))</formula>
    </cfRule>
    <cfRule type="containsText" dxfId="1786" priority="373" operator="containsText" text="B2">
      <formula>NOT(ISERROR(SEARCH("B2",P6)))</formula>
    </cfRule>
    <cfRule type="containsText" dxfId="1785" priority="372" operator="containsText" text="C1">
      <formula>NOT(ISERROR(SEARCH("C1",P6)))</formula>
    </cfRule>
    <cfRule type="containsText" dxfId="1784" priority="371" operator="containsText" text="C2">
      <formula>NOT(ISERROR(SEARCH("C2",P6)))</formula>
    </cfRule>
    <cfRule type="containsText" dxfId="1783" priority="370" operator="containsText" text="D">
      <formula>NOT(ISERROR(SEARCH("D",P6)))</formula>
    </cfRule>
    <cfRule type="beginsWith" dxfId="1782" priority="369" operator="beginsWith" text="E">
      <formula>LEFT(P6,LEN("E"))="E"</formula>
    </cfRule>
  </conditionalFormatting>
  <conditionalFormatting sqref="S6:S35">
    <cfRule type="containsText" dxfId="1781" priority="368" operator="containsText" text="A1">
      <formula>NOT(ISERROR(SEARCH("A1",S6)))</formula>
    </cfRule>
    <cfRule type="beginsWith" dxfId="1780" priority="361" operator="beginsWith" text="E">
      <formula>LEFT(S6,LEN("E"))="E"</formula>
    </cfRule>
    <cfRule type="containsText" dxfId="1779" priority="362" operator="containsText" text="D">
      <formula>NOT(ISERROR(SEARCH("D",S6)))</formula>
    </cfRule>
    <cfRule type="containsText" dxfId="1778" priority="363" operator="containsText" text="C2">
      <formula>NOT(ISERROR(SEARCH("C2",S6)))</formula>
    </cfRule>
    <cfRule type="containsText" dxfId="1777" priority="364" operator="containsText" text="C1">
      <formula>NOT(ISERROR(SEARCH("C1",S6)))</formula>
    </cfRule>
    <cfRule type="containsText" dxfId="1776" priority="365" operator="containsText" text="B2">
      <formula>NOT(ISERROR(SEARCH("B2",S6)))</formula>
    </cfRule>
    <cfRule type="containsText" dxfId="1775" priority="366" operator="containsText" text="B1">
      <formula>NOT(ISERROR(SEARCH("B1",S6)))</formula>
    </cfRule>
    <cfRule type="containsText" dxfId="1774" priority="367" operator="containsText" text="A2">
      <formula>NOT(ISERROR(SEARCH("A2",S6)))</formula>
    </cfRule>
  </conditionalFormatting>
  <conditionalFormatting sqref="V6:V35">
    <cfRule type="containsText" dxfId="1773" priority="356" operator="containsText" text="C1">
      <formula>NOT(ISERROR(SEARCH("C1",V6)))</formula>
    </cfRule>
    <cfRule type="containsText" dxfId="1772" priority="358" operator="containsText" text="B1">
      <formula>NOT(ISERROR(SEARCH("B1",V6)))</formula>
    </cfRule>
    <cfRule type="containsText" dxfId="1771" priority="359" operator="containsText" text="A2">
      <formula>NOT(ISERROR(SEARCH("A2",V6)))</formula>
    </cfRule>
    <cfRule type="containsText" dxfId="1770" priority="360" operator="containsText" text="A1">
      <formula>NOT(ISERROR(SEARCH("A1",V6)))</formula>
    </cfRule>
    <cfRule type="beginsWith" dxfId="1769" priority="353" operator="beginsWith" text="E">
      <formula>LEFT(V6,LEN("E"))="E"</formula>
    </cfRule>
    <cfRule type="containsText" dxfId="1768" priority="354" operator="containsText" text="D">
      <formula>NOT(ISERROR(SEARCH("D",V6)))</formula>
    </cfRule>
    <cfRule type="containsText" dxfId="1767" priority="355" operator="containsText" text="C2">
      <formula>NOT(ISERROR(SEARCH("C2",V6)))</formula>
    </cfRule>
    <cfRule type="containsText" dxfId="1766" priority="357" operator="containsText" text="B2">
      <formula>NOT(ISERROR(SEARCH("B2",V6)))</formula>
    </cfRule>
  </conditionalFormatting>
  <conditionalFormatting sqref="Y6:Y35">
    <cfRule type="containsText" dxfId="1765" priority="346" operator="containsText" text="D">
      <formula>NOT(ISERROR(SEARCH("D",Y6)))</formula>
    </cfRule>
    <cfRule type="containsText" dxfId="1764" priority="347" operator="containsText" text="C2">
      <formula>NOT(ISERROR(SEARCH("C2",Y6)))</formula>
    </cfRule>
    <cfRule type="containsText" dxfId="1763" priority="348" operator="containsText" text="C1">
      <formula>NOT(ISERROR(SEARCH("C1",Y6)))</formula>
    </cfRule>
    <cfRule type="containsText" dxfId="1762" priority="350" operator="containsText" text="B1">
      <formula>NOT(ISERROR(SEARCH("B1",Y6)))</formula>
    </cfRule>
    <cfRule type="containsText" dxfId="1761" priority="352" operator="containsText" text="A1">
      <formula>NOT(ISERROR(SEARCH("A1",Y6)))</formula>
    </cfRule>
    <cfRule type="containsText" dxfId="1760" priority="349" operator="containsText" text="B2">
      <formula>NOT(ISERROR(SEARCH("B2",Y6)))</formula>
    </cfRule>
    <cfRule type="containsText" dxfId="1759" priority="351" operator="containsText" text="A2">
      <formula>NOT(ISERROR(SEARCH("A2",Y6)))</formula>
    </cfRule>
    <cfRule type="beginsWith" dxfId="1758" priority="345" operator="beginsWith" text="E">
      <formula>LEFT(Y6,LEN("E"))="E"</formula>
    </cfRule>
  </conditionalFormatting>
  <conditionalFormatting sqref="AB6:AB35">
    <cfRule type="containsText" dxfId="1757" priority="340" operator="containsText" text="C1">
      <formula>NOT(ISERROR(SEARCH("C1",AB6)))</formula>
    </cfRule>
    <cfRule type="containsText" dxfId="1756" priority="341" operator="containsText" text="B2">
      <formula>NOT(ISERROR(SEARCH("B2",AB6)))</formula>
    </cfRule>
    <cfRule type="containsText" dxfId="1755" priority="342" operator="containsText" text="B1">
      <formula>NOT(ISERROR(SEARCH("B1",AB6)))</formula>
    </cfRule>
    <cfRule type="containsText" dxfId="1754" priority="343" operator="containsText" text="A2">
      <formula>NOT(ISERROR(SEARCH("A2",AB6)))</formula>
    </cfRule>
    <cfRule type="containsText" dxfId="1753" priority="344" operator="containsText" text="A1">
      <formula>NOT(ISERROR(SEARCH("A1",AB6)))</formula>
    </cfRule>
    <cfRule type="containsText" dxfId="1752" priority="339" operator="containsText" text="C2">
      <formula>NOT(ISERROR(SEARCH("C2",AB6)))</formula>
    </cfRule>
    <cfRule type="containsText" dxfId="1751" priority="338" operator="containsText" text="D">
      <formula>NOT(ISERROR(SEARCH("D",AB6)))</formula>
    </cfRule>
    <cfRule type="beginsWith" dxfId="1750" priority="337" operator="beginsWith" text="E">
      <formula>LEFT(AB6,LEN("E"))="E"</formula>
    </cfRule>
  </conditionalFormatting>
  <conditionalFormatting sqref="AE6:AE35">
    <cfRule type="containsText" dxfId="1749" priority="336" operator="containsText" text="A1">
      <formula>NOT(ISERROR(SEARCH("A1",AE6)))</formula>
    </cfRule>
    <cfRule type="containsText" dxfId="1748" priority="335" operator="containsText" text="A2">
      <formula>NOT(ISERROR(SEARCH("A2",AE6)))</formula>
    </cfRule>
    <cfRule type="containsText" dxfId="1747" priority="334" operator="containsText" text="B1">
      <formula>NOT(ISERROR(SEARCH("B1",AE6)))</formula>
    </cfRule>
    <cfRule type="beginsWith" dxfId="1746" priority="329" operator="beginsWith" text="E">
      <formula>LEFT(AE6,LEN("E"))="E"</formula>
    </cfRule>
    <cfRule type="containsText" dxfId="1745" priority="333" operator="containsText" text="B2">
      <formula>NOT(ISERROR(SEARCH("B2",AE6)))</formula>
    </cfRule>
    <cfRule type="containsText" dxfId="1744" priority="332" operator="containsText" text="C1">
      <formula>NOT(ISERROR(SEARCH("C1",AE6)))</formula>
    </cfRule>
    <cfRule type="containsText" dxfId="1743" priority="331" operator="containsText" text="C2">
      <formula>NOT(ISERROR(SEARCH("C2",AE6)))</formula>
    </cfRule>
    <cfRule type="containsText" dxfId="1742" priority="330" operator="containsText" text="D">
      <formula>NOT(ISERROR(SEARCH("D",AE6)))</formula>
    </cfRule>
  </conditionalFormatting>
  <conditionalFormatting sqref="AH6:AH35">
    <cfRule type="containsText" dxfId="1741" priority="323" operator="containsText" text="C2">
      <formula>NOT(ISERROR(SEARCH("C2",AH6)))</formula>
    </cfRule>
    <cfRule type="containsText" dxfId="1740" priority="322" operator="containsText" text="D">
      <formula>NOT(ISERROR(SEARCH("D",AH6)))</formula>
    </cfRule>
    <cfRule type="beginsWith" dxfId="1739" priority="321" operator="beginsWith" text="E">
      <formula>LEFT(AH6,LEN("E"))="E"</formula>
    </cfRule>
    <cfRule type="containsText" dxfId="1738" priority="328" operator="containsText" text="A1">
      <formula>NOT(ISERROR(SEARCH("A1",AH6)))</formula>
    </cfRule>
    <cfRule type="containsText" dxfId="1737" priority="326" operator="containsText" text="B1">
      <formula>NOT(ISERROR(SEARCH("B1",AH6)))</formula>
    </cfRule>
    <cfRule type="containsText" dxfId="1736" priority="325" operator="containsText" text="B2">
      <formula>NOT(ISERROR(SEARCH("B2",AH6)))</formula>
    </cfRule>
    <cfRule type="containsText" dxfId="1735" priority="324" operator="containsText" text="C1">
      <formula>NOT(ISERROR(SEARCH("C1",AH6)))</formula>
    </cfRule>
    <cfRule type="containsText" dxfId="1734" priority="327" operator="containsText" text="A2">
      <formula>NOT(ISERROR(SEARCH("A2",AH6)))</formula>
    </cfRule>
  </conditionalFormatting>
  <conditionalFormatting sqref="AK6:AK35">
    <cfRule type="containsText" dxfId="1733" priority="317" operator="containsText" text="B2">
      <formula>NOT(ISERROR(SEARCH("B2",AK6)))</formula>
    </cfRule>
    <cfRule type="containsText" dxfId="1732" priority="318" operator="containsText" text="B1">
      <formula>NOT(ISERROR(SEARCH("B1",AK6)))</formula>
    </cfRule>
    <cfRule type="containsText" dxfId="1731" priority="319" operator="containsText" text="A2">
      <formula>NOT(ISERROR(SEARCH("A2",AK6)))</formula>
    </cfRule>
    <cfRule type="containsText" dxfId="1730" priority="320" operator="containsText" text="A1">
      <formula>NOT(ISERROR(SEARCH("A1",AK6)))</formula>
    </cfRule>
    <cfRule type="beginsWith" dxfId="1729" priority="313" operator="beginsWith" text="E">
      <formula>LEFT(AK6,LEN("E"))="E"</formula>
    </cfRule>
    <cfRule type="containsText" dxfId="1728" priority="314" operator="containsText" text="D">
      <formula>NOT(ISERROR(SEARCH("D",AK6)))</formula>
    </cfRule>
    <cfRule type="containsText" dxfId="1727" priority="315" operator="containsText" text="C2">
      <formula>NOT(ISERROR(SEARCH("C2",AK6)))</formula>
    </cfRule>
    <cfRule type="containsText" dxfId="1726" priority="316" operator="containsText" text="C1">
      <formula>NOT(ISERROR(SEARCH("C1",AK6)))</formula>
    </cfRule>
  </conditionalFormatting>
  <conditionalFormatting sqref="AO9:AO20">
    <cfRule type="beginsWith" dxfId="1725" priority="721" operator="beginsWith" text="E">
      <formula>LEFT(AO9,LEN("E"))="E"</formula>
    </cfRule>
    <cfRule type="containsText" dxfId="1724" priority="722" operator="containsText" text="D">
      <formula>NOT(ISERROR(SEARCH("D",AO9)))</formula>
    </cfRule>
    <cfRule type="containsText" dxfId="1723" priority="723" operator="containsText" text="C2">
      <formula>NOT(ISERROR(SEARCH("C2",AO9)))</formula>
    </cfRule>
    <cfRule type="containsText" dxfId="1722" priority="724" operator="containsText" text="C1">
      <formula>NOT(ISERROR(SEARCH("C1",AO9)))</formula>
    </cfRule>
    <cfRule type="containsText" dxfId="1721" priority="725" operator="containsText" text="B2">
      <formula>NOT(ISERROR(SEARCH("B2",AO9)))</formula>
    </cfRule>
    <cfRule type="containsText" dxfId="1720" priority="726" operator="containsText" text="B1">
      <formula>NOT(ISERROR(SEARCH("B1",AO9)))</formula>
    </cfRule>
    <cfRule type="containsText" dxfId="1719" priority="727" operator="containsText" text="A2">
      <formula>NOT(ISERROR(SEARCH("A2",AO9)))</formula>
    </cfRule>
    <cfRule type="containsText" dxfId="1718" priority="728" operator="containsText" text="A1">
      <formula>NOT(ISERROR(SEARCH("A1",AO9)))</formula>
    </cfRule>
  </conditionalFormatting>
  <pageMargins left="0.25" right="0.25" top="0.25" bottom="0.25" header="0" footer="0"/>
  <pageSetup paperSize="9" scale="98" orientation="landscape" verticalDpi="1200" r:id="rId1"/>
  <headerFooter scaleWithDoc="0"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O35"/>
  <sheetViews>
    <sheetView showGridLines="0" view="pageBreakPreview" workbookViewId="0">
      <selection activeCell="B6" sqref="B6:B22"/>
    </sheetView>
  </sheetViews>
  <sheetFormatPr defaultColWidth="9.140625" defaultRowHeight="15"/>
  <cols>
    <col min="1" max="1" width="4.7109375" style="1" customWidth="1"/>
    <col min="2" max="2" width="5.28515625" style="1" customWidth="1"/>
    <col min="3" max="3" width="7.140625" style="1" customWidth="1"/>
    <col min="4" max="4" width="23.42578125" style="1" customWidth="1"/>
    <col min="5" max="5" width="4" style="1" customWidth="1"/>
    <col min="6" max="6" width="4" style="1" hidden="1" customWidth="1"/>
    <col min="7" max="8" width="4" style="1" customWidth="1"/>
    <col min="9" max="9" width="4" style="1" hidden="1" customWidth="1"/>
    <col min="10" max="11" width="4" style="1" customWidth="1"/>
    <col min="12" max="12" width="4" style="1" hidden="1" customWidth="1"/>
    <col min="13" max="14" width="4" style="1" customWidth="1"/>
    <col min="15" max="15" width="4" style="1" hidden="1" customWidth="1"/>
    <col min="16" max="17" width="4" style="1" customWidth="1"/>
    <col min="18" max="18" width="4" style="1" hidden="1" customWidth="1"/>
    <col min="19" max="20" width="4" style="1" customWidth="1"/>
    <col min="21" max="21" width="4" style="1" hidden="1" customWidth="1"/>
    <col min="22" max="23" width="4" style="1" customWidth="1"/>
    <col min="24" max="24" width="4" style="1" hidden="1" customWidth="1"/>
    <col min="25" max="26" width="4" style="1" customWidth="1"/>
    <col min="27" max="27" width="4" style="1" hidden="1" customWidth="1"/>
    <col min="28" max="29" width="4" style="1" customWidth="1"/>
    <col min="30" max="30" width="4" style="1" hidden="1" customWidth="1"/>
    <col min="31" max="32" width="4" style="1" customWidth="1"/>
    <col min="33" max="33" width="4" style="1" hidden="1" customWidth="1"/>
    <col min="34" max="34" width="4" style="1" customWidth="1"/>
    <col min="35" max="35" width="6.85546875" style="1" customWidth="1"/>
    <col min="36" max="36" width="6.85546875" style="1" hidden="1" customWidth="1"/>
    <col min="37" max="37" width="6.85546875" style="1" customWidth="1"/>
    <col min="38" max="16384" width="9.140625" style="1"/>
  </cols>
  <sheetData>
    <row r="1" spans="1:41" ht="18.75">
      <c r="A1" s="54" t="s">
        <v>0</v>
      </c>
      <c r="B1" s="55"/>
      <c r="C1" s="55"/>
      <c r="D1" s="55"/>
      <c r="E1" s="55"/>
      <c r="F1" s="55"/>
      <c r="G1" s="55"/>
      <c r="H1" s="55"/>
      <c r="I1" s="55"/>
      <c r="J1" s="55"/>
      <c r="K1" s="55"/>
      <c r="L1" s="55"/>
      <c r="M1" s="55"/>
      <c r="N1" s="55"/>
      <c r="O1" s="55"/>
      <c r="P1" s="55"/>
      <c r="Q1" s="55"/>
      <c r="R1" s="55"/>
      <c r="S1" s="55"/>
      <c r="T1" s="55"/>
      <c r="U1" s="55"/>
      <c r="V1" s="55"/>
      <c r="W1" s="55"/>
      <c r="X1" s="55"/>
      <c r="Y1" s="55"/>
      <c r="Z1" s="55"/>
      <c r="AA1" s="55"/>
      <c r="AB1" s="55"/>
      <c r="AC1" s="55"/>
      <c r="AD1" s="55"/>
      <c r="AE1" s="55"/>
      <c r="AF1" s="55"/>
      <c r="AG1" s="55"/>
      <c r="AH1" s="55"/>
      <c r="AI1" s="55"/>
      <c r="AJ1" s="55"/>
      <c r="AK1" s="55"/>
      <c r="AL1" s="56"/>
    </row>
    <row r="2" spans="1:41" ht="15.75">
      <c r="A2" s="65" t="str">
        <f>Hindi!A2</f>
        <v>CLASS - 1 st</v>
      </c>
      <c r="B2" s="59"/>
      <c r="C2" s="59"/>
      <c r="D2" s="59"/>
      <c r="E2" s="59" t="s">
        <v>1</v>
      </c>
      <c r="F2" s="59"/>
      <c r="G2" s="59"/>
      <c r="H2" s="59"/>
      <c r="I2" s="59"/>
      <c r="J2" s="59"/>
      <c r="K2" s="59"/>
      <c r="L2" s="59"/>
      <c r="M2" s="59"/>
      <c r="N2" s="59"/>
      <c r="O2" s="59"/>
      <c r="P2" s="59"/>
      <c r="Q2" s="59"/>
      <c r="R2" s="59"/>
      <c r="S2" s="59"/>
      <c r="T2" s="59"/>
      <c r="U2" s="59"/>
      <c r="V2" s="59"/>
      <c r="W2" s="59"/>
      <c r="X2" s="59"/>
      <c r="Y2" s="59"/>
      <c r="Z2" s="59"/>
      <c r="AA2" s="59"/>
      <c r="AB2" s="59"/>
      <c r="AC2" s="59" t="s">
        <v>56</v>
      </c>
      <c r="AD2" s="59"/>
      <c r="AE2" s="59"/>
      <c r="AF2" s="59"/>
      <c r="AG2" s="59"/>
      <c r="AH2" s="59"/>
      <c r="AI2" s="59"/>
      <c r="AJ2" s="59"/>
      <c r="AK2" s="59"/>
      <c r="AL2" s="60"/>
    </row>
    <row r="3" spans="1:41" ht="15.75">
      <c r="A3" s="63" t="s">
        <v>18</v>
      </c>
      <c r="B3" s="64" t="s">
        <v>19</v>
      </c>
      <c r="C3" s="64" t="s">
        <v>20</v>
      </c>
      <c r="D3" s="64" t="s">
        <v>21</v>
      </c>
      <c r="E3" s="59" t="s">
        <v>22</v>
      </c>
      <c r="F3" s="59"/>
      <c r="G3" s="59"/>
      <c r="H3" s="59"/>
      <c r="I3" s="59"/>
      <c r="J3" s="59"/>
      <c r="K3" s="59"/>
      <c r="L3" s="59"/>
      <c r="M3" s="59"/>
      <c r="N3" s="59"/>
      <c r="O3" s="59"/>
      <c r="P3" s="59"/>
      <c r="Q3" s="59" t="s">
        <v>23</v>
      </c>
      <c r="R3" s="59"/>
      <c r="S3" s="59"/>
      <c r="T3" s="59"/>
      <c r="U3" s="59"/>
      <c r="V3" s="59"/>
      <c r="W3" s="59"/>
      <c r="X3" s="59"/>
      <c r="Y3" s="59"/>
      <c r="Z3" s="59"/>
      <c r="AA3" s="59"/>
      <c r="AB3" s="59"/>
      <c r="AC3" s="22" t="s">
        <v>24</v>
      </c>
      <c r="AD3" s="22"/>
      <c r="AE3" s="22"/>
      <c r="AF3" s="22"/>
      <c r="AG3" s="22"/>
      <c r="AH3" s="22"/>
      <c r="AI3" s="61" t="s">
        <v>25</v>
      </c>
      <c r="AJ3" s="61"/>
      <c r="AK3" s="61"/>
      <c r="AL3" s="62" t="s">
        <v>26</v>
      </c>
    </row>
    <row r="4" spans="1:41">
      <c r="A4" s="63"/>
      <c r="B4" s="64"/>
      <c r="C4" s="64"/>
      <c r="D4" s="64"/>
      <c r="E4" s="61" t="s">
        <v>27</v>
      </c>
      <c r="F4" s="61"/>
      <c r="G4" s="61"/>
      <c r="H4" s="61" t="s">
        <v>28</v>
      </c>
      <c r="I4" s="61"/>
      <c r="J4" s="61"/>
      <c r="K4" s="61" t="s">
        <v>29</v>
      </c>
      <c r="L4" s="61"/>
      <c r="M4" s="61"/>
      <c r="N4" s="61" t="s">
        <v>30</v>
      </c>
      <c r="O4" s="61"/>
      <c r="P4" s="61"/>
      <c r="Q4" s="61" t="s">
        <v>31</v>
      </c>
      <c r="R4" s="61"/>
      <c r="S4" s="61"/>
      <c r="T4" s="61" t="s">
        <v>32</v>
      </c>
      <c r="U4" s="61"/>
      <c r="V4" s="61"/>
      <c r="W4" s="61" t="s">
        <v>33</v>
      </c>
      <c r="X4" s="61"/>
      <c r="Y4" s="61"/>
      <c r="Z4" s="61" t="s">
        <v>30</v>
      </c>
      <c r="AA4" s="61"/>
      <c r="AB4" s="61"/>
      <c r="AC4" s="61" t="s">
        <v>34</v>
      </c>
      <c r="AD4" s="61"/>
      <c r="AE4" s="61"/>
      <c r="AF4" s="61" t="s">
        <v>35</v>
      </c>
      <c r="AG4" s="61"/>
      <c r="AH4" s="61"/>
      <c r="AI4" s="61" t="s">
        <v>36</v>
      </c>
      <c r="AJ4" s="61"/>
      <c r="AK4" s="61"/>
      <c r="AL4" s="62"/>
    </row>
    <row r="5" spans="1:41">
      <c r="A5" s="63"/>
      <c r="B5" s="64"/>
      <c r="C5" s="64"/>
      <c r="D5" s="64"/>
      <c r="E5" s="11" t="s">
        <v>37</v>
      </c>
      <c r="F5" s="11"/>
      <c r="G5" s="11" t="s">
        <v>38</v>
      </c>
      <c r="H5" s="11" t="s">
        <v>37</v>
      </c>
      <c r="I5" s="11"/>
      <c r="J5" s="11" t="s">
        <v>38</v>
      </c>
      <c r="K5" s="11" t="s">
        <v>37</v>
      </c>
      <c r="L5" s="11"/>
      <c r="M5" s="11" t="s">
        <v>38</v>
      </c>
      <c r="N5" s="11" t="s">
        <v>37</v>
      </c>
      <c r="O5" s="11"/>
      <c r="P5" s="11" t="s">
        <v>38</v>
      </c>
      <c r="Q5" s="11" t="s">
        <v>37</v>
      </c>
      <c r="R5" s="11"/>
      <c r="S5" s="11" t="s">
        <v>38</v>
      </c>
      <c r="T5" s="11" t="s">
        <v>37</v>
      </c>
      <c r="U5" s="11"/>
      <c r="V5" s="11" t="s">
        <v>38</v>
      </c>
      <c r="W5" s="11" t="s">
        <v>37</v>
      </c>
      <c r="X5" s="11"/>
      <c r="Y5" s="11" t="s">
        <v>38</v>
      </c>
      <c r="Z5" s="11" t="s">
        <v>37</v>
      </c>
      <c r="AA5" s="11"/>
      <c r="AB5" s="11" t="s">
        <v>38</v>
      </c>
      <c r="AC5" s="11" t="s">
        <v>37</v>
      </c>
      <c r="AD5" s="11"/>
      <c r="AE5" s="11" t="s">
        <v>38</v>
      </c>
      <c r="AF5" s="11" t="s">
        <v>37</v>
      </c>
      <c r="AG5" s="11"/>
      <c r="AH5" s="11" t="s">
        <v>38</v>
      </c>
      <c r="AI5" s="11" t="s">
        <v>37</v>
      </c>
      <c r="AJ5" s="11"/>
      <c r="AK5" s="11" t="s">
        <v>38</v>
      </c>
      <c r="AL5" s="62"/>
    </row>
    <row r="6" spans="1:41">
      <c r="A6" s="17">
        <v>1</v>
      </c>
      <c r="B6" s="5">
        <f>IF(ISBLANK(Hindi!B6),"",Hindi!B6)</f>
        <v>101</v>
      </c>
      <c r="C6" s="5">
        <f>IF(ISBLANK(Hindi!C6),"",Hindi!C6)</f>
        <v>355</v>
      </c>
      <c r="D6" s="13" t="str">
        <f>IF(ISBLANK(Hindi!D6),"",Hindi!D6)</f>
        <v>AAYSHA</v>
      </c>
      <c r="E6" s="5">
        <f>IF(ISBLANK(Data!J5),"",Data!J5)</f>
        <v>7</v>
      </c>
      <c r="F6" s="5">
        <f>IF(E6="","",E6/10*100)</f>
        <v>70</v>
      </c>
      <c r="G6" s="5" t="str">
        <f>IF(F6&lt;=20,"E2",IF(F6&lt;=32,"E1",IF(F6&lt;=40,"D",IF(F6&lt;=50,"C2",IF(F6&lt;=60,"C1",IF(F6&lt;=70,"B2",IF(F6&lt;=80,"B1",IF(F6&lt;=90,"A2",IF(F6&lt;=100,"A1","")))))))))</f>
        <v>B2</v>
      </c>
      <c r="H6" s="5">
        <f>IF(ISBLANK(Data!K5),"",Data!K5)</f>
        <v>7</v>
      </c>
      <c r="I6" s="5">
        <f>IF(H6="","",H6/10*100)</f>
        <v>70</v>
      </c>
      <c r="J6" s="5" t="str">
        <f>IF(I6&lt;=20,"E2",IF(I6&lt;=32,"E1",IF(I6&lt;=40,"D",IF(I6&lt;=50,"C2",IF(I6&lt;=60,"C1",IF(I6&lt;=70,"B2",IF(I6&lt;=80,"B1",IF(I6&lt;=90,"A2",IF(I6&lt;=100,"A1","")))))))))</f>
        <v>B2</v>
      </c>
      <c r="K6" s="5">
        <f>IF(ISBLANK(Data!L5),"",Data!L5)</f>
        <v>22</v>
      </c>
      <c r="L6" s="5">
        <f>IF(K6="","",K6/30*100)</f>
        <v>73.333333333333329</v>
      </c>
      <c r="M6" s="5" t="str">
        <f>IF(L6&lt;=20,"E2",IF(L6&lt;=32,"E1",IF(L6&lt;=40,"D",IF(L6&lt;=50,"C2",IF(L6&lt;=60,"C1",IF(L6&lt;=70,"B2",IF(L6&lt;=80,"B1",IF(L6&lt;=90,"A2",IF(L6&lt;=100,"A1","")))))))))</f>
        <v>B1</v>
      </c>
      <c r="N6" s="5">
        <f>IF(E6="","",IF(H6="","",IF(K6="","",SUM(E6,H6,K6))))</f>
        <v>36</v>
      </c>
      <c r="O6" s="5">
        <f>IF(N6="","",N6/50*100)</f>
        <v>72</v>
      </c>
      <c r="P6" s="5" t="str">
        <f>IF(O6&lt;=20,"E2",IF(O6&lt;=32,"E1",IF(O6&lt;=40,"D",IF(O6&lt;=50,"C2",IF(O6&lt;=60,"C1",IF(O6&lt;=70,"B2",IF(O6&lt;=80,"B1",IF(O6&lt;=90,"A2",IF(O6&lt;=100,"A1","")))))))))</f>
        <v>B1</v>
      </c>
      <c r="Q6" s="5">
        <f>IF(ISBLANK(Data!M5),"",Data!M5)</f>
        <v>7</v>
      </c>
      <c r="R6" s="5">
        <f>IF(Q6="","",Q6/10*100)</f>
        <v>70</v>
      </c>
      <c r="S6" s="5" t="str">
        <f>IF(R6&lt;=20,"E2",IF(R6&lt;=32,"E1",IF(R6&lt;=40,"D",IF(R6&lt;=50,"C2",IF(R6&lt;=60,"C1",IF(R6&lt;=70,"B2",IF(R6&lt;=80,"B1",IF(R6&lt;=90,"A2",IF(R6&lt;=100,"A1","")))))))))</f>
        <v>B2</v>
      </c>
      <c r="T6" s="5">
        <f>IF(ISBLANK(Data!N5),"",Data!N5)</f>
        <v>8</v>
      </c>
      <c r="U6" s="5">
        <f>IF(T6="","",T6/10*100)</f>
        <v>80</v>
      </c>
      <c r="V6" s="5" t="str">
        <f>IF(U6&lt;=20,"E2",IF(U6&lt;=32,"E1",IF(U6&lt;=40,"D",IF(U6&lt;=50,"C2",IF(U6&lt;=60,"C1",IF(U6&lt;=70,"B2",IF(U6&lt;=80,"B1",IF(U6&lt;=90,"A2",IF(U6&lt;=100,"A1","")))))))))</f>
        <v>B1</v>
      </c>
      <c r="W6" s="5">
        <f>IF(ISBLANK(Data!O5),"",Data!O5)</f>
        <v>24</v>
      </c>
      <c r="X6" s="5">
        <f>IF(W6="","",W6/30*100)</f>
        <v>80</v>
      </c>
      <c r="Y6" s="5" t="str">
        <f>IF(X6&lt;=20,"E2",IF(X6&lt;=32,"E1",IF(X6&lt;=40,"D",IF(X6&lt;=50,"C2",IF(X6&lt;=60,"C1",IF(X6&lt;=70,"B2",IF(X6&lt;=80,"B1",IF(X6&lt;=90,"A2",IF(X6&lt;=100,"A1","")))))))))</f>
        <v>B1</v>
      </c>
      <c r="Z6" s="5">
        <f>IF(Q6="","",IF(T6="","",IF(W6="","",SUM(Q6,T6,W6))))</f>
        <v>39</v>
      </c>
      <c r="AA6" s="5">
        <f>IF(Z6="","",Z6/50*100)</f>
        <v>78</v>
      </c>
      <c r="AB6" s="5" t="str">
        <f>IF(AA6&lt;=20,"E2",IF(AA6&lt;=32,"E1",IF(AA6&lt;=40,"D",IF(AA6&lt;=50,"C2",IF(AA6&lt;=60,"C1",IF(AA6&lt;=70,"B2",IF(AA6&lt;=80,"B1",IF(AA6&lt;=90,"A2",IF(AA6&lt;=100,"A1","")))))))))</f>
        <v>B1</v>
      </c>
      <c r="AC6" s="5">
        <f>IF(E6="","",IF(H6="","",IF(Q6="","",IF(T6="","",SUM(E6,H6,Q6,T6)))))</f>
        <v>29</v>
      </c>
      <c r="AD6" s="5">
        <f>IF(AC6="","",AC6/40*100)</f>
        <v>72.5</v>
      </c>
      <c r="AE6" s="5" t="str">
        <f>IF(AD6&lt;=20,"E2",IF(AD6&lt;=32,"E1",IF(AD6&lt;=40,"D",IF(AD6&lt;=50,"C2",IF(AD6&lt;=60,"C1",IF(AD6&lt;=70,"B2",IF(AD6&lt;=80,"B1",IF(AD6&lt;=90,"A2",IF(AD6&lt;=100,"A1","")))))))))</f>
        <v>B1</v>
      </c>
      <c r="AF6" s="5">
        <f>IF(K6="","",IF(W6="","",SUM(K6,W6)))</f>
        <v>46</v>
      </c>
      <c r="AG6" s="5">
        <f>IF(AF6="","",AF6/60*100)</f>
        <v>76.666666666666671</v>
      </c>
      <c r="AH6" s="5" t="str">
        <f>IF(AG6&lt;=20,"E2",IF(AG6&lt;=32,"E1",IF(AG6&lt;=40,"D",IF(AG6&lt;=50,"C2",IF(AG6&lt;=60,"C1",IF(AG6&lt;=70,"B2",IF(AG6&lt;=80,"B1",IF(AG6&lt;=90,"A2",IF(AG6&lt;=100,"A1","")))))))))</f>
        <v>B1</v>
      </c>
      <c r="AI6" s="5">
        <f>IF(AC6="","",IF(AF6="","",SUM(AC6,AF6)))</f>
        <v>75</v>
      </c>
      <c r="AJ6" s="5">
        <f>IF(AI6="","",AI6/100*100)</f>
        <v>75</v>
      </c>
      <c r="AK6" s="5" t="str">
        <f>IF(AJ6&lt;=20,"E2",IF(AJ6&lt;=32,"E1",IF(AJ6&lt;=40,"D",IF(AJ6&lt;=50,"C2",IF(AJ6&lt;=60,"C1",IF(AJ6&lt;=70,"B2",IF(AJ6&lt;=80,"B1",IF(AJ6&lt;=90,"A2",IF(AJ6&lt;=100,"A1","")))))))))</f>
        <v>B1</v>
      </c>
      <c r="AL6" s="19"/>
    </row>
    <row r="7" spans="1:41">
      <c r="A7" s="17">
        <v>2</v>
      </c>
      <c r="B7" s="5">
        <f>IF(ISBLANK(Hindi!B7),"",Hindi!B7)</f>
        <v>102</v>
      </c>
      <c r="C7" s="5">
        <f>IF(ISBLANK(Hindi!C7),"",Hindi!C7)</f>
        <v>384</v>
      </c>
      <c r="D7" s="13" t="str">
        <f>IF(ISBLANK(Hindi!D7),"",Hindi!D7)</f>
        <v>AAYASHA BANU</v>
      </c>
      <c r="E7" s="5">
        <f>IF(ISBLANK(Data!J6),"",Data!J6)</f>
        <v>9</v>
      </c>
      <c r="F7" s="5">
        <f t="shared" ref="F7:F35" si="0">IF(E7="","",E7/10*100)</f>
        <v>90</v>
      </c>
      <c r="G7" s="5" t="str">
        <f t="shared" ref="G7:G35" si="1">IF(F7&lt;=20,"E2",IF(F7&lt;=32,"E1",IF(F7&lt;=40,"D",IF(F7&lt;=50,"C2",IF(F7&lt;=60,"C1",IF(F7&lt;=70,"B2",IF(F7&lt;=80,"B1",IF(F7&lt;=90,"A2",IF(F7&lt;=100,"A1","")))))))))</f>
        <v>A2</v>
      </c>
      <c r="H7" s="5">
        <f>IF(ISBLANK(Data!K6),"",Data!K6)</f>
        <v>10</v>
      </c>
      <c r="I7" s="5">
        <f t="shared" ref="I7:I35" si="2">IF(H7="","",H7/10*100)</f>
        <v>100</v>
      </c>
      <c r="J7" s="5" t="str">
        <f t="shared" ref="J7:J35" si="3">IF(I7&lt;=20,"E2",IF(I7&lt;=32,"E1",IF(I7&lt;=40,"D",IF(I7&lt;=50,"C2",IF(I7&lt;=60,"C1",IF(I7&lt;=70,"B2",IF(I7&lt;=80,"B1",IF(I7&lt;=90,"A2",IF(I7&lt;=100,"A1","")))))))))</f>
        <v>A1</v>
      </c>
      <c r="K7" s="5">
        <f>IF(ISBLANK(Data!L6),"",Data!L6)</f>
        <v>26</v>
      </c>
      <c r="L7" s="5">
        <f t="shared" ref="L7:L35" si="4">IF(K7="","",K7/30*100)</f>
        <v>86.666666666666671</v>
      </c>
      <c r="M7" s="5" t="str">
        <f t="shared" ref="M7:M35" si="5">IF(L7&lt;=20,"E2",IF(L7&lt;=32,"E1",IF(L7&lt;=40,"D",IF(L7&lt;=50,"C2",IF(L7&lt;=60,"C1",IF(L7&lt;=70,"B2",IF(L7&lt;=80,"B1",IF(L7&lt;=90,"A2",IF(L7&lt;=100,"A1","")))))))))</f>
        <v>A2</v>
      </c>
      <c r="N7" s="5">
        <f t="shared" ref="N7:N35" si="6">IF(E7="","",IF(H7="","",IF(K7="","",SUM(E7,H7,K7))))</f>
        <v>45</v>
      </c>
      <c r="O7" s="5">
        <f t="shared" ref="O7:O35" si="7">IF(N7="","",N7/50*100)</f>
        <v>90</v>
      </c>
      <c r="P7" s="5" t="str">
        <f t="shared" ref="P7:P35" si="8">IF(O7&lt;=20,"E2",IF(O7&lt;=32,"E1",IF(O7&lt;=40,"D",IF(O7&lt;=50,"C2",IF(O7&lt;=60,"C1",IF(O7&lt;=70,"B2",IF(O7&lt;=80,"B1",IF(O7&lt;=90,"A2",IF(O7&lt;=100,"A1","")))))))))</f>
        <v>A2</v>
      </c>
      <c r="Q7" s="5">
        <f>IF(ISBLANK(Data!M6),"",Data!M6)</f>
        <v>10</v>
      </c>
      <c r="R7" s="5">
        <f t="shared" ref="R7:R35" si="9">IF(Q7="","",Q7/10*100)</f>
        <v>100</v>
      </c>
      <c r="S7" s="5" t="str">
        <f t="shared" ref="S7:S35" si="10">IF(R7&lt;=20,"E2",IF(R7&lt;=32,"E1",IF(R7&lt;=40,"D",IF(R7&lt;=50,"C2",IF(R7&lt;=60,"C1",IF(R7&lt;=70,"B2",IF(R7&lt;=80,"B1",IF(R7&lt;=90,"A2",IF(R7&lt;=100,"A1","")))))))))</f>
        <v>A1</v>
      </c>
      <c r="T7" s="5">
        <f>IF(ISBLANK(Data!N6),"",Data!N6)</f>
        <v>9</v>
      </c>
      <c r="U7" s="5">
        <f t="shared" ref="U7:U35" si="11">IF(T7="","",T7/10*100)</f>
        <v>90</v>
      </c>
      <c r="V7" s="5" t="str">
        <f t="shared" ref="V7:V35" si="12">IF(U7&lt;=20,"E2",IF(U7&lt;=32,"E1",IF(U7&lt;=40,"D",IF(U7&lt;=50,"C2",IF(U7&lt;=60,"C1",IF(U7&lt;=70,"B2",IF(U7&lt;=80,"B1",IF(U7&lt;=90,"A2",IF(U7&lt;=100,"A1","")))))))))</f>
        <v>A2</v>
      </c>
      <c r="W7" s="5">
        <f>IF(ISBLANK(Data!O6),"",Data!O6)</f>
        <v>29</v>
      </c>
      <c r="X7" s="5">
        <f t="shared" ref="X7:X35" si="13">IF(W7="","",W7/30*100)</f>
        <v>96.666666666666671</v>
      </c>
      <c r="Y7" s="5" t="str">
        <f t="shared" ref="Y7:Y35" si="14">IF(X7&lt;=20,"E2",IF(X7&lt;=32,"E1",IF(X7&lt;=40,"D",IF(X7&lt;=50,"C2",IF(X7&lt;=60,"C1",IF(X7&lt;=70,"B2",IF(X7&lt;=80,"B1",IF(X7&lt;=90,"A2",IF(X7&lt;=100,"A1","")))))))))</f>
        <v>A1</v>
      </c>
      <c r="Z7" s="5">
        <f t="shared" ref="Z7:Z35" si="15">IF(Q7="","",IF(T7="","",IF(W7="","",SUM(Q7,T7,W7))))</f>
        <v>48</v>
      </c>
      <c r="AA7" s="5">
        <f t="shared" ref="AA7:AA35" si="16">IF(Z7="","",Z7/50*100)</f>
        <v>96</v>
      </c>
      <c r="AB7" s="5" t="str">
        <f t="shared" ref="AB7:AB35" si="17">IF(AA7&lt;=20,"E2",IF(AA7&lt;=32,"E1",IF(AA7&lt;=40,"D",IF(AA7&lt;=50,"C2",IF(AA7&lt;=60,"C1",IF(AA7&lt;=70,"B2",IF(AA7&lt;=80,"B1",IF(AA7&lt;=90,"A2",IF(AA7&lt;=100,"A1","")))))))))</f>
        <v>A1</v>
      </c>
      <c r="AC7" s="5">
        <f t="shared" ref="AC7:AC35" si="18">IF(E7="","",IF(H7="","",IF(Q7="","",IF(T7="","",SUM(E7,H7,Q7,T7)))))</f>
        <v>38</v>
      </c>
      <c r="AD7" s="5">
        <f t="shared" ref="AD7:AD35" si="19">IF(AC7="","",AC7/40*100)</f>
        <v>95</v>
      </c>
      <c r="AE7" s="5" t="str">
        <f t="shared" ref="AE7:AE35" si="20">IF(AD7&lt;=20,"E2",IF(AD7&lt;=32,"E1",IF(AD7&lt;=40,"D",IF(AD7&lt;=50,"C2",IF(AD7&lt;=60,"C1",IF(AD7&lt;=70,"B2",IF(AD7&lt;=80,"B1",IF(AD7&lt;=90,"A2",IF(AD7&lt;=100,"A1","")))))))))</f>
        <v>A1</v>
      </c>
      <c r="AF7" s="5">
        <f t="shared" ref="AF7:AF35" si="21">IF(K7="","",IF(W7="","",SUM(K7,W7)))</f>
        <v>55</v>
      </c>
      <c r="AG7" s="5">
        <f t="shared" ref="AG7:AG35" si="22">IF(AF7="","",AF7/60*100)</f>
        <v>91.666666666666657</v>
      </c>
      <c r="AH7" s="5" t="str">
        <f t="shared" ref="AH7:AH35" si="23">IF(AG7&lt;=20,"E2",IF(AG7&lt;=32,"E1",IF(AG7&lt;=40,"D",IF(AG7&lt;=50,"C2",IF(AG7&lt;=60,"C1",IF(AG7&lt;=70,"B2",IF(AG7&lt;=80,"B1",IF(AG7&lt;=90,"A2",IF(AG7&lt;=100,"A1","")))))))))</f>
        <v>A1</v>
      </c>
      <c r="AI7" s="5">
        <f t="shared" ref="AI7:AI35" si="24">IF(AC7="","",IF(AF7="","",SUM(AC7,AF7)))</f>
        <v>93</v>
      </c>
      <c r="AJ7" s="5">
        <f t="shared" ref="AJ7:AJ35" si="25">IF(AI7="","",AI7/100*100)</f>
        <v>93</v>
      </c>
      <c r="AK7" s="5" t="str">
        <f t="shared" ref="AK7:AK35" si="26">IF(AJ7&lt;=20,"E2",IF(AJ7&lt;=32,"E1",IF(AJ7&lt;=40,"D",IF(AJ7&lt;=50,"C2",IF(AJ7&lt;=60,"C1",IF(AJ7&lt;=70,"B2",IF(AJ7&lt;=80,"B1",IF(AJ7&lt;=90,"A2",IF(AJ7&lt;=100,"A1","")))))))))</f>
        <v>A1</v>
      </c>
      <c r="AL7" s="19"/>
    </row>
    <row r="8" spans="1:41">
      <c r="A8" s="17">
        <v>3</v>
      </c>
      <c r="B8" s="5">
        <f>IF(ISBLANK(Hindi!B8),"",Hindi!B8)</f>
        <v>103</v>
      </c>
      <c r="C8" s="5">
        <f>IF(ISBLANK(Hindi!C8),"",Hindi!C8)</f>
        <v>366</v>
      </c>
      <c r="D8" s="13" t="str">
        <f>IF(ISBLANK(Hindi!D8),"",Hindi!D8)</f>
        <v>AAYESHA KHATOON</v>
      </c>
      <c r="E8" s="5">
        <f>IF(ISBLANK(Data!J7),"",Data!J7)</f>
        <v>6</v>
      </c>
      <c r="F8" s="5">
        <f t="shared" si="0"/>
        <v>60</v>
      </c>
      <c r="G8" s="5" t="str">
        <f t="shared" si="1"/>
        <v>C1</v>
      </c>
      <c r="H8" s="5">
        <f>IF(ISBLANK(Data!K7),"",Data!K7)</f>
        <v>6</v>
      </c>
      <c r="I8" s="5">
        <f t="shared" si="2"/>
        <v>60</v>
      </c>
      <c r="J8" s="5" t="str">
        <f t="shared" si="3"/>
        <v>C1</v>
      </c>
      <c r="K8" s="5">
        <f>IF(ISBLANK(Data!L7),"",Data!L7)</f>
        <v>13</v>
      </c>
      <c r="L8" s="5">
        <f t="shared" si="4"/>
        <v>43.333333333333336</v>
      </c>
      <c r="M8" s="5" t="str">
        <f t="shared" si="5"/>
        <v>C2</v>
      </c>
      <c r="N8" s="5">
        <f t="shared" si="6"/>
        <v>25</v>
      </c>
      <c r="O8" s="5">
        <f t="shared" si="7"/>
        <v>50</v>
      </c>
      <c r="P8" s="5" t="str">
        <f t="shared" si="8"/>
        <v>C2</v>
      </c>
      <c r="Q8" s="5">
        <f>IF(ISBLANK(Data!M7),"",Data!M7)</f>
        <v>7</v>
      </c>
      <c r="R8" s="5">
        <f t="shared" si="9"/>
        <v>70</v>
      </c>
      <c r="S8" s="5" t="str">
        <f t="shared" si="10"/>
        <v>B2</v>
      </c>
      <c r="T8" s="5">
        <f>IF(ISBLANK(Data!N7),"",Data!N7)</f>
        <v>6</v>
      </c>
      <c r="U8" s="5">
        <f t="shared" si="11"/>
        <v>60</v>
      </c>
      <c r="V8" s="5" t="str">
        <f t="shared" si="12"/>
        <v>C1</v>
      </c>
      <c r="W8" s="5">
        <f>IF(ISBLANK(Data!O7),"",Data!O7)</f>
        <v>21</v>
      </c>
      <c r="X8" s="5">
        <f t="shared" si="13"/>
        <v>70</v>
      </c>
      <c r="Y8" s="5" t="str">
        <f t="shared" si="14"/>
        <v>B2</v>
      </c>
      <c r="Z8" s="5">
        <f t="shared" si="15"/>
        <v>34</v>
      </c>
      <c r="AA8" s="5">
        <f t="shared" si="16"/>
        <v>68</v>
      </c>
      <c r="AB8" s="5" t="str">
        <f t="shared" si="17"/>
        <v>B2</v>
      </c>
      <c r="AC8" s="5">
        <f t="shared" si="18"/>
        <v>25</v>
      </c>
      <c r="AD8" s="5">
        <f t="shared" si="19"/>
        <v>62.5</v>
      </c>
      <c r="AE8" s="5" t="str">
        <f t="shared" si="20"/>
        <v>B2</v>
      </c>
      <c r="AF8" s="5">
        <f t="shared" si="21"/>
        <v>34</v>
      </c>
      <c r="AG8" s="5">
        <f t="shared" si="22"/>
        <v>56.666666666666664</v>
      </c>
      <c r="AH8" s="5" t="str">
        <f t="shared" si="23"/>
        <v>C1</v>
      </c>
      <c r="AI8" s="5">
        <f t="shared" si="24"/>
        <v>59</v>
      </c>
      <c r="AJ8" s="5">
        <f t="shared" si="25"/>
        <v>59</v>
      </c>
      <c r="AK8" s="5" t="str">
        <f t="shared" si="26"/>
        <v>C1</v>
      </c>
      <c r="AL8" s="19"/>
    </row>
    <row r="9" spans="1:41">
      <c r="A9" s="17">
        <v>4</v>
      </c>
      <c r="B9" s="5">
        <f>IF(ISBLANK(Hindi!B9),"",Hindi!B9)</f>
        <v>104</v>
      </c>
      <c r="C9" s="5">
        <f>IF(ISBLANK(Hindi!C9),"",Hindi!C9)</f>
        <v>439</v>
      </c>
      <c r="D9" s="13" t="str">
        <f>IF(ISBLANK(Hindi!D9),"",Hindi!D9)</f>
        <v>ALI HASAN</v>
      </c>
      <c r="E9" s="5">
        <f>IF(ISBLANK(Data!J8),"",Data!J8)</f>
        <v>9</v>
      </c>
      <c r="F9" s="5">
        <f t="shared" si="0"/>
        <v>90</v>
      </c>
      <c r="G9" s="5" t="str">
        <f t="shared" si="1"/>
        <v>A2</v>
      </c>
      <c r="H9" s="5">
        <f>IF(ISBLANK(Data!K8),"",Data!K8)</f>
        <v>9</v>
      </c>
      <c r="I9" s="5">
        <f t="shared" si="2"/>
        <v>90</v>
      </c>
      <c r="J9" s="5" t="str">
        <f t="shared" si="3"/>
        <v>A2</v>
      </c>
      <c r="K9" s="5">
        <f>IF(ISBLANK(Data!L8),"",Data!L8)</f>
        <v>22</v>
      </c>
      <c r="L9" s="5">
        <f t="shared" si="4"/>
        <v>73.333333333333329</v>
      </c>
      <c r="M9" s="5" t="str">
        <f t="shared" si="5"/>
        <v>B1</v>
      </c>
      <c r="N9" s="5">
        <f t="shared" si="6"/>
        <v>40</v>
      </c>
      <c r="O9" s="5">
        <f t="shared" si="7"/>
        <v>80</v>
      </c>
      <c r="P9" s="5" t="str">
        <f t="shared" si="8"/>
        <v>B1</v>
      </c>
      <c r="Q9" s="5">
        <f>IF(ISBLANK(Data!M8),"",Data!M8)</f>
        <v>9</v>
      </c>
      <c r="R9" s="5">
        <f t="shared" si="9"/>
        <v>90</v>
      </c>
      <c r="S9" s="5" t="str">
        <f t="shared" si="10"/>
        <v>A2</v>
      </c>
      <c r="T9" s="5">
        <f>IF(ISBLANK(Data!N8),"",Data!N8)</f>
        <v>7</v>
      </c>
      <c r="U9" s="5">
        <f t="shared" si="11"/>
        <v>70</v>
      </c>
      <c r="V9" s="5" t="str">
        <f t="shared" si="12"/>
        <v>B2</v>
      </c>
      <c r="W9" s="5">
        <f>IF(ISBLANK(Data!O8),"",Data!O8)</f>
        <v>29</v>
      </c>
      <c r="X9" s="5">
        <f t="shared" si="13"/>
        <v>96.666666666666671</v>
      </c>
      <c r="Y9" s="5" t="str">
        <f t="shared" si="14"/>
        <v>A1</v>
      </c>
      <c r="Z9" s="5">
        <f t="shared" si="15"/>
        <v>45</v>
      </c>
      <c r="AA9" s="5">
        <f t="shared" si="16"/>
        <v>90</v>
      </c>
      <c r="AB9" s="5" t="str">
        <f t="shared" si="17"/>
        <v>A2</v>
      </c>
      <c r="AC9" s="5">
        <f t="shared" si="18"/>
        <v>34</v>
      </c>
      <c r="AD9" s="5">
        <f t="shared" si="19"/>
        <v>85</v>
      </c>
      <c r="AE9" s="5" t="str">
        <f t="shared" si="20"/>
        <v>A2</v>
      </c>
      <c r="AF9" s="5">
        <f t="shared" si="21"/>
        <v>51</v>
      </c>
      <c r="AG9" s="5">
        <f t="shared" si="22"/>
        <v>85</v>
      </c>
      <c r="AH9" s="5" t="str">
        <f t="shared" si="23"/>
        <v>A2</v>
      </c>
      <c r="AI9" s="5">
        <f t="shared" si="24"/>
        <v>85</v>
      </c>
      <c r="AJ9" s="5">
        <f t="shared" si="25"/>
        <v>85</v>
      </c>
      <c r="AK9" s="5" t="str">
        <f t="shared" si="26"/>
        <v>A2</v>
      </c>
      <c r="AL9" s="19"/>
      <c r="AO9" s="21"/>
    </row>
    <row r="10" spans="1:41">
      <c r="A10" s="17">
        <v>5</v>
      </c>
      <c r="B10" s="5">
        <f>IF(ISBLANK(Hindi!B10),"",Hindi!B10)</f>
        <v>105</v>
      </c>
      <c r="C10" s="5">
        <f>IF(ISBLANK(Hindi!C10),"",Hindi!C10)</f>
        <v>378</v>
      </c>
      <c r="D10" s="13" t="str">
        <f>IF(ISBLANK(Hindi!D10),"",Hindi!D10)</f>
        <v>ALMAHIR</v>
      </c>
      <c r="E10" s="5">
        <f>IF(ISBLANK(Data!J9),"",Data!J9)</f>
        <v>10</v>
      </c>
      <c r="F10" s="5">
        <f t="shared" si="0"/>
        <v>100</v>
      </c>
      <c r="G10" s="5" t="str">
        <f t="shared" si="1"/>
        <v>A1</v>
      </c>
      <c r="H10" s="5">
        <f>IF(ISBLANK(Data!K9),"",Data!K9)</f>
        <v>7</v>
      </c>
      <c r="I10" s="5">
        <f t="shared" si="2"/>
        <v>70</v>
      </c>
      <c r="J10" s="5" t="str">
        <f t="shared" si="3"/>
        <v>B2</v>
      </c>
      <c r="K10" s="5">
        <f>IF(ISBLANK(Data!L9),"",Data!L9)</f>
        <v>25</v>
      </c>
      <c r="L10" s="5">
        <f t="shared" si="4"/>
        <v>83.333333333333343</v>
      </c>
      <c r="M10" s="5" t="str">
        <f t="shared" si="5"/>
        <v>A2</v>
      </c>
      <c r="N10" s="5">
        <f t="shared" si="6"/>
        <v>42</v>
      </c>
      <c r="O10" s="5">
        <f t="shared" si="7"/>
        <v>84</v>
      </c>
      <c r="P10" s="5" t="str">
        <f t="shared" si="8"/>
        <v>A2</v>
      </c>
      <c r="Q10" s="5">
        <f>IF(ISBLANK(Data!M9),"",Data!M9)</f>
        <v>10</v>
      </c>
      <c r="R10" s="5">
        <f t="shared" si="9"/>
        <v>100</v>
      </c>
      <c r="S10" s="5" t="str">
        <f t="shared" si="10"/>
        <v>A1</v>
      </c>
      <c r="T10" s="5">
        <f>IF(ISBLANK(Data!N9),"",Data!N9)</f>
        <v>9</v>
      </c>
      <c r="U10" s="5">
        <f t="shared" si="11"/>
        <v>90</v>
      </c>
      <c r="V10" s="5" t="str">
        <f t="shared" si="12"/>
        <v>A2</v>
      </c>
      <c r="W10" s="5">
        <f>IF(ISBLANK(Data!O9),"",Data!O9)</f>
        <v>29</v>
      </c>
      <c r="X10" s="5">
        <f t="shared" si="13"/>
        <v>96.666666666666671</v>
      </c>
      <c r="Y10" s="5" t="str">
        <f t="shared" si="14"/>
        <v>A1</v>
      </c>
      <c r="Z10" s="5">
        <f t="shared" si="15"/>
        <v>48</v>
      </c>
      <c r="AA10" s="5">
        <f t="shared" si="16"/>
        <v>96</v>
      </c>
      <c r="AB10" s="5" t="str">
        <f t="shared" si="17"/>
        <v>A1</v>
      </c>
      <c r="AC10" s="5">
        <f t="shared" si="18"/>
        <v>36</v>
      </c>
      <c r="AD10" s="5">
        <f t="shared" si="19"/>
        <v>90</v>
      </c>
      <c r="AE10" s="5" t="str">
        <f t="shared" si="20"/>
        <v>A2</v>
      </c>
      <c r="AF10" s="5">
        <f t="shared" si="21"/>
        <v>54</v>
      </c>
      <c r="AG10" s="5">
        <f t="shared" si="22"/>
        <v>90</v>
      </c>
      <c r="AH10" s="5" t="str">
        <f t="shared" si="23"/>
        <v>A2</v>
      </c>
      <c r="AI10" s="5">
        <f t="shared" si="24"/>
        <v>90</v>
      </c>
      <c r="AJ10" s="5">
        <f t="shared" si="25"/>
        <v>90</v>
      </c>
      <c r="AK10" s="5" t="str">
        <f t="shared" si="26"/>
        <v>A2</v>
      </c>
      <c r="AL10" s="19"/>
      <c r="AO10" s="21"/>
    </row>
    <row r="11" spans="1:41">
      <c r="A11" s="17">
        <v>6</v>
      </c>
      <c r="B11" s="5">
        <f>IF(ISBLANK(Hindi!B11),"",Hindi!B11)</f>
        <v>106</v>
      </c>
      <c r="C11" s="5">
        <f>IF(ISBLANK(Hindi!C11),"",Hindi!C11)</f>
        <v>374</v>
      </c>
      <c r="D11" s="13" t="str">
        <f>IF(ISBLANK(Hindi!D11),"",Hindi!D11)</f>
        <v>BUSHARA SHEIKH</v>
      </c>
      <c r="E11" s="5">
        <f>IF(ISBLANK(Data!J10),"",Data!J10)</f>
        <v>6</v>
      </c>
      <c r="F11" s="5">
        <f t="shared" si="0"/>
        <v>60</v>
      </c>
      <c r="G11" s="5" t="str">
        <f t="shared" si="1"/>
        <v>C1</v>
      </c>
      <c r="H11" s="5">
        <f>IF(ISBLANK(Data!K10),"",Data!K10)</f>
        <v>4</v>
      </c>
      <c r="I11" s="5">
        <f t="shared" si="2"/>
        <v>40</v>
      </c>
      <c r="J11" s="5" t="str">
        <f t="shared" si="3"/>
        <v>D</v>
      </c>
      <c r="K11" s="5">
        <f>IF(ISBLANK(Data!L10),"",Data!L10)</f>
        <v>18</v>
      </c>
      <c r="L11" s="5">
        <f t="shared" si="4"/>
        <v>60</v>
      </c>
      <c r="M11" s="5" t="str">
        <f t="shared" si="5"/>
        <v>C1</v>
      </c>
      <c r="N11" s="5">
        <f t="shared" si="6"/>
        <v>28</v>
      </c>
      <c r="O11" s="5">
        <f t="shared" si="7"/>
        <v>56.000000000000007</v>
      </c>
      <c r="P11" s="5" t="str">
        <f t="shared" si="8"/>
        <v>C1</v>
      </c>
      <c r="Q11" s="5">
        <f>IF(ISBLANK(Data!M10),"",Data!M10)</f>
        <v>6</v>
      </c>
      <c r="R11" s="5">
        <f t="shared" si="9"/>
        <v>60</v>
      </c>
      <c r="S11" s="5" t="str">
        <f t="shared" si="10"/>
        <v>C1</v>
      </c>
      <c r="T11" s="5">
        <f>IF(ISBLANK(Data!N10),"",Data!N10)</f>
        <v>6</v>
      </c>
      <c r="U11" s="5">
        <f t="shared" si="11"/>
        <v>60</v>
      </c>
      <c r="V11" s="5" t="str">
        <f t="shared" si="12"/>
        <v>C1</v>
      </c>
      <c r="W11" s="5">
        <f>IF(ISBLANK(Data!O10),"",Data!O10)</f>
        <v>20</v>
      </c>
      <c r="X11" s="5">
        <f t="shared" si="13"/>
        <v>66.666666666666657</v>
      </c>
      <c r="Y11" s="5" t="str">
        <f t="shared" si="14"/>
        <v>B2</v>
      </c>
      <c r="Z11" s="5">
        <f t="shared" si="15"/>
        <v>32</v>
      </c>
      <c r="AA11" s="5">
        <f t="shared" si="16"/>
        <v>64</v>
      </c>
      <c r="AB11" s="5" t="str">
        <f t="shared" si="17"/>
        <v>B2</v>
      </c>
      <c r="AC11" s="5">
        <f t="shared" si="18"/>
        <v>22</v>
      </c>
      <c r="AD11" s="5">
        <f t="shared" si="19"/>
        <v>55.000000000000007</v>
      </c>
      <c r="AE11" s="5" t="str">
        <f t="shared" si="20"/>
        <v>C1</v>
      </c>
      <c r="AF11" s="5">
        <f t="shared" si="21"/>
        <v>38</v>
      </c>
      <c r="AG11" s="5">
        <f t="shared" si="22"/>
        <v>63.333333333333329</v>
      </c>
      <c r="AH11" s="5" t="str">
        <f t="shared" si="23"/>
        <v>B2</v>
      </c>
      <c r="AI11" s="5">
        <f t="shared" si="24"/>
        <v>60</v>
      </c>
      <c r="AJ11" s="5">
        <f t="shared" si="25"/>
        <v>60</v>
      </c>
      <c r="AK11" s="5" t="str">
        <f t="shared" si="26"/>
        <v>C1</v>
      </c>
      <c r="AL11" s="19"/>
      <c r="AO11" s="21"/>
    </row>
    <row r="12" spans="1:41">
      <c r="A12" s="17">
        <v>7</v>
      </c>
      <c r="B12" s="5">
        <f>IF(ISBLANK(Hindi!B12),"",Hindi!B12)</f>
        <v>107</v>
      </c>
      <c r="C12" s="5">
        <f>IF(ISBLANK(Hindi!C12),"",Hindi!C12)</f>
        <v>359</v>
      </c>
      <c r="D12" s="13" t="str">
        <f>IF(ISBLANK(Hindi!D12),"",Hindi!D12)</f>
        <v>FARA KHAN</v>
      </c>
      <c r="E12" s="5">
        <f>IF(ISBLANK(Data!J11),"",Data!J11)</f>
        <v>5</v>
      </c>
      <c r="F12" s="5">
        <f t="shared" si="0"/>
        <v>50</v>
      </c>
      <c r="G12" s="5" t="str">
        <f t="shared" si="1"/>
        <v>C2</v>
      </c>
      <c r="H12" s="5">
        <f>IF(ISBLANK(Data!K11),"",Data!K11)</f>
        <v>4</v>
      </c>
      <c r="I12" s="5">
        <f t="shared" si="2"/>
        <v>40</v>
      </c>
      <c r="J12" s="5" t="str">
        <f t="shared" si="3"/>
        <v>D</v>
      </c>
      <c r="K12" s="5">
        <f>IF(ISBLANK(Data!L11),"",Data!L11)</f>
        <v>14</v>
      </c>
      <c r="L12" s="5">
        <f t="shared" si="4"/>
        <v>46.666666666666664</v>
      </c>
      <c r="M12" s="5" t="str">
        <f t="shared" si="5"/>
        <v>C2</v>
      </c>
      <c r="N12" s="5">
        <f t="shared" si="6"/>
        <v>23</v>
      </c>
      <c r="O12" s="5">
        <f t="shared" si="7"/>
        <v>46</v>
      </c>
      <c r="P12" s="5" t="str">
        <f t="shared" si="8"/>
        <v>C2</v>
      </c>
      <c r="Q12" s="5">
        <f>IF(ISBLANK(Data!M11),"",Data!M11)</f>
        <v>5</v>
      </c>
      <c r="R12" s="5">
        <f t="shared" si="9"/>
        <v>50</v>
      </c>
      <c r="S12" s="5" t="str">
        <f t="shared" si="10"/>
        <v>C2</v>
      </c>
      <c r="T12" s="5">
        <f>IF(ISBLANK(Data!N11),"",Data!N11)</f>
        <v>5</v>
      </c>
      <c r="U12" s="5">
        <f t="shared" si="11"/>
        <v>50</v>
      </c>
      <c r="V12" s="5" t="str">
        <f t="shared" si="12"/>
        <v>C2</v>
      </c>
      <c r="W12" s="5">
        <f>IF(ISBLANK(Data!O11),"",Data!O11)</f>
        <v>20</v>
      </c>
      <c r="X12" s="5">
        <f t="shared" si="13"/>
        <v>66.666666666666657</v>
      </c>
      <c r="Y12" s="5" t="str">
        <f t="shared" si="14"/>
        <v>B2</v>
      </c>
      <c r="Z12" s="5">
        <f t="shared" si="15"/>
        <v>30</v>
      </c>
      <c r="AA12" s="5">
        <f t="shared" si="16"/>
        <v>60</v>
      </c>
      <c r="AB12" s="5" t="str">
        <f t="shared" si="17"/>
        <v>C1</v>
      </c>
      <c r="AC12" s="5">
        <f t="shared" si="18"/>
        <v>19</v>
      </c>
      <c r="AD12" s="5">
        <f t="shared" si="19"/>
        <v>47.5</v>
      </c>
      <c r="AE12" s="5" t="str">
        <f t="shared" si="20"/>
        <v>C2</v>
      </c>
      <c r="AF12" s="5">
        <f t="shared" si="21"/>
        <v>34</v>
      </c>
      <c r="AG12" s="5">
        <f t="shared" si="22"/>
        <v>56.666666666666664</v>
      </c>
      <c r="AH12" s="5" t="str">
        <f t="shared" si="23"/>
        <v>C1</v>
      </c>
      <c r="AI12" s="5">
        <f t="shared" si="24"/>
        <v>53</v>
      </c>
      <c r="AJ12" s="5">
        <f t="shared" si="25"/>
        <v>53</v>
      </c>
      <c r="AK12" s="5" t="str">
        <f t="shared" si="26"/>
        <v>C1</v>
      </c>
      <c r="AL12" s="19"/>
      <c r="AO12" s="21"/>
    </row>
    <row r="13" spans="1:41">
      <c r="A13" s="17">
        <v>8</v>
      </c>
      <c r="B13" s="5">
        <f>IF(ISBLANK(Hindi!B13),"",Hindi!B13)</f>
        <v>108</v>
      </c>
      <c r="C13" s="5">
        <f>IF(ISBLANK(Hindi!C13),"",Hindi!C13)</f>
        <v>357</v>
      </c>
      <c r="D13" s="13" t="str">
        <f>IF(ISBLANK(Hindi!D13),"",Hindi!D13)</f>
        <v>GULAM MOHIYUDDIN</v>
      </c>
      <c r="E13" s="5">
        <f>IF(ISBLANK(Data!J12),"",Data!J12)</f>
        <v>10</v>
      </c>
      <c r="F13" s="5">
        <f t="shared" si="0"/>
        <v>100</v>
      </c>
      <c r="G13" s="5" t="str">
        <f t="shared" si="1"/>
        <v>A1</v>
      </c>
      <c r="H13" s="5">
        <f>IF(ISBLANK(Data!K12),"",Data!K12)</f>
        <v>8</v>
      </c>
      <c r="I13" s="5">
        <f t="shared" si="2"/>
        <v>80</v>
      </c>
      <c r="J13" s="5" t="str">
        <f t="shared" si="3"/>
        <v>B1</v>
      </c>
      <c r="K13" s="5">
        <f>IF(ISBLANK(Data!L12),"",Data!L12)</f>
        <v>21</v>
      </c>
      <c r="L13" s="5">
        <f t="shared" si="4"/>
        <v>70</v>
      </c>
      <c r="M13" s="5" t="str">
        <f t="shared" si="5"/>
        <v>B2</v>
      </c>
      <c r="N13" s="5">
        <f t="shared" si="6"/>
        <v>39</v>
      </c>
      <c r="O13" s="5">
        <f t="shared" si="7"/>
        <v>78</v>
      </c>
      <c r="P13" s="5" t="str">
        <f t="shared" si="8"/>
        <v>B1</v>
      </c>
      <c r="Q13" s="5">
        <f>IF(ISBLANK(Data!M12),"",Data!M12)</f>
        <v>10</v>
      </c>
      <c r="R13" s="5">
        <f t="shared" si="9"/>
        <v>100</v>
      </c>
      <c r="S13" s="5" t="str">
        <f t="shared" si="10"/>
        <v>A1</v>
      </c>
      <c r="T13" s="5">
        <f>IF(ISBLANK(Data!N12),"",Data!N12)</f>
        <v>9</v>
      </c>
      <c r="U13" s="5">
        <f t="shared" si="11"/>
        <v>90</v>
      </c>
      <c r="V13" s="5" t="str">
        <f t="shared" si="12"/>
        <v>A2</v>
      </c>
      <c r="W13" s="5">
        <f>IF(ISBLANK(Data!O12),"",Data!O12)</f>
        <v>30</v>
      </c>
      <c r="X13" s="5">
        <f t="shared" si="13"/>
        <v>100</v>
      </c>
      <c r="Y13" s="5" t="str">
        <f t="shared" si="14"/>
        <v>A1</v>
      </c>
      <c r="Z13" s="5">
        <f t="shared" si="15"/>
        <v>49</v>
      </c>
      <c r="AA13" s="5">
        <f t="shared" si="16"/>
        <v>98</v>
      </c>
      <c r="AB13" s="5" t="str">
        <f t="shared" si="17"/>
        <v>A1</v>
      </c>
      <c r="AC13" s="5">
        <f t="shared" si="18"/>
        <v>37</v>
      </c>
      <c r="AD13" s="5">
        <f t="shared" si="19"/>
        <v>92.5</v>
      </c>
      <c r="AE13" s="5" t="str">
        <f t="shared" si="20"/>
        <v>A1</v>
      </c>
      <c r="AF13" s="5">
        <f t="shared" si="21"/>
        <v>51</v>
      </c>
      <c r="AG13" s="5">
        <f t="shared" si="22"/>
        <v>85</v>
      </c>
      <c r="AH13" s="5" t="str">
        <f t="shared" si="23"/>
        <v>A2</v>
      </c>
      <c r="AI13" s="5">
        <f t="shared" si="24"/>
        <v>88</v>
      </c>
      <c r="AJ13" s="5">
        <f t="shared" si="25"/>
        <v>88</v>
      </c>
      <c r="AK13" s="5" t="str">
        <f t="shared" si="26"/>
        <v>A2</v>
      </c>
      <c r="AL13" s="19"/>
      <c r="AO13" s="21"/>
    </row>
    <row r="14" spans="1:41">
      <c r="A14" s="17">
        <v>9</v>
      </c>
      <c r="B14" s="5">
        <f>IF(ISBLANK(Hindi!B14),"",Hindi!B14)</f>
        <v>109</v>
      </c>
      <c r="C14" s="5">
        <f>IF(ISBLANK(Hindi!C14),"",Hindi!C14)</f>
        <v>365</v>
      </c>
      <c r="D14" s="13" t="str">
        <f>IF(ISBLANK(Hindi!D14),"",Hindi!D14)</f>
        <v>MAJIDA MAKRANI</v>
      </c>
      <c r="E14" s="5">
        <f>IF(ISBLANK(Data!J13),"",Data!J13)</f>
        <v>6</v>
      </c>
      <c r="F14" s="5">
        <f t="shared" si="0"/>
        <v>60</v>
      </c>
      <c r="G14" s="5" t="str">
        <f t="shared" si="1"/>
        <v>C1</v>
      </c>
      <c r="H14" s="5">
        <f>IF(ISBLANK(Data!K13),"",Data!K13)</f>
        <v>6</v>
      </c>
      <c r="I14" s="5">
        <f t="shared" si="2"/>
        <v>60</v>
      </c>
      <c r="J14" s="5" t="str">
        <f t="shared" si="3"/>
        <v>C1</v>
      </c>
      <c r="K14" s="5">
        <f>IF(ISBLANK(Data!L13),"",Data!L13)</f>
        <v>18</v>
      </c>
      <c r="L14" s="5">
        <f t="shared" si="4"/>
        <v>60</v>
      </c>
      <c r="M14" s="5" t="str">
        <f t="shared" si="5"/>
        <v>C1</v>
      </c>
      <c r="N14" s="5">
        <f t="shared" si="6"/>
        <v>30</v>
      </c>
      <c r="O14" s="5">
        <f t="shared" si="7"/>
        <v>60</v>
      </c>
      <c r="P14" s="5" t="str">
        <f t="shared" si="8"/>
        <v>C1</v>
      </c>
      <c r="Q14" s="5">
        <f>IF(ISBLANK(Data!M13),"",Data!M13)</f>
        <v>8</v>
      </c>
      <c r="R14" s="5">
        <f t="shared" si="9"/>
        <v>80</v>
      </c>
      <c r="S14" s="5" t="str">
        <f t="shared" si="10"/>
        <v>B1</v>
      </c>
      <c r="T14" s="5">
        <f>IF(ISBLANK(Data!N13),"",Data!N13)</f>
        <v>8</v>
      </c>
      <c r="U14" s="5">
        <f t="shared" si="11"/>
        <v>80</v>
      </c>
      <c r="V14" s="5" t="str">
        <f t="shared" si="12"/>
        <v>B1</v>
      </c>
      <c r="W14" s="5">
        <f>IF(ISBLANK(Data!O13),"",Data!O13)</f>
        <v>20</v>
      </c>
      <c r="X14" s="5">
        <f t="shared" si="13"/>
        <v>66.666666666666657</v>
      </c>
      <c r="Y14" s="5" t="str">
        <f t="shared" si="14"/>
        <v>B2</v>
      </c>
      <c r="Z14" s="5">
        <f t="shared" si="15"/>
        <v>36</v>
      </c>
      <c r="AA14" s="5">
        <f t="shared" si="16"/>
        <v>72</v>
      </c>
      <c r="AB14" s="5" t="str">
        <f t="shared" si="17"/>
        <v>B1</v>
      </c>
      <c r="AC14" s="5">
        <f t="shared" si="18"/>
        <v>28</v>
      </c>
      <c r="AD14" s="5">
        <f t="shared" si="19"/>
        <v>70</v>
      </c>
      <c r="AE14" s="5" t="str">
        <f t="shared" si="20"/>
        <v>B2</v>
      </c>
      <c r="AF14" s="5">
        <f t="shared" si="21"/>
        <v>38</v>
      </c>
      <c r="AG14" s="5">
        <f t="shared" si="22"/>
        <v>63.333333333333329</v>
      </c>
      <c r="AH14" s="5" t="str">
        <f t="shared" si="23"/>
        <v>B2</v>
      </c>
      <c r="AI14" s="5">
        <f t="shared" si="24"/>
        <v>66</v>
      </c>
      <c r="AJ14" s="5">
        <f t="shared" si="25"/>
        <v>66</v>
      </c>
      <c r="AK14" s="5" t="str">
        <f t="shared" si="26"/>
        <v>B2</v>
      </c>
      <c r="AL14" s="19"/>
      <c r="AO14" s="21"/>
    </row>
    <row r="15" spans="1:41">
      <c r="A15" s="17">
        <v>10</v>
      </c>
      <c r="B15" s="5">
        <f>IF(ISBLANK(Hindi!B15),"",Hindi!B15)</f>
        <v>110</v>
      </c>
      <c r="C15" s="5">
        <f>IF(ISBLANK(Hindi!C15),"",Hindi!C15)</f>
        <v>369</v>
      </c>
      <c r="D15" s="13" t="str">
        <f>IF(ISBLANK(Hindi!D15),"",Hindi!D15)</f>
        <v>MANTASHA QURESHI</v>
      </c>
      <c r="E15" s="5">
        <f>IF(ISBLANK(Data!J14),"",Data!J14)</f>
        <v>7</v>
      </c>
      <c r="F15" s="5">
        <f t="shared" si="0"/>
        <v>70</v>
      </c>
      <c r="G15" s="5" t="str">
        <f t="shared" si="1"/>
        <v>B2</v>
      </c>
      <c r="H15" s="5">
        <f>IF(ISBLANK(Data!K14),"",Data!K14)</f>
        <v>9</v>
      </c>
      <c r="I15" s="5">
        <f t="shared" si="2"/>
        <v>90</v>
      </c>
      <c r="J15" s="5" t="str">
        <f t="shared" si="3"/>
        <v>A2</v>
      </c>
      <c r="K15" s="5">
        <f>IF(ISBLANK(Data!L14),"",Data!L14)</f>
        <v>24</v>
      </c>
      <c r="L15" s="5">
        <f t="shared" si="4"/>
        <v>80</v>
      </c>
      <c r="M15" s="5" t="str">
        <f t="shared" si="5"/>
        <v>B1</v>
      </c>
      <c r="N15" s="5">
        <f t="shared" si="6"/>
        <v>40</v>
      </c>
      <c r="O15" s="5">
        <f t="shared" si="7"/>
        <v>80</v>
      </c>
      <c r="P15" s="5" t="str">
        <f t="shared" si="8"/>
        <v>B1</v>
      </c>
      <c r="Q15" s="5">
        <f>IF(ISBLANK(Data!M14),"",Data!M14)</f>
        <v>10</v>
      </c>
      <c r="R15" s="5">
        <f t="shared" si="9"/>
        <v>100</v>
      </c>
      <c r="S15" s="5" t="str">
        <f t="shared" si="10"/>
        <v>A1</v>
      </c>
      <c r="T15" s="5">
        <f>IF(ISBLANK(Data!N14),"",Data!N14)</f>
        <v>9</v>
      </c>
      <c r="U15" s="5">
        <f t="shared" si="11"/>
        <v>90</v>
      </c>
      <c r="V15" s="5" t="str">
        <f t="shared" si="12"/>
        <v>A2</v>
      </c>
      <c r="W15" s="5">
        <f>IF(ISBLANK(Data!O14),"",Data!O14)</f>
        <v>30</v>
      </c>
      <c r="X15" s="5">
        <f t="shared" si="13"/>
        <v>100</v>
      </c>
      <c r="Y15" s="5" t="str">
        <f t="shared" si="14"/>
        <v>A1</v>
      </c>
      <c r="Z15" s="5">
        <f t="shared" si="15"/>
        <v>49</v>
      </c>
      <c r="AA15" s="5">
        <f t="shared" si="16"/>
        <v>98</v>
      </c>
      <c r="AB15" s="5" t="str">
        <f t="shared" si="17"/>
        <v>A1</v>
      </c>
      <c r="AC15" s="5">
        <f t="shared" si="18"/>
        <v>35</v>
      </c>
      <c r="AD15" s="5">
        <f t="shared" si="19"/>
        <v>87.5</v>
      </c>
      <c r="AE15" s="5" t="str">
        <f t="shared" si="20"/>
        <v>A2</v>
      </c>
      <c r="AF15" s="5">
        <f t="shared" si="21"/>
        <v>54</v>
      </c>
      <c r="AG15" s="5">
        <f t="shared" si="22"/>
        <v>90</v>
      </c>
      <c r="AH15" s="5" t="str">
        <f t="shared" si="23"/>
        <v>A2</v>
      </c>
      <c r="AI15" s="5">
        <f t="shared" si="24"/>
        <v>89</v>
      </c>
      <c r="AJ15" s="5">
        <f t="shared" si="25"/>
        <v>89</v>
      </c>
      <c r="AK15" s="5" t="str">
        <f t="shared" si="26"/>
        <v>A2</v>
      </c>
      <c r="AL15" s="19"/>
      <c r="AO15" s="21"/>
    </row>
    <row r="16" spans="1:41">
      <c r="A16" s="17">
        <v>11</v>
      </c>
      <c r="B16" s="5">
        <f>IF(ISBLANK(Hindi!B16),"",Hindi!B16)</f>
        <v>111</v>
      </c>
      <c r="C16" s="5">
        <f>IF(ISBLANK(Hindi!C16),"",Hindi!C16)</f>
        <v>381</v>
      </c>
      <c r="D16" s="13" t="str">
        <f>IF(ISBLANK(Hindi!D16),"",Hindi!D16)</f>
        <v>MOHAMMED SHADAB</v>
      </c>
      <c r="E16" s="5">
        <f>IF(ISBLANK(Data!J15),"",Data!J15)</f>
        <v>9</v>
      </c>
      <c r="F16" s="5">
        <f t="shared" si="0"/>
        <v>90</v>
      </c>
      <c r="G16" s="5" t="str">
        <f t="shared" si="1"/>
        <v>A2</v>
      </c>
      <c r="H16" s="5">
        <f>IF(ISBLANK(Data!K15),"",Data!K15)</f>
        <v>10</v>
      </c>
      <c r="I16" s="5">
        <f t="shared" si="2"/>
        <v>100</v>
      </c>
      <c r="J16" s="5" t="str">
        <f t="shared" si="3"/>
        <v>A1</v>
      </c>
      <c r="K16" s="5">
        <f>IF(ISBLANK(Data!L15),"",Data!L15)</f>
        <v>22</v>
      </c>
      <c r="L16" s="5">
        <f t="shared" si="4"/>
        <v>73.333333333333329</v>
      </c>
      <c r="M16" s="5" t="str">
        <f t="shared" si="5"/>
        <v>B1</v>
      </c>
      <c r="N16" s="5">
        <f t="shared" si="6"/>
        <v>41</v>
      </c>
      <c r="O16" s="5">
        <f t="shared" si="7"/>
        <v>82</v>
      </c>
      <c r="P16" s="5" t="str">
        <f t="shared" si="8"/>
        <v>A2</v>
      </c>
      <c r="Q16" s="5">
        <f>IF(ISBLANK(Data!M15),"",Data!M15)</f>
        <v>9</v>
      </c>
      <c r="R16" s="5">
        <f t="shared" si="9"/>
        <v>90</v>
      </c>
      <c r="S16" s="5" t="str">
        <f t="shared" si="10"/>
        <v>A2</v>
      </c>
      <c r="T16" s="5">
        <f>IF(ISBLANK(Data!N15),"",Data!N15)</f>
        <v>9</v>
      </c>
      <c r="U16" s="5">
        <f t="shared" si="11"/>
        <v>90</v>
      </c>
      <c r="V16" s="5" t="str">
        <f t="shared" si="12"/>
        <v>A2</v>
      </c>
      <c r="W16" s="5">
        <f>IF(ISBLANK(Data!O15),"",Data!O15)</f>
        <v>24</v>
      </c>
      <c r="X16" s="5">
        <f t="shared" si="13"/>
        <v>80</v>
      </c>
      <c r="Y16" s="5" t="str">
        <f t="shared" si="14"/>
        <v>B1</v>
      </c>
      <c r="Z16" s="5">
        <f t="shared" si="15"/>
        <v>42</v>
      </c>
      <c r="AA16" s="5">
        <f t="shared" si="16"/>
        <v>84</v>
      </c>
      <c r="AB16" s="5" t="str">
        <f t="shared" si="17"/>
        <v>A2</v>
      </c>
      <c r="AC16" s="5">
        <f t="shared" si="18"/>
        <v>37</v>
      </c>
      <c r="AD16" s="5">
        <f t="shared" si="19"/>
        <v>92.5</v>
      </c>
      <c r="AE16" s="5" t="str">
        <f t="shared" si="20"/>
        <v>A1</v>
      </c>
      <c r="AF16" s="5">
        <f t="shared" si="21"/>
        <v>46</v>
      </c>
      <c r="AG16" s="5">
        <f t="shared" si="22"/>
        <v>76.666666666666671</v>
      </c>
      <c r="AH16" s="5" t="str">
        <f t="shared" si="23"/>
        <v>B1</v>
      </c>
      <c r="AI16" s="5">
        <f t="shared" si="24"/>
        <v>83</v>
      </c>
      <c r="AJ16" s="5">
        <f t="shared" si="25"/>
        <v>83</v>
      </c>
      <c r="AK16" s="5" t="str">
        <f t="shared" si="26"/>
        <v>A2</v>
      </c>
      <c r="AL16" s="19"/>
      <c r="AO16" s="21"/>
    </row>
    <row r="17" spans="1:41">
      <c r="A17" s="17">
        <v>12</v>
      </c>
      <c r="B17" s="5">
        <f>IF(ISBLANK(Hindi!B17),"",Hindi!B17)</f>
        <v>112</v>
      </c>
      <c r="C17" s="5">
        <f>IF(ISBLANK(Hindi!C17),"",Hindi!C17)</f>
        <v>356</v>
      </c>
      <c r="D17" s="13" t="str">
        <f>IF(ISBLANK(Hindi!D17),"",Hindi!D17)</f>
        <v>MOHAMMED SHAFAT</v>
      </c>
      <c r="E17" s="5">
        <f>IF(ISBLANK(Data!J16),"",Data!J16)</f>
        <v>8</v>
      </c>
      <c r="F17" s="5">
        <f t="shared" si="0"/>
        <v>80</v>
      </c>
      <c r="G17" s="5" t="str">
        <f t="shared" si="1"/>
        <v>B1</v>
      </c>
      <c r="H17" s="5">
        <f>IF(ISBLANK(Data!K16),"",Data!K16)</f>
        <v>7</v>
      </c>
      <c r="I17" s="5">
        <f t="shared" si="2"/>
        <v>70</v>
      </c>
      <c r="J17" s="5" t="str">
        <f t="shared" si="3"/>
        <v>B2</v>
      </c>
      <c r="K17" s="5">
        <f>IF(ISBLANK(Data!L16),"",Data!L16)</f>
        <v>16</v>
      </c>
      <c r="L17" s="5">
        <f t="shared" si="4"/>
        <v>53.333333333333336</v>
      </c>
      <c r="M17" s="5" t="str">
        <f t="shared" si="5"/>
        <v>C1</v>
      </c>
      <c r="N17" s="5">
        <f t="shared" si="6"/>
        <v>31</v>
      </c>
      <c r="O17" s="5">
        <f t="shared" si="7"/>
        <v>62</v>
      </c>
      <c r="P17" s="5" t="str">
        <f t="shared" si="8"/>
        <v>B2</v>
      </c>
      <c r="Q17" s="5">
        <f>IF(ISBLANK(Data!M16),"",Data!M16)</f>
        <v>9</v>
      </c>
      <c r="R17" s="5">
        <f t="shared" si="9"/>
        <v>90</v>
      </c>
      <c r="S17" s="5" t="str">
        <f t="shared" si="10"/>
        <v>A2</v>
      </c>
      <c r="T17" s="5">
        <f>IF(ISBLANK(Data!N16),"",Data!N16)</f>
        <v>8</v>
      </c>
      <c r="U17" s="5">
        <f t="shared" si="11"/>
        <v>80</v>
      </c>
      <c r="V17" s="5" t="str">
        <f t="shared" si="12"/>
        <v>B1</v>
      </c>
      <c r="W17" s="5">
        <f>IF(ISBLANK(Data!O16),"",Data!O16)</f>
        <v>23</v>
      </c>
      <c r="X17" s="5">
        <f t="shared" si="13"/>
        <v>76.666666666666671</v>
      </c>
      <c r="Y17" s="5" t="str">
        <f t="shared" si="14"/>
        <v>B1</v>
      </c>
      <c r="Z17" s="5">
        <f t="shared" si="15"/>
        <v>40</v>
      </c>
      <c r="AA17" s="5">
        <f t="shared" si="16"/>
        <v>80</v>
      </c>
      <c r="AB17" s="5" t="str">
        <f t="shared" si="17"/>
        <v>B1</v>
      </c>
      <c r="AC17" s="5">
        <f t="shared" si="18"/>
        <v>32</v>
      </c>
      <c r="AD17" s="5">
        <f t="shared" si="19"/>
        <v>80</v>
      </c>
      <c r="AE17" s="5" t="str">
        <f t="shared" si="20"/>
        <v>B1</v>
      </c>
      <c r="AF17" s="5">
        <f t="shared" si="21"/>
        <v>39</v>
      </c>
      <c r="AG17" s="5">
        <f t="shared" si="22"/>
        <v>65</v>
      </c>
      <c r="AH17" s="5" t="str">
        <f t="shared" si="23"/>
        <v>B2</v>
      </c>
      <c r="AI17" s="5">
        <f t="shared" si="24"/>
        <v>71</v>
      </c>
      <c r="AJ17" s="5">
        <f t="shared" si="25"/>
        <v>71</v>
      </c>
      <c r="AK17" s="5" t="str">
        <f t="shared" si="26"/>
        <v>B1</v>
      </c>
      <c r="AL17" s="19"/>
      <c r="AO17" s="21"/>
    </row>
    <row r="18" spans="1:41">
      <c r="A18" s="17">
        <v>13</v>
      </c>
      <c r="B18" s="5">
        <f>IF(ISBLANK(Hindi!B18),"",Hindi!B18)</f>
        <v>113</v>
      </c>
      <c r="C18" s="5">
        <f>IF(ISBLANK(Hindi!C18),"",Hindi!C18)</f>
        <v>383</v>
      </c>
      <c r="D18" s="13" t="str">
        <f>IF(ISBLANK(Hindi!D18),"",Hindi!D18)</f>
        <v>MOHAMMED YUSUF</v>
      </c>
      <c r="E18" s="5">
        <f>IF(ISBLANK(Data!J17),"",Data!J17)</f>
        <v>6</v>
      </c>
      <c r="F18" s="5">
        <f t="shared" si="0"/>
        <v>60</v>
      </c>
      <c r="G18" s="5" t="str">
        <f t="shared" si="1"/>
        <v>C1</v>
      </c>
      <c r="H18" s="5">
        <f>IF(ISBLANK(Data!K17),"",Data!K17)</f>
        <v>6</v>
      </c>
      <c r="I18" s="5">
        <f t="shared" si="2"/>
        <v>60</v>
      </c>
      <c r="J18" s="5" t="str">
        <f t="shared" si="3"/>
        <v>C1</v>
      </c>
      <c r="K18" s="5">
        <f>IF(ISBLANK(Data!L17),"",Data!L17)</f>
        <v>15</v>
      </c>
      <c r="L18" s="5">
        <f t="shared" si="4"/>
        <v>50</v>
      </c>
      <c r="M18" s="5" t="str">
        <f t="shared" si="5"/>
        <v>C2</v>
      </c>
      <c r="N18" s="5">
        <f t="shared" si="6"/>
        <v>27</v>
      </c>
      <c r="O18" s="5">
        <f t="shared" si="7"/>
        <v>54</v>
      </c>
      <c r="P18" s="5" t="str">
        <f t="shared" si="8"/>
        <v>C1</v>
      </c>
      <c r="Q18" s="5">
        <f>IF(ISBLANK(Data!M17),"",Data!M17)</f>
        <v>6</v>
      </c>
      <c r="R18" s="5">
        <f t="shared" si="9"/>
        <v>60</v>
      </c>
      <c r="S18" s="5" t="str">
        <f t="shared" si="10"/>
        <v>C1</v>
      </c>
      <c r="T18" s="5">
        <f>IF(ISBLANK(Data!N17),"",Data!N17)</f>
        <v>7</v>
      </c>
      <c r="U18" s="5">
        <f t="shared" si="11"/>
        <v>70</v>
      </c>
      <c r="V18" s="5" t="str">
        <f t="shared" si="12"/>
        <v>B2</v>
      </c>
      <c r="W18" s="5">
        <f>IF(ISBLANK(Data!O17),"",Data!O17)</f>
        <v>21</v>
      </c>
      <c r="X18" s="5">
        <f t="shared" si="13"/>
        <v>70</v>
      </c>
      <c r="Y18" s="5" t="str">
        <f t="shared" si="14"/>
        <v>B2</v>
      </c>
      <c r="Z18" s="5">
        <f t="shared" si="15"/>
        <v>34</v>
      </c>
      <c r="AA18" s="5">
        <f t="shared" si="16"/>
        <v>68</v>
      </c>
      <c r="AB18" s="5" t="str">
        <f t="shared" si="17"/>
        <v>B2</v>
      </c>
      <c r="AC18" s="5">
        <f t="shared" si="18"/>
        <v>25</v>
      </c>
      <c r="AD18" s="5">
        <f t="shared" si="19"/>
        <v>62.5</v>
      </c>
      <c r="AE18" s="5" t="str">
        <f t="shared" si="20"/>
        <v>B2</v>
      </c>
      <c r="AF18" s="5">
        <f t="shared" si="21"/>
        <v>36</v>
      </c>
      <c r="AG18" s="5">
        <f t="shared" si="22"/>
        <v>60</v>
      </c>
      <c r="AH18" s="5" t="str">
        <f t="shared" si="23"/>
        <v>C1</v>
      </c>
      <c r="AI18" s="5">
        <f t="shared" si="24"/>
        <v>61</v>
      </c>
      <c r="AJ18" s="5">
        <f t="shared" si="25"/>
        <v>61</v>
      </c>
      <c r="AK18" s="5" t="str">
        <f t="shared" si="26"/>
        <v>B2</v>
      </c>
      <c r="AL18" s="19"/>
      <c r="AO18" s="21"/>
    </row>
    <row r="19" spans="1:41">
      <c r="A19" s="17">
        <v>14</v>
      </c>
      <c r="B19" s="5">
        <f>IF(ISBLANK(Hindi!B19),"",Hindi!B19)</f>
        <v>114</v>
      </c>
      <c r="C19" s="5">
        <f>IF(ISBLANK(Hindi!C19),"",Hindi!C19)</f>
        <v>373</v>
      </c>
      <c r="D19" s="13" t="str">
        <f>IF(ISBLANK(Hindi!D19),"",Hindi!D19)</f>
        <v>RIDA FATEMA</v>
      </c>
      <c r="E19" s="5">
        <f>IF(ISBLANK(Data!J18),"",Data!J18)</f>
        <v>4</v>
      </c>
      <c r="F19" s="5">
        <f t="shared" si="0"/>
        <v>40</v>
      </c>
      <c r="G19" s="5" t="str">
        <f t="shared" si="1"/>
        <v>D</v>
      </c>
      <c r="H19" s="5">
        <f>IF(ISBLANK(Data!K18),"",Data!K18)</f>
        <v>4</v>
      </c>
      <c r="I19" s="5">
        <f t="shared" si="2"/>
        <v>40</v>
      </c>
      <c r="J19" s="5" t="str">
        <f t="shared" si="3"/>
        <v>D</v>
      </c>
      <c r="K19" s="5">
        <f>IF(ISBLANK(Data!L18),"",Data!L18)</f>
        <v>14</v>
      </c>
      <c r="L19" s="5">
        <f t="shared" si="4"/>
        <v>46.666666666666664</v>
      </c>
      <c r="M19" s="5" t="str">
        <f t="shared" si="5"/>
        <v>C2</v>
      </c>
      <c r="N19" s="5">
        <f t="shared" si="6"/>
        <v>22</v>
      </c>
      <c r="O19" s="5">
        <f t="shared" si="7"/>
        <v>44</v>
      </c>
      <c r="P19" s="5" t="str">
        <f t="shared" si="8"/>
        <v>C2</v>
      </c>
      <c r="Q19" s="5">
        <f>IF(ISBLANK(Data!M18),"",Data!M18)</f>
        <v>4</v>
      </c>
      <c r="R19" s="5">
        <f t="shared" si="9"/>
        <v>40</v>
      </c>
      <c r="S19" s="5" t="str">
        <f t="shared" si="10"/>
        <v>D</v>
      </c>
      <c r="T19" s="5">
        <f>IF(ISBLANK(Data!N18),"",Data!N18)</f>
        <v>6</v>
      </c>
      <c r="U19" s="5">
        <f t="shared" si="11"/>
        <v>60</v>
      </c>
      <c r="V19" s="5" t="str">
        <f t="shared" si="12"/>
        <v>C1</v>
      </c>
      <c r="W19" s="5" t="str">
        <f>IF(ISBLANK(Data!O18),"",Data!O18)</f>
        <v/>
      </c>
      <c r="X19" s="5" t="str">
        <f t="shared" si="13"/>
        <v/>
      </c>
      <c r="Y19" s="5" t="str">
        <f t="shared" si="14"/>
        <v/>
      </c>
      <c r="Z19" s="5" t="str">
        <f t="shared" si="15"/>
        <v/>
      </c>
      <c r="AA19" s="5" t="str">
        <f t="shared" si="16"/>
        <v/>
      </c>
      <c r="AB19" s="5" t="str">
        <f t="shared" si="17"/>
        <v/>
      </c>
      <c r="AC19" s="5">
        <f t="shared" si="18"/>
        <v>18</v>
      </c>
      <c r="AD19" s="5">
        <f t="shared" si="19"/>
        <v>45</v>
      </c>
      <c r="AE19" s="5" t="str">
        <f t="shared" si="20"/>
        <v>C2</v>
      </c>
      <c r="AF19" s="5" t="str">
        <f t="shared" si="21"/>
        <v/>
      </c>
      <c r="AG19" s="5" t="str">
        <f t="shared" si="22"/>
        <v/>
      </c>
      <c r="AH19" s="5" t="str">
        <f t="shared" si="23"/>
        <v/>
      </c>
      <c r="AI19" s="5" t="str">
        <f t="shared" si="24"/>
        <v/>
      </c>
      <c r="AJ19" s="5" t="str">
        <f t="shared" si="25"/>
        <v/>
      </c>
      <c r="AK19" s="5" t="str">
        <f t="shared" si="26"/>
        <v/>
      </c>
      <c r="AL19" s="19"/>
      <c r="AO19" s="21"/>
    </row>
    <row r="20" spans="1:41">
      <c r="A20" s="17">
        <v>15</v>
      </c>
      <c r="B20" s="5">
        <f>IF(ISBLANK(Hindi!B20),"",Hindi!B20)</f>
        <v>115</v>
      </c>
      <c r="C20" s="5">
        <f>IF(ISBLANK(Hindi!C20),"",Hindi!C20)</f>
        <v>377</v>
      </c>
      <c r="D20" s="13" t="str">
        <f>IF(ISBLANK(Hindi!D20),"",Hindi!D20)</f>
        <v>SARA MALIK</v>
      </c>
      <c r="E20" s="5">
        <f>IF(ISBLANK(Data!J19),"",Data!J19)</f>
        <v>6</v>
      </c>
      <c r="F20" s="5">
        <f t="shared" si="0"/>
        <v>60</v>
      </c>
      <c r="G20" s="5" t="str">
        <f t="shared" si="1"/>
        <v>C1</v>
      </c>
      <c r="H20" s="5">
        <f>IF(ISBLANK(Data!K19),"",Data!K19)</f>
        <v>6</v>
      </c>
      <c r="I20" s="5">
        <f t="shared" si="2"/>
        <v>60</v>
      </c>
      <c r="J20" s="5" t="str">
        <f t="shared" si="3"/>
        <v>C1</v>
      </c>
      <c r="K20" s="5">
        <f>IF(ISBLANK(Data!L19),"",Data!L19)</f>
        <v>18</v>
      </c>
      <c r="L20" s="5">
        <f t="shared" si="4"/>
        <v>60</v>
      </c>
      <c r="M20" s="5" t="str">
        <f t="shared" si="5"/>
        <v>C1</v>
      </c>
      <c r="N20" s="5">
        <f t="shared" si="6"/>
        <v>30</v>
      </c>
      <c r="O20" s="5">
        <f t="shared" si="7"/>
        <v>60</v>
      </c>
      <c r="P20" s="5" t="str">
        <f t="shared" si="8"/>
        <v>C1</v>
      </c>
      <c r="Q20" s="5">
        <f>IF(ISBLANK(Data!M19),"",Data!M19)</f>
        <v>7</v>
      </c>
      <c r="R20" s="5">
        <f t="shared" si="9"/>
        <v>70</v>
      </c>
      <c r="S20" s="5" t="str">
        <f t="shared" si="10"/>
        <v>B2</v>
      </c>
      <c r="T20" s="5">
        <f>IF(ISBLANK(Data!N19),"",Data!N19)</f>
        <v>6</v>
      </c>
      <c r="U20" s="5">
        <f t="shared" si="11"/>
        <v>60</v>
      </c>
      <c r="V20" s="5" t="str">
        <f t="shared" si="12"/>
        <v>C1</v>
      </c>
      <c r="W20" s="5" t="str">
        <f>IF(ISBLANK(Data!O19),"",Data!O19)</f>
        <v/>
      </c>
      <c r="X20" s="5" t="str">
        <f t="shared" si="13"/>
        <v/>
      </c>
      <c r="Y20" s="5" t="str">
        <f t="shared" si="14"/>
        <v/>
      </c>
      <c r="Z20" s="5" t="str">
        <f t="shared" si="15"/>
        <v/>
      </c>
      <c r="AA20" s="5" t="str">
        <f t="shared" si="16"/>
        <v/>
      </c>
      <c r="AB20" s="5" t="str">
        <f t="shared" si="17"/>
        <v/>
      </c>
      <c r="AC20" s="5">
        <f t="shared" si="18"/>
        <v>25</v>
      </c>
      <c r="AD20" s="5">
        <f t="shared" si="19"/>
        <v>62.5</v>
      </c>
      <c r="AE20" s="5" t="str">
        <f t="shared" si="20"/>
        <v>B2</v>
      </c>
      <c r="AF20" s="5" t="str">
        <f t="shared" si="21"/>
        <v/>
      </c>
      <c r="AG20" s="5" t="str">
        <f t="shared" si="22"/>
        <v/>
      </c>
      <c r="AH20" s="5" t="str">
        <f t="shared" si="23"/>
        <v/>
      </c>
      <c r="AI20" s="5" t="str">
        <f t="shared" si="24"/>
        <v/>
      </c>
      <c r="AJ20" s="5" t="str">
        <f t="shared" si="25"/>
        <v/>
      </c>
      <c r="AK20" s="5" t="str">
        <f t="shared" si="26"/>
        <v/>
      </c>
      <c r="AL20" s="19"/>
      <c r="AO20" s="21"/>
    </row>
    <row r="21" spans="1:41">
      <c r="A21" s="17">
        <v>16</v>
      </c>
      <c r="B21" s="5">
        <f>IF(ISBLANK(Hindi!B21),"",Hindi!B21)</f>
        <v>116</v>
      </c>
      <c r="C21" s="5">
        <f>IF(ISBLANK(Hindi!C21),"",Hindi!C21)</f>
        <v>368</v>
      </c>
      <c r="D21" s="13" t="str">
        <f>IF(ISBLANK(Hindi!D21),"",Hindi!D21)</f>
        <v>SARA PARVIN</v>
      </c>
      <c r="E21" s="5">
        <f>IF(ISBLANK(Data!J20),"",Data!J20)</f>
        <v>10</v>
      </c>
      <c r="F21" s="5">
        <f t="shared" si="0"/>
        <v>100</v>
      </c>
      <c r="G21" s="5" t="str">
        <f t="shared" si="1"/>
        <v>A1</v>
      </c>
      <c r="H21" s="5">
        <f>IF(ISBLANK(Data!K20),"",Data!K20)</f>
        <v>10</v>
      </c>
      <c r="I21" s="5">
        <f t="shared" si="2"/>
        <v>100</v>
      </c>
      <c r="J21" s="5" t="str">
        <f t="shared" si="3"/>
        <v>A1</v>
      </c>
      <c r="K21" s="5">
        <f>IF(ISBLANK(Data!L20),"",Data!L20)</f>
        <v>25</v>
      </c>
      <c r="L21" s="5">
        <f t="shared" si="4"/>
        <v>83.333333333333343</v>
      </c>
      <c r="M21" s="5" t="str">
        <f t="shared" si="5"/>
        <v>A2</v>
      </c>
      <c r="N21" s="5">
        <f t="shared" si="6"/>
        <v>45</v>
      </c>
      <c r="O21" s="5">
        <f t="shared" si="7"/>
        <v>90</v>
      </c>
      <c r="P21" s="5" t="str">
        <f t="shared" si="8"/>
        <v>A2</v>
      </c>
      <c r="Q21" s="5">
        <f>IF(ISBLANK(Data!M20),"",Data!M20)</f>
        <v>10</v>
      </c>
      <c r="R21" s="5">
        <f t="shared" si="9"/>
        <v>100</v>
      </c>
      <c r="S21" s="5" t="str">
        <f t="shared" si="10"/>
        <v>A1</v>
      </c>
      <c r="T21" s="5">
        <f>IF(ISBLANK(Data!N20),"",Data!N20)</f>
        <v>10</v>
      </c>
      <c r="U21" s="5">
        <f t="shared" si="11"/>
        <v>100</v>
      </c>
      <c r="V21" s="5" t="str">
        <f t="shared" si="12"/>
        <v>A1</v>
      </c>
      <c r="W21" s="5">
        <f>IF(ISBLANK(Data!O20),"",Data!O20)</f>
        <v>30</v>
      </c>
      <c r="X21" s="5">
        <f t="shared" si="13"/>
        <v>100</v>
      </c>
      <c r="Y21" s="5" t="str">
        <f t="shared" si="14"/>
        <v>A1</v>
      </c>
      <c r="Z21" s="5">
        <f t="shared" si="15"/>
        <v>50</v>
      </c>
      <c r="AA21" s="5">
        <f t="shared" si="16"/>
        <v>100</v>
      </c>
      <c r="AB21" s="5" t="str">
        <f t="shared" si="17"/>
        <v>A1</v>
      </c>
      <c r="AC21" s="5">
        <f t="shared" si="18"/>
        <v>40</v>
      </c>
      <c r="AD21" s="5">
        <f t="shared" si="19"/>
        <v>100</v>
      </c>
      <c r="AE21" s="5" t="str">
        <f t="shared" si="20"/>
        <v>A1</v>
      </c>
      <c r="AF21" s="5">
        <f t="shared" si="21"/>
        <v>55</v>
      </c>
      <c r="AG21" s="5">
        <f t="shared" si="22"/>
        <v>91.666666666666657</v>
      </c>
      <c r="AH21" s="5" t="str">
        <f t="shared" si="23"/>
        <v>A1</v>
      </c>
      <c r="AI21" s="5">
        <f t="shared" si="24"/>
        <v>95</v>
      </c>
      <c r="AJ21" s="5">
        <f t="shared" si="25"/>
        <v>95</v>
      </c>
      <c r="AK21" s="5" t="str">
        <f t="shared" si="26"/>
        <v>A1</v>
      </c>
      <c r="AL21" s="19"/>
    </row>
    <row r="22" spans="1:41">
      <c r="A22" s="17">
        <v>17</v>
      </c>
      <c r="B22" s="5">
        <f>IF(ISBLANK(Hindi!B22),"",Hindi!B22)</f>
        <v>117</v>
      </c>
      <c r="C22" s="5">
        <f>IF(ISBLANK(Hindi!C22),"",Hindi!C22)</f>
        <v>385</v>
      </c>
      <c r="D22" s="13" t="str">
        <f>IF(ISBLANK(Hindi!D22),"",Hindi!D22)</f>
        <v>MOHAMMED YAMAN</v>
      </c>
      <c r="E22" s="5">
        <f>IF(ISBLANK(Data!J21),"",Data!J21)</f>
        <v>8</v>
      </c>
      <c r="F22" s="5">
        <f t="shared" si="0"/>
        <v>80</v>
      </c>
      <c r="G22" s="5" t="str">
        <f t="shared" si="1"/>
        <v>B1</v>
      </c>
      <c r="H22" s="5">
        <f>IF(ISBLANK(Data!K21),"",Data!K21)</f>
        <v>7</v>
      </c>
      <c r="I22" s="5">
        <f t="shared" si="2"/>
        <v>70</v>
      </c>
      <c r="J22" s="5" t="str">
        <f t="shared" si="3"/>
        <v>B2</v>
      </c>
      <c r="K22" s="5">
        <f>IF(ISBLANK(Data!L21),"",Data!L21)</f>
        <v>23</v>
      </c>
      <c r="L22" s="5">
        <f t="shared" si="4"/>
        <v>76.666666666666671</v>
      </c>
      <c r="M22" s="5" t="str">
        <f t="shared" si="5"/>
        <v>B1</v>
      </c>
      <c r="N22" s="5">
        <f t="shared" si="6"/>
        <v>38</v>
      </c>
      <c r="O22" s="5">
        <f t="shared" si="7"/>
        <v>76</v>
      </c>
      <c r="P22" s="5" t="str">
        <f t="shared" si="8"/>
        <v>B1</v>
      </c>
      <c r="Q22" s="5">
        <f>IF(ISBLANK(Data!M21),"",Data!M21)</f>
        <v>9</v>
      </c>
      <c r="R22" s="5">
        <f t="shared" si="9"/>
        <v>90</v>
      </c>
      <c r="S22" s="5" t="str">
        <f t="shared" si="10"/>
        <v>A2</v>
      </c>
      <c r="T22" s="5">
        <f>IF(ISBLANK(Data!N21),"",Data!N21)</f>
        <v>9</v>
      </c>
      <c r="U22" s="5">
        <f t="shared" si="11"/>
        <v>90</v>
      </c>
      <c r="V22" s="5" t="str">
        <f t="shared" si="12"/>
        <v>A2</v>
      </c>
      <c r="W22" s="5" t="str">
        <f>IF(ISBLANK(Data!O21),"",Data!O21)</f>
        <v/>
      </c>
      <c r="X22" s="5" t="str">
        <f t="shared" si="13"/>
        <v/>
      </c>
      <c r="Y22" s="5" t="str">
        <f t="shared" si="14"/>
        <v/>
      </c>
      <c r="Z22" s="5" t="str">
        <f t="shared" si="15"/>
        <v/>
      </c>
      <c r="AA22" s="5" t="str">
        <f t="shared" si="16"/>
        <v/>
      </c>
      <c r="AB22" s="5" t="str">
        <f t="shared" si="17"/>
        <v/>
      </c>
      <c r="AC22" s="5">
        <f t="shared" si="18"/>
        <v>33</v>
      </c>
      <c r="AD22" s="5">
        <f t="shared" si="19"/>
        <v>82.5</v>
      </c>
      <c r="AE22" s="5" t="str">
        <f t="shared" si="20"/>
        <v>A2</v>
      </c>
      <c r="AF22" s="5" t="str">
        <f t="shared" si="21"/>
        <v/>
      </c>
      <c r="AG22" s="5" t="str">
        <f t="shared" si="22"/>
        <v/>
      </c>
      <c r="AH22" s="5" t="str">
        <f t="shared" si="23"/>
        <v/>
      </c>
      <c r="AI22" s="5" t="str">
        <f t="shared" si="24"/>
        <v/>
      </c>
      <c r="AJ22" s="5" t="str">
        <f t="shared" si="25"/>
        <v/>
      </c>
      <c r="AK22" s="5" t="str">
        <f t="shared" si="26"/>
        <v/>
      </c>
      <c r="AL22" s="19"/>
    </row>
    <row r="23" spans="1:41">
      <c r="A23" s="17">
        <v>18</v>
      </c>
      <c r="B23" s="5" t="str">
        <f>IF(ISBLANK(Hindi!B23),"",Hindi!B23)</f>
        <v/>
      </c>
      <c r="C23" s="5" t="str">
        <f>IF(ISBLANK(Hindi!C23),"",Hindi!C23)</f>
        <v/>
      </c>
      <c r="D23" s="13" t="str">
        <f>IF(ISBLANK(Hindi!D23),"",Hindi!D23)</f>
        <v/>
      </c>
      <c r="E23" s="5" t="str">
        <f>IF(ISBLANK(Data!J22),"",Data!J22)</f>
        <v/>
      </c>
      <c r="F23" s="5" t="str">
        <f t="shared" si="0"/>
        <v/>
      </c>
      <c r="G23" s="5" t="str">
        <f t="shared" si="1"/>
        <v/>
      </c>
      <c r="H23" s="5" t="str">
        <f>IF(ISBLANK(Data!K22),"",Data!K22)</f>
        <v/>
      </c>
      <c r="I23" s="5" t="str">
        <f t="shared" si="2"/>
        <v/>
      </c>
      <c r="J23" s="5" t="str">
        <f t="shared" si="3"/>
        <v/>
      </c>
      <c r="K23" s="5" t="str">
        <f>IF(ISBLANK(Data!L22),"",Data!L22)</f>
        <v/>
      </c>
      <c r="L23" s="5" t="str">
        <f t="shared" si="4"/>
        <v/>
      </c>
      <c r="M23" s="5" t="str">
        <f t="shared" si="5"/>
        <v/>
      </c>
      <c r="N23" s="5" t="str">
        <f t="shared" si="6"/>
        <v/>
      </c>
      <c r="O23" s="5" t="str">
        <f t="shared" si="7"/>
        <v/>
      </c>
      <c r="P23" s="5" t="str">
        <f t="shared" si="8"/>
        <v/>
      </c>
      <c r="Q23" s="5" t="str">
        <f>IF(ISBLANK(Data!M22),"",Data!M22)</f>
        <v/>
      </c>
      <c r="R23" s="5" t="str">
        <f t="shared" si="9"/>
        <v/>
      </c>
      <c r="S23" s="5" t="str">
        <f t="shared" si="10"/>
        <v/>
      </c>
      <c r="T23" s="5" t="str">
        <f>IF(ISBLANK(Data!N22),"",Data!N22)</f>
        <v/>
      </c>
      <c r="U23" s="5" t="str">
        <f t="shared" si="11"/>
        <v/>
      </c>
      <c r="V23" s="5" t="str">
        <f t="shared" si="12"/>
        <v/>
      </c>
      <c r="W23" s="5" t="str">
        <f>IF(ISBLANK(Data!O22),"",Data!O22)</f>
        <v/>
      </c>
      <c r="X23" s="5" t="str">
        <f t="shared" si="13"/>
        <v/>
      </c>
      <c r="Y23" s="5" t="str">
        <f t="shared" si="14"/>
        <v/>
      </c>
      <c r="Z23" s="5" t="str">
        <f t="shared" si="15"/>
        <v/>
      </c>
      <c r="AA23" s="5" t="str">
        <f t="shared" si="16"/>
        <v/>
      </c>
      <c r="AB23" s="5" t="str">
        <f t="shared" si="17"/>
        <v/>
      </c>
      <c r="AC23" s="5" t="str">
        <f t="shared" si="18"/>
        <v/>
      </c>
      <c r="AD23" s="5" t="str">
        <f t="shared" si="19"/>
        <v/>
      </c>
      <c r="AE23" s="5" t="str">
        <f t="shared" si="20"/>
        <v/>
      </c>
      <c r="AF23" s="5" t="str">
        <f t="shared" si="21"/>
        <v/>
      </c>
      <c r="AG23" s="5" t="str">
        <f t="shared" si="22"/>
        <v/>
      </c>
      <c r="AH23" s="5" t="str">
        <f t="shared" si="23"/>
        <v/>
      </c>
      <c r="AI23" s="5" t="str">
        <f t="shared" si="24"/>
        <v/>
      </c>
      <c r="AJ23" s="5" t="str">
        <f t="shared" si="25"/>
        <v/>
      </c>
      <c r="AK23" s="5" t="str">
        <f t="shared" si="26"/>
        <v/>
      </c>
      <c r="AL23" s="19"/>
    </row>
    <row r="24" spans="1:41">
      <c r="A24" s="17">
        <v>19</v>
      </c>
      <c r="B24" s="5" t="str">
        <f>IF(ISBLANK(Hindi!B24),"",Hindi!B24)</f>
        <v/>
      </c>
      <c r="C24" s="5" t="str">
        <f>IF(ISBLANK(Hindi!C24),"",Hindi!C24)</f>
        <v/>
      </c>
      <c r="D24" s="13" t="str">
        <f>IF(ISBLANK(Hindi!D24),"",Hindi!D24)</f>
        <v/>
      </c>
      <c r="E24" s="5" t="str">
        <f>IF(ISBLANK(Data!J23),"",Data!J23)</f>
        <v/>
      </c>
      <c r="F24" s="5" t="str">
        <f t="shared" si="0"/>
        <v/>
      </c>
      <c r="G24" s="5" t="str">
        <f t="shared" si="1"/>
        <v/>
      </c>
      <c r="H24" s="5" t="str">
        <f>IF(ISBLANK(Data!K23),"",Data!K23)</f>
        <v/>
      </c>
      <c r="I24" s="5" t="str">
        <f t="shared" si="2"/>
        <v/>
      </c>
      <c r="J24" s="5" t="str">
        <f t="shared" si="3"/>
        <v/>
      </c>
      <c r="K24" s="5" t="str">
        <f>IF(ISBLANK(Data!L23),"",Data!L23)</f>
        <v/>
      </c>
      <c r="L24" s="5" t="str">
        <f t="shared" si="4"/>
        <v/>
      </c>
      <c r="M24" s="5" t="str">
        <f t="shared" si="5"/>
        <v/>
      </c>
      <c r="N24" s="5" t="str">
        <f t="shared" si="6"/>
        <v/>
      </c>
      <c r="O24" s="5" t="str">
        <f t="shared" si="7"/>
        <v/>
      </c>
      <c r="P24" s="5" t="str">
        <f t="shared" si="8"/>
        <v/>
      </c>
      <c r="Q24" s="5" t="str">
        <f>IF(ISBLANK(Data!M23),"",Data!M23)</f>
        <v/>
      </c>
      <c r="R24" s="5" t="str">
        <f t="shared" si="9"/>
        <v/>
      </c>
      <c r="S24" s="5" t="str">
        <f t="shared" si="10"/>
        <v/>
      </c>
      <c r="T24" s="5" t="str">
        <f>IF(ISBLANK(Data!N23),"",Data!N23)</f>
        <v/>
      </c>
      <c r="U24" s="5" t="str">
        <f t="shared" si="11"/>
        <v/>
      </c>
      <c r="V24" s="5" t="str">
        <f t="shared" si="12"/>
        <v/>
      </c>
      <c r="W24" s="5" t="str">
        <f>IF(ISBLANK(Data!O23),"",Data!O23)</f>
        <v/>
      </c>
      <c r="X24" s="5" t="str">
        <f t="shared" si="13"/>
        <v/>
      </c>
      <c r="Y24" s="5" t="str">
        <f t="shared" si="14"/>
        <v/>
      </c>
      <c r="Z24" s="5" t="str">
        <f t="shared" si="15"/>
        <v/>
      </c>
      <c r="AA24" s="5" t="str">
        <f t="shared" si="16"/>
        <v/>
      </c>
      <c r="AB24" s="5" t="str">
        <f t="shared" si="17"/>
        <v/>
      </c>
      <c r="AC24" s="5" t="str">
        <f t="shared" si="18"/>
        <v/>
      </c>
      <c r="AD24" s="5" t="str">
        <f t="shared" si="19"/>
        <v/>
      </c>
      <c r="AE24" s="5" t="str">
        <f t="shared" si="20"/>
        <v/>
      </c>
      <c r="AF24" s="5" t="str">
        <f t="shared" si="21"/>
        <v/>
      </c>
      <c r="AG24" s="5" t="str">
        <f t="shared" si="22"/>
        <v/>
      </c>
      <c r="AH24" s="5" t="str">
        <f t="shared" si="23"/>
        <v/>
      </c>
      <c r="AI24" s="5" t="str">
        <f t="shared" si="24"/>
        <v/>
      </c>
      <c r="AJ24" s="5" t="str">
        <f t="shared" si="25"/>
        <v/>
      </c>
      <c r="AK24" s="5" t="str">
        <f t="shared" si="26"/>
        <v/>
      </c>
      <c r="AL24" s="19"/>
    </row>
    <row r="25" spans="1:41">
      <c r="A25" s="17">
        <v>20</v>
      </c>
      <c r="B25" s="5" t="str">
        <f>IF(ISBLANK(Hindi!B25),"",Hindi!B25)</f>
        <v/>
      </c>
      <c r="C25" s="5" t="str">
        <f>IF(ISBLANK(Hindi!C25),"",Hindi!C25)</f>
        <v/>
      </c>
      <c r="D25" s="13" t="str">
        <f>IF(ISBLANK(Hindi!D25),"",Hindi!D25)</f>
        <v/>
      </c>
      <c r="E25" s="5" t="str">
        <f>IF(ISBLANK(Data!J24),"",Data!J24)</f>
        <v/>
      </c>
      <c r="F25" s="5" t="str">
        <f t="shared" si="0"/>
        <v/>
      </c>
      <c r="G25" s="5" t="str">
        <f t="shared" si="1"/>
        <v/>
      </c>
      <c r="H25" s="5" t="str">
        <f>IF(ISBLANK(Data!K24),"",Data!K24)</f>
        <v/>
      </c>
      <c r="I25" s="5" t="str">
        <f t="shared" si="2"/>
        <v/>
      </c>
      <c r="J25" s="5" t="str">
        <f t="shared" si="3"/>
        <v/>
      </c>
      <c r="K25" s="5" t="str">
        <f>IF(ISBLANK(Data!L24),"",Data!L24)</f>
        <v/>
      </c>
      <c r="L25" s="5" t="str">
        <f t="shared" si="4"/>
        <v/>
      </c>
      <c r="M25" s="5" t="str">
        <f t="shared" si="5"/>
        <v/>
      </c>
      <c r="N25" s="5" t="str">
        <f t="shared" si="6"/>
        <v/>
      </c>
      <c r="O25" s="5" t="str">
        <f t="shared" si="7"/>
        <v/>
      </c>
      <c r="P25" s="5" t="str">
        <f t="shared" si="8"/>
        <v/>
      </c>
      <c r="Q25" s="5" t="str">
        <f>IF(ISBLANK(Data!M24),"",Data!M24)</f>
        <v/>
      </c>
      <c r="R25" s="5" t="str">
        <f t="shared" si="9"/>
        <v/>
      </c>
      <c r="S25" s="5" t="str">
        <f t="shared" si="10"/>
        <v/>
      </c>
      <c r="T25" s="5" t="str">
        <f>IF(ISBLANK(Data!N24),"",Data!N24)</f>
        <v/>
      </c>
      <c r="U25" s="5" t="str">
        <f t="shared" si="11"/>
        <v/>
      </c>
      <c r="V25" s="5" t="str">
        <f t="shared" si="12"/>
        <v/>
      </c>
      <c r="W25" s="5" t="str">
        <f>IF(ISBLANK(Data!O24),"",Data!O24)</f>
        <v/>
      </c>
      <c r="X25" s="5" t="str">
        <f t="shared" si="13"/>
        <v/>
      </c>
      <c r="Y25" s="5" t="str">
        <f t="shared" si="14"/>
        <v/>
      </c>
      <c r="Z25" s="5" t="str">
        <f t="shared" si="15"/>
        <v/>
      </c>
      <c r="AA25" s="5" t="str">
        <f t="shared" si="16"/>
        <v/>
      </c>
      <c r="AB25" s="5" t="str">
        <f t="shared" si="17"/>
        <v/>
      </c>
      <c r="AC25" s="5" t="str">
        <f t="shared" si="18"/>
        <v/>
      </c>
      <c r="AD25" s="5" t="str">
        <f t="shared" si="19"/>
        <v/>
      </c>
      <c r="AE25" s="5" t="str">
        <f t="shared" si="20"/>
        <v/>
      </c>
      <c r="AF25" s="5" t="str">
        <f t="shared" si="21"/>
        <v/>
      </c>
      <c r="AG25" s="5" t="str">
        <f t="shared" si="22"/>
        <v/>
      </c>
      <c r="AH25" s="5" t="str">
        <f t="shared" si="23"/>
        <v/>
      </c>
      <c r="AI25" s="5" t="str">
        <f t="shared" si="24"/>
        <v/>
      </c>
      <c r="AJ25" s="5" t="str">
        <f t="shared" si="25"/>
        <v/>
      </c>
      <c r="AK25" s="5" t="str">
        <f t="shared" si="26"/>
        <v/>
      </c>
      <c r="AL25" s="19"/>
    </row>
    <row r="26" spans="1:41">
      <c r="A26" s="17">
        <v>21</v>
      </c>
      <c r="B26" s="5" t="str">
        <f>IF(ISBLANK(Hindi!B26),"",Hindi!B26)</f>
        <v/>
      </c>
      <c r="C26" s="5" t="str">
        <f>IF(ISBLANK(Hindi!C26),"",Hindi!C26)</f>
        <v/>
      </c>
      <c r="D26" s="13" t="str">
        <f>IF(ISBLANK(Hindi!D26),"",Hindi!D26)</f>
        <v/>
      </c>
      <c r="E26" s="5" t="str">
        <f>IF(ISBLANK(Data!J25),"",Data!J25)</f>
        <v/>
      </c>
      <c r="F26" s="5" t="str">
        <f t="shared" si="0"/>
        <v/>
      </c>
      <c r="G26" s="5" t="str">
        <f t="shared" si="1"/>
        <v/>
      </c>
      <c r="H26" s="5" t="str">
        <f>IF(ISBLANK(Data!K25),"",Data!K25)</f>
        <v/>
      </c>
      <c r="I26" s="5" t="str">
        <f t="shared" si="2"/>
        <v/>
      </c>
      <c r="J26" s="5" t="str">
        <f t="shared" si="3"/>
        <v/>
      </c>
      <c r="K26" s="5" t="str">
        <f>IF(ISBLANK(Data!L25),"",Data!L25)</f>
        <v/>
      </c>
      <c r="L26" s="5" t="str">
        <f t="shared" si="4"/>
        <v/>
      </c>
      <c r="M26" s="5" t="str">
        <f t="shared" si="5"/>
        <v/>
      </c>
      <c r="N26" s="5" t="str">
        <f t="shared" si="6"/>
        <v/>
      </c>
      <c r="O26" s="5" t="str">
        <f t="shared" si="7"/>
        <v/>
      </c>
      <c r="P26" s="5" t="str">
        <f t="shared" si="8"/>
        <v/>
      </c>
      <c r="Q26" s="5" t="str">
        <f>IF(ISBLANK(Data!M25),"",Data!M25)</f>
        <v/>
      </c>
      <c r="R26" s="5" t="str">
        <f t="shared" si="9"/>
        <v/>
      </c>
      <c r="S26" s="5" t="str">
        <f t="shared" si="10"/>
        <v/>
      </c>
      <c r="T26" s="5" t="str">
        <f>IF(ISBLANK(Data!N25),"",Data!N25)</f>
        <v/>
      </c>
      <c r="U26" s="5" t="str">
        <f t="shared" si="11"/>
        <v/>
      </c>
      <c r="V26" s="5" t="str">
        <f t="shared" si="12"/>
        <v/>
      </c>
      <c r="W26" s="5" t="str">
        <f>IF(ISBLANK(Data!O25),"",Data!O25)</f>
        <v/>
      </c>
      <c r="X26" s="5" t="str">
        <f t="shared" si="13"/>
        <v/>
      </c>
      <c r="Y26" s="5" t="str">
        <f t="shared" si="14"/>
        <v/>
      </c>
      <c r="Z26" s="5" t="str">
        <f t="shared" si="15"/>
        <v/>
      </c>
      <c r="AA26" s="5" t="str">
        <f t="shared" si="16"/>
        <v/>
      </c>
      <c r="AB26" s="5" t="str">
        <f t="shared" si="17"/>
        <v/>
      </c>
      <c r="AC26" s="5" t="str">
        <f t="shared" si="18"/>
        <v/>
      </c>
      <c r="AD26" s="5" t="str">
        <f t="shared" si="19"/>
        <v/>
      </c>
      <c r="AE26" s="5" t="str">
        <f t="shared" si="20"/>
        <v/>
      </c>
      <c r="AF26" s="5" t="str">
        <f t="shared" si="21"/>
        <v/>
      </c>
      <c r="AG26" s="5" t="str">
        <f t="shared" si="22"/>
        <v/>
      </c>
      <c r="AH26" s="5" t="str">
        <f t="shared" si="23"/>
        <v/>
      </c>
      <c r="AI26" s="5" t="str">
        <f t="shared" si="24"/>
        <v/>
      </c>
      <c r="AJ26" s="5" t="str">
        <f t="shared" si="25"/>
        <v/>
      </c>
      <c r="AK26" s="5" t="str">
        <f t="shared" si="26"/>
        <v/>
      </c>
      <c r="AL26" s="19"/>
    </row>
    <row r="27" spans="1:41">
      <c r="A27" s="17">
        <v>22</v>
      </c>
      <c r="B27" s="5" t="str">
        <f>IF(ISBLANK(Hindi!B27),"",Hindi!B27)</f>
        <v/>
      </c>
      <c r="C27" s="5" t="str">
        <f>IF(ISBLANK(Hindi!C27),"",Hindi!C27)</f>
        <v/>
      </c>
      <c r="D27" s="13" t="str">
        <f>IF(ISBLANK(Hindi!D27),"",Hindi!D27)</f>
        <v/>
      </c>
      <c r="E27" s="5" t="str">
        <f>IF(ISBLANK(Data!J26),"",Data!J26)</f>
        <v/>
      </c>
      <c r="F27" s="5" t="str">
        <f t="shared" si="0"/>
        <v/>
      </c>
      <c r="G27" s="5" t="str">
        <f t="shared" si="1"/>
        <v/>
      </c>
      <c r="H27" s="5" t="str">
        <f>IF(ISBLANK(Data!K26),"",Data!K26)</f>
        <v/>
      </c>
      <c r="I27" s="5" t="str">
        <f t="shared" si="2"/>
        <v/>
      </c>
      <c r="J27" s="5" t="str">
        <f t="shared" si="3"/>
        <v/>
      </c>
      <c r="K27" s="5" t="str">
        <f>IF(ISBLANK(Data!L26),"",Data!L26)</f>
        <v/>
      </c>
      <c r="L27" s="5" t="str">
        <f t="shared" si="4"/>
        <v/>
      </c>
      <c r="M27" s="5" t="str">
        <f t="shared" si="5"/>
        <v/>
      </c>
      <c r="N27" s="5" t="str">
        <f t="shared" si="6"/>
        <v/>
      </c>
      <c r="O27" s="5" t="str">
        <f t="shared" si="7"/>
        <v/>
      </c>
      <c r="P27" s="5" t="str">
        <f t="shared" si="8"/>
        <v/>
      </c>
      <c r="Q27" s="5" t="str">
        <f>IF(ISBLANK(Data!M26),"",Data!M26)</f>
        <v/>
      </c>
      <c r="R27" s="5" t="str">
        <f t="shared" si="9"/>
        <v/>
      </c>
      <c r="S27" s="5" t="str">
        <f t="shared" si="10"/>
        <v/>
      </c>
      <c r="T27" s="5" t="str">
        <f>IF(ISBLANK(Data!N26),"",Data!N26)</f>
        <v/>
      </c>
      <c r="U27" s="5" t="str">
        <f t="shared" si="11"/>
        <v/>
      </c>
      <c r="V27" s="5" t="str">
        <f t="shared" si="12"/>
        <v/>
      </c>
      <c r="W27" s="5" t="str">
        <f>IF(ISBLANK(Data!O26),"",Data!O26)</f>
        <v/>
      </c>
      <c r="X27" s="5" t="str">
        <f t="shared" si="13"/>
        <v/>
      </c>
      <c r="Y27" s="5" t="str">
        <f t="shared" si="14"/>
        <v/>
      </c>
      <c r="Z27" s="5" t="str">
        <f t="shared" si="15"/>
        <v/>
      </c>
      <c r="AA27" s="5" t="str">
        <f t="shared" si="16"/>
        <v/>
      </c>
      <c r="AB27" s="5" t="str">
        <f t="shared" si="17"/>
        <v/>
      </c>
      <c r="AC27" s="5" t="str">
        <f t="shared" si="18"/>
        <v/>
      </c>
      <c r="AD27" s="5" t="str">
        <f t="shared" si="19"/>
        <v/>
      </c>
      <c r="AE27" s="5" t="str">
        <f t="shared" si="20"/>
        <v/>
      </c>
      <c r="AF27" s="5" t="str">
        <f t="shared" si="21"/>
        <v/>
      </c>
      <c r="AG27" s="5" t="str">
        <f t="shared" si="22"/>
        <v/>
      </c>
      <c r="AH27" s="5" t="str">
        <f t="shared" si="23"/>
        <v/>
      </c>
      <c r="AI27" s="5" t="str">
        <f t="shared" si="24"/>
        <v/>
      </c>
      <c r="AJ27" s="5" t="str">
        <f t="shared" si="25"/>
        <v/>
      </c>
      <c r="AK27" s="5" t="str">
        <f t="shared" si="26"/>
        <v/>
      </c>
      <c r="AL27" s="19"/>
    </row>
    <row r="28" spans="1:41">
      <c r="A28" s="17">
        <v>23</v>
      </c>
      <c r="B28" s="5" t="str">
        <f>IF(ISBLANK(Hindi!B28),"",Hindi!B28)</f>
        <v/>
      </c>
      <c r="C28" s="5" t="str">
        <f>IF(ISBLANK(Hindi!C28),"",Hindi!C28)</f>
        <v/>
      </c>
      <c r="D28" s="13" t="str">
        <f>IF(ISBLANK(Hindi!D28),"",Hindi!D28)</f>
        <v/>
      </c>
      <c r="E28" s="5" t="str">
        <f>IF(ISBLANK(Data!J27),"",Data!J27)</f>
        <v/>
      </c>
      <c r="F28" s="5" t="str">
        <f t="shared" si="0"/>
        <v/>
      </c>
      <c r="G28" s="5" t="str">
        <f t="shared" si="1"/>
        <v/>
      </c>
      <c r="H28" s="5" t="str">
        <f>IF(ISBLANK(Data!K27),"",Data!K27)</f>
        <v/>
      </c>
      <c r="I28" s="5" t="str">
        <f t="shared" si="2"/>
        <v/>
      </c>
      <c r="J28" s="5" t="str">
        <f t="shared" si="3"/>
        <v/>
      </c>
      <c r="K28" s="5" t="str">
        <f>IF(ISBLANK(Data!L27),"",Data!L27)</f>
        <v/>
      </c>
      <c r="L28" s="5" t="str">
        <f t="shared" si="4"/>
        <v/>
      </c>
      <c r="M28" s="5" t="str">
        <f t="shared" si="5"/>
        <v/>
      </c>
      <c r="N28" s="5" t="str">
        <f t="shared" si="6"/>
        <v/>
      </c>
      <c r="O28" s="5" t="str">
        <f t="shared" si="7"/>
        <v/>
      </c>
      <c r="P28" s="5" t="str">
        <f t="shared" si="8"/>
        <v/>
      </c>
      <c r="Q28" s="5" t="str">
        <f>IF(ISBLANK(Data!M27),"",Data!M27)</f>
        <v/>
      </c>
      <c r="R28" s="5" t="str">
        <f t="shared" si="9"/>
        <v/>
      </c>
      <c r="S28" s="5" t="str">
        <f t="shared" si="10"/>
        <v/>
      </c>
      <c r="T28" s="5" t="str">
        <f>IF(ISBLANK(Data!N27),"",Data!N27)</f>
        <v/>
      </c>
      <c r="U28" s="5" t="str">
        <f t="shared" si="11"/>
        <v/>
      </c>
      <c r="V28" s="5" t="str">
        <f t="shared" si="12"/>
        <v/>
      </c>
      <c r="W28" s="5" t="str">
        <f>IF(ISBLANK(Data!O27),"",Data!O27)</f>
        <v/>
      </c>
      <c r="X28" s="5" t="str">
        <f t="shared" si="13"/>
        <v/>
      </c>
      <c r="Y28" s="5" t="str">
        <f t="shared" si="14"/>
        <v/>
      </c>
      <c r="Z28" s="5" t="str">
        <f t="shared" si="15"/>
        <v/>
      </c>
      <c r="AA28" s="5" t="str">
        <f t="shared" si="16"/>
        <v/>
      </c>
      <c r="AB28" s="5" t="str">
        <f t="shared" si="17"/>
        <v/>
      </c>
      <c r="AC28" s="5" t="str">
        <f t="shared" si="18"/>
        <v/>
      </c>
      <c r="AD28" s="5" t="str">
        <f t="shared" si="19"/>
        <v/>
      </c>
      <c r="AE28" s="5" t="str">
        <f t="shared" si="20"/>
        <v/>
      </c>
      <c r="AF28" s="5" t="str">
        <f t="shared" si="21"/>
        <v/>
      </c>
      <c r="AG28" s="5" t="str">
        <f t="shared" si="22"/>
        <v/>
      </c>
      <c r="AH28" s="5" t="str">
        <f t="shared" si="23"/>
        <v/>
      </c>
      <c r="AI28" s="5" t="str">
        <f t="shared" si="24"/>
        <v/>
      </c>
      <c r="AJ28" s="5" t="str">
        <f t="shared" si="25"/>
        <v/>
      </c>
      <c r="AK28" s="5" t="str">
        <f t="shared" si="26"/>
        <v/>
      </c>
      <c r="AL28" s="19"/>
    </row>
    <row r="29" spans="1:41">
      <c r="A29" s="17">
        <v>24</v>
      </c>
      <c r="B29" s="5" t="str">
        <f>IF(ISBLANK(Hindi!B29),"",Hindi!B29)</f>
        <v/>
      </c>
      <c r="C29" s="5" t="str">
        <f>IF(ISBLANK(Hindi!C29),"",Hindi!C29)</f>
        <v/>
      </c>
      <c r="D29" s="13" t="str">
        <f>IF(ISBLANK(Hindi!D29),"",Hindi!D29)</f>
        <v/>
      </c>
      <c r="E29" s="5" t="str">
        <f>IF(ISBLANK(Data!J28),"",Data!J28)</f>
        <v/>
      </c>
      <c r="F29" s="5" t="str">
        <f t="shared" si="0"/>
        <v/>
      </c>
      <c r="G29" s="5" t="str">
        <f t="shared" si="1"/>
        <v/>
      </c>
      <c r="H29" s="5" t="str">
        <f>IF(ISBLANK(Data!K28),"",Data!K28)</f>
        <v/>
      </c>
      <c r="I29" s="5" t="str">
        <f t="shared" si="2"/>
        <v/>
      </c>
      <c r="J29" s="5" t="str">
        <f t="shared" si="3"/>
        <v/>
      </c>
      <c r="K29" s="5" t="str">
        <f>IF(ISBLANK(Data!L28),"",Data!L28)</f>
        <v/>
      </c>
      <c r="L29" s="5" t="str">
        <f t="shared" si="4"/>
        <v/>
      </c>
      <c r="M29" s="5" t="str">
        <f t="shared" si="5"/>
        <v/>
      </c>
      <c r="N29" s="5" t="str">
        <f t="shared" si="6"/>
        <v/>
      </c>
      <c r="O29" s="5" t="str">
        <f t="shared" si="7"/>
        <v/>
      </c>
      <c r="P29" s="5" t="str">
        <f t="shared" si="8"/>
        <v/>
      </c>
      <c r="Q29" s="5" t="str">
        <f>IF(ISBLANK(Data!M28),"",Data!M28)</f>
        <v/>
      </c>
      <c r="R29" s="5" t="str">
        <f t="shared" si="9"/>
        <v/>
      </c>
      <c r="S29" s="5" t="str">
        <f t="shared" si="10"/>
        <v/>
      </c>
      <c r="T29" s="5" t="str">
        <f>IF(ISBLANK(Data!N28),"",Data!N28)</f>
        <v/>
      </c>
      <c r="U29" s="5" t="str">
        <f t="shared" si="11"/>
        <v/>
      </c>
      <c r="V29" s="5" t="str">
        <f t="shared" si="12"/>
        <v/>
      </c>
      <c r="W29" s="5" t="str">
        <f>IF(ISBLANK(Data!O28),"",Data!O28)</f>
        <v/>
      </c>
      <c r="X29" s="5" t="str">
        <f t="shared" si="13"/>
        <v/>
      </c>
      <c r="Y29" s="5" t="str">
        <f t="shared" si="14"/>
        <v/>
      </c>
      <c r="Z29" s="5" t="str">
        <f t="shared" si="15"/>
        <v/>
      </c>
      <c r="AA29" s="5" t="str">
        <f t="shared" si="16"/>
        <v/>
      </c>
      <c r="AB29" s="5" t="str">
        <f t="shared" si="17"/>
        <v/>
      </c>
      <c r="AC29" s="5" t="str">
        <f t="shared" si="18"/>
        <v/>
      </c>
      <c r="AD29" s="5" t="str">
        <f t="shared" si="19"/>
        <v/>
      </c>
      <c r="AE29" s="5" t="str">
        <f t="shared" si="20"/>
        <v/>
      </c>
      <c r="AF29" s="5" t="str">
        <f t="shared" si="21"/>
        <v/>
      </c>
      <c r="AG29" s="5" t="str">
        <f t="shared" si="22"/>
        <v/>
      </c>
      <c r="AH29" s="5" t="str">
        <f t="shared" si="23"/>
        <v/>
      </c>
      <c r="AI29" s="5" t="str">
        <f t="shared" si="24"/>
        <v/>
      </c>
      <c r="AJ29" s="5" t="str">
        <f t="shared" si="25"/>
        <v/>
      </c>
      <c r="AK29" s="5" t="str">
        <f t="shared" si="26"/>
        <v/>
      </c>
      <c r="AL29" s="19"/>
    </row>
    <row r="30" spans="1:41">
      <c r="A30" s="17">
        <v>25</v>
      </c>
      <c r="B30" s="5" t="str">
        <f>IF(ISBLANK(Hindi!B30),"",Hindi!B30)</f>
        <v/>
      </c>
      <c r="C30" s="5" t="str">
        <f>IF(ISBLANK(Hindi!C30),"",Hindi!C30)</f>
        <v/>
      </c>
      <c r="D30" s="13" t="str">
        <f>IF(ISBLANK(Hindi!D30),"",Hindi!D30)</f>
        <v/>
      </c>
      <c r="E30" s="5" t="str">
        <f>IF(ISBLANK(Data!J29),"",Data!J29)</f>
        <v/>
      </c>
      <c r="F30" s="5" t="str">
        <f t="shared" si="0"/>
        <v/>
      </c>
      <c r="G30" s="5" t="str">
        <f t="shared" si="1"/>
        <v/>
      </c>
      <c r="H30" s="5" t="str">
        <f>IF(ISBLANK(Data!K29),"",Data!K29)</f>
        <v/>
      </c>
      <c r="I30" s="5" t="str">
        <f t="shared" si="2"/>
        <v/>
      </c>
      <c r="J30" s="5" t="str">
        <f t="shared" si="3"/>
        <v/>
      </c>
      <c r="K30" s="5" t="str">
        <f>IF(ISBLANK(Data!L29),"",Data!L29)</f>
        <v/>
      </c>
      <c r="L30" s="5" t="str">
        <f t="shared" si="4"/>
        <v/>
      </c>
      <c r="M30" s="5" t="str">
        <f t="shared" si="5"/>
        <v/>
      </c>
      <c r="N30" s="5" t="str">
        <f t="shared" si="6"/>
        <v/>
      </c>
      <c r="O30" s="5" t="str">
        <f t="shared" si="7"/>
        <v/>
      </c>
      <c r="P30" s="5" t="str">
        <f t="shared" si="8"/>
        <v/>
      </c>
      <c r="Q30" s="5" t="str">
        <f>IF(ISBLANK(Data!M29),"",Data!M29)</f>
        <v/>
      </c>
      <c r="R30" s="5" t="str">
        <f t="shared" si="9"/>
        <v/>
      </c>
      <c r="S30" s="5" t="str">
        <f t="shared" si="10"/>
        <v/>
      </c>
      <c r="T30" s="5" t="str">
        <f>IF(ISBLANK(Data!N29),"",Data!N29)</f>
        <v/>
      </c>
      <c r="U30" s="5" t="str">
        <f t="shared" si="11"/>
        <v/>
      </c>
      <c r="V30" s="5" t="str">
        <f t="shared" si="12"/>
        <v/>
      </c>
      <c r="W30" s="5" t="str">
        <f>IF(ISBLANK(Data!O29),"",Data!O29)</f>
        <v/>
      </c>
      <c r="X30" s="5" t="str">
        <f t="shared" si="13"/>
        <v/>
      </c>
      <c r="Y30" s="5" t="str">
        <f t="shared" si="14"/>
        <v/>
      </c>
      <c r="Z30" s="5" t="str">
        <f t="shared" si="15"/>
        <v/>
      </c>
      <c r="AA30" s="5" t="str">
        <f t="shared" si="16"/>
        <v/>
      </c>
      <c r="AB30" s="5" t="str">
        <f t="shared" si="17"/>
        <v/>
      </c>
      <c r="AC30" s="5" t="str">
        <f t="shared" si="18"/>
        <v/>
      </c>
      <c r="AD30" s="5" t="str">
        <f t="shared" si="19"/>
        <v/>
      </c>
      <c r="AE30" s="5" t="str">
        <f t="shared" si="20"/>
        <v/>
      </c>
      <c r="AF30" s="5" t="str">
        <f t="shared" si="21"/>
        <v/>
      </c>
      <c r="AG30" s="5" t="str">
        <f t="shared" si="22"/>
        <v/>
      </c>
      <c r="AH30" s="5" t="str">
        <f t="shared" si="23"/>
        <v/>
      </c>
      <c r="AI30" s="5" t="str">
        <f t="shared" si="24"/>
        <v/>
      </c>
      <c r="AJ30" s="5" t="str">
        <f t="shared" si="25"/>
        <v/>
      </c>
      <c r="AK30" s="5" t="str">
        <f t="shared" si="26"/>
        <v/>
      </c>
      <c r="AL30" s="19"/>
    </row>
    <row r="31" spans="1:41">
      <c r="A31" s="17">
        <v>26</v>
      </c>
      <c r="B31" s="5" t="str">
        <f>IF(ISBLANK(Hindi!B31),"",Hindi!B31)</f>
        <v/>
      </c>
      <c r="C31" s="5" t="str">
        <f>IF(ISBLANK(Hindi!C31),"",Hindi!C31)</f>
        <v/>
      </c>
      <c r="D31" s="13" t="str">
        <f>IF(ISBLANK(Hindi!D31),"",Hindi!D31)</f>
        <v/>
      </c>
      <c r="E31" s="5" t="str">
        <f>IF(ISBLANK(Data!J30),"",Data!J30)</f>
        <v/>
      </c>
      <c r="F31" s="5" t="str">
        <f t="shared" si="0"/>
        <v/>
      </c>
      <c r="G31" s="5" t="str">
        <f t="shared" si="1"/>
        <v/>
      </c>
      <c r="H31" s="5" t="str">
        <f>IF(ISBLANK(Data!K30),"",Data!K30)</f>
        <v/>
      </c>
      <c r="I31" s="5" t="str">
        <f t="shared" si="2"/>
        <v/>
      </c>
      <c r="J31" s="5" t="str">
        <f t="shared" si="3"/>
        <v/>
      </c>
      <c r="K31" s="5" t="str">
        <f>IF(ISBLANK(Data!L30),"",Data!L30)</f>
        <v/>
      </c>
      <c r="L31" s="5" t="str">
        <f t="shared" si="4"/>
        <v/>
      </c>
      <c r="M31" s="5" t="str">
        <f t="shared" si="5"/>
        <v/>
      </c>
      <c r="N31" s="5" t="str">
        <f t="shared" si="6"/>
        <v/>
      </c>
      <c r="O31" s="5" t="str">
        <f t="shared" si="7"/>
        <v/>
      </c>
      <c r="P31" s="5" t="str">
        <f t="shared" si="8"/>
        <v/>
      </c>
      <c r="Q31" s="5" t="str">
        <f>IF(ISBLANK(Data!M30),"",Data!M30)</f>
        <v/>
      </c>
      <c r="R31" s="5" t="str">
        <f t="shared" si="9"/>
        <v/>
      </c>
      <c r="S31" s="5" t="str">
        <f t="shared" si="10"/>
        <v/>
      </c>
      <c r="T31" s="5" t="str">
        <f>IF(ISBLANK(Data!N30),"",Data!N30)</f>
        <v/>
      </c>
      <c r="U31" s="5" t="str">
        <f t="shared" si="11"/>
        <v/>
      </c>
      <c r="V31" s="5" t="str">
        <f t="shared" si="12"/>
        <v/>
      </c>
      <c r="W31" s="5" t="str">
        <f>IF(ISBLANK(Data!O30),"",Data!O30)</f>
        <v/>
      </c>
      <c r="X31" s="5" t="str">
        <f t="shared" si="13"/>
        <v/>
      </c>
      <c r="Y31" s="5" t="str">
        <f t="shared" si="14"/>
        <v/>
      </c>
      <c r="Z31" s="5" t="str">
        <f t="shared" si="15"/>
        <v/>
      </c>
      <c r="AA31" s="5" t="str">
        <f t="shared" si="16"/>
        <v/>
      </c>
      <c r="AB31" s="5" t="str">
        <f t="shared" si="17"/>
        <v/>
      </c>
      <c r="AC31" s="5" t="str">
        <f t="shared" si="18"/>
        <v/>
      </c>
      <c r="AD31" s="5" t="str">
        <f t="shared" si="19"/>
        <v/>
      </c>
      <c r="AE31" s="5" t="str">
        <f t="shared" si="20"/>
        <v/>
      </c>
      <c r="AF31" s="5" t="str">
        <f t="shared" si="21"/>
        <v/>
      </c>
      <c r="AG31" s="5" t="str">
        <f t="shared" si="22"/>
        <v/>
      </c>
      <c r="AH31" s="5" t="str">
        <f t="shared" si="23"/>
        <v/>
      </c>
      <c r="AI31" s="5" t="str">
        <f t="shared" si="24"/>
        <v/>
      </c>
      <c r="AJ31" s="5" t="str">
        <f t="shared" si="25"/>
        <v/>
      </c>
      <c r="AK31" s="5" t="str">
        <f t="shared" si="26"/>
        <v/>
      </c>
      <c r="AL31" s="19"/>
    </row>
    <row r="32" spans="1:41">
      <c r="A32" s="17">
        <v>27</v>
      </c>
      <c r="B32" s="5" t="str">
        <f>IF(ISBLANK(Hindi!B32),"",Hindi!B32)</f>
        <v/>
      </c>
      <c r="C32" s="5" t="str">
        <f>IF(ISBLANK(Hindi!C32),"",Hindi!C32)</f>
        <v/>
      </c>
      <c r="D32" s="13" t="str">
        <f>IF(ISBLANK(Hindi!D32),"",Hindi!D32)</f>
        <v/>
      </c>
      <c r="E32" s="5" t="str">
        <f>IF(ISBLANK(Data!J31),"",Data!J31)</f>
        <v/>
      </c>
      <c r="F32" s="5" t="str">
        <f t="shared" si="0"/>
        <v/>
      </c>
      <c r="G32" s="5" t="str">
        <f t="shared" si="1"/>
        <v/>
      </c>
      <c r="H32" s="5" t="str">
        <f>IF(ISBLANK(Data!K31),"",Data!K31)</f>
        <v/>
      </c>
      <c r="I32" s="5" t="str">
        <f t="shared" si="2"/>
        <v/>
      </c>
      <c r="J32" s="5" t="str">
        <f t="shared" si="3"/>
        <v/>
      </c>
      <c r="K32" s="5" t="str">
        <f>IF(ISBLANK(Data!L31),"",Data!L31)</f>
        <v/>
      </c>
      <c r="L32" s="5" t="str">
        <f t="shared" si="4"/>
        <v/>
      </c>
      <c r="M32" s="5" t="str">
        <f t="shared" si="5"/>
        <v/>
      </c>
      <c r="N32" s="5" t="str">
        <f t="shared" si="6"/>
        <v/>
      </c>
      <c r="O32" s="5" t="str">
        <f t="shared" si="7"/>
        <v/>
      </c>
      <c r="P32" s="5" t="str">
        <f t="shared" si="8"/>
        <v/>
      </c>
      <c r="Q32" s="5" t="str">
        <f>IF(ISBLANK(Data!M31),"",Data!M31)</f>
        <v/>
      </c>
      <c r="R32" s="5" t="str">
        <f t="shared" si="9"/>
        <v/>
      </c>
      <c r="S32" s="5" t="str">
        <f t="shared" si="10"/>
        <v/>
      </c>
      <c r="T32" s="5" t="str">
        <f>IF(ISBLANK(Data!N31),"",Data!N31)</f>
        <v/>
      </c>
      <c r="U32" s="5" t="str">
        <f t="shared" si="11"/>
        <v/>
      </c>
      <c r="V32" s="5" t="str">
        <f t="shared" si="12"/>
        <v/>
      </c>
      <c r="W32" s="5" t="str">
        <f>IF(ISBLANK(Data!O31),"",Data!O31)</f>
        <v/>
      </c>
      <c r="X32" s="5" t="str">
        <f t="shared" si="13"/>
        <v/>
      </c>
      <c r="Y32" s="5" t="str">
        <f t="shared" si="14"/>
        <v/>
      </c>
      <c r="Z32" s="5" t="str">
        <f t="shared" si="15"/>
        <v/>
      </c>
      <c r="AA32" s="5" t="str">
        <f t="shared" si="16"/>
        <v/>
      </c>
      <c r="AB32" s="5" t="str">
        <f t="shared" si="17"/>
        <v/>
      </c>
      <c r="AC32" s="5" t="str">
        <f t="shared" si="18"/>
        <v/>
      </c>
      <c r="AD32" s="5" t="str">
        <f t="shared" si="19"/>
        <v/>
      </c>
      <c r="AE32" s="5" t="str">
        <f t="shared" si="20"/>
        <v/>
      </c>
      <c r="AF32" s="5" t="str">
        <f t="shared" si="21"/>
        <v/>
      </c>
      <c r="AG32" s="5" t="str">
        <f t="shared" si="22"/>
        <v/>
      </c>
      <c r="AH32" s="5" t="str">
        <f t="shared" si="23"/>
        <v/>
      </c>
      <c r="AI32" s="5" t="str">
        <f t="shared" si="24"/>
        <v/>
      </c>
      <c r="AJ32" s="5" t="str">
        <f t="shared" si="25"/>
        <v/>
      </c>
      <c r="AK32" s="5" t="str">
        <f t="shared" si="26"/>
        <v/>
      </c>
      <c r="AL32" s="19"/>
    </row>
    <row r="33" spans="1:38">
      <c r="A33" s="17">
        <v>28</v>
      </c>
      <c r="B33" s="5" t="str">
        <f>IF(ISBLANK(Hindi!B33),"",Hindi!B33)</f>
        <v/>
      </c>
      <c r="C33" s="5" t="str">
        <f>IF(ISBLANK(Hindi!C33),"",Hindi!C33)</f>
        <v/>
      </c>
      <c r="D33" s="13" t="str">
        <f>IF(ISBLANK(Hindi!D33),"",Hindi!D33)</f>
        <v/>
      </c>
      <c r="E33" s="5" t="str">
        <f>IF(ISBLANK(Data!J32),"",Data!J32)</f>
        <v/>
      </c>
      <c r="F33" s="5" t="str">
        <f t="shared" si="0"/>
        <v/>
      </c>
      <c r="G33" s="5" t="str">
        <f t="shared" si="1"/>
        <v/>
      </c>
      <c r="H33" s="5" t="str">
        <f>IF(ISBLANK(Data!K32),"",Data!K32)</f>
        <v/>
      </c>
      <c r="I33" s="5" t="str">
        <f t="shared" si="2"/>
        <v/>
      </c>
      <c r="J33" s="5" t="str">
        <f t="shared" si="3"/>
        <v/>
      </c>
      <c r="K33" s="5" t="str">
        <f>IF(ISBLANK(Data!L32),"",Data!L32)</f>
        <v/>
      </c>
      <c r="L33" s="5" t="str">
        <f t="shared" si="4"/>
        <v/>
      </c>
      <c r="M33" s="5" t="str">
        <f t="shared" si="5"/>
        <v/>
      </c>
      <c r="N33" s="5" t="str">
        <f t="shared" si="6"/>
        <v/>
      </c>
      <c r="O33" s="5" t="str">
        <f t="shared" si="7"/>
        <v/>
      </c>
      <c r="P33" s="5" t="str">
        <f t="shared" si="8"/>
        <v/>
      </c>
      <c r="Q33" s="5" t="str">
        <f>IF(ISBLANK(Data!M32),"",Data!M32)</f>
        <v/>
      </c>
      <c r="R33" s="5" t="str">
        <f t="shared" si="9"/>
        <v/>
      </c>
      <c r="S33" s="5" t="str">
        <f t="shared" si="10"/>
        <v/>
      </c>
      <c r="T33" s="5" t="str">
        <f>IF(ISBLANK(Data!N32),"",Data!N32)</f>
        <v/>
      </c>
      <c r="U33" s="5" t="str">
        <f t="shared" si="11"/>
        <v/>
      </c>
      <c r="V33" s="5" t="str">
        <f t="shared" si="12"/>
        <v/>
      </c>
      <c r="W33" s="5" t="str">
        <f>IF(ISBLANK(Data!O32),"",Data!O32)</f>
        <v/>
      </c>
      <c r="X33" s="5" t="str">
        <f t="shared" si="13"/>
        <v/>
      </c>
      <c r="Y33" s="5" t="str">
        <f t="shared" si="14"/>
        <v/>
      </c>
      <c r="Z33" s="5" t="str">
        <f t="shared" si="15"/>
        <v/>
      </c>
      <c r="AA33" s="5" t="str">
        <f t="shared" si="16"/>
        <v/>
      </c>
      <c r="AB33" s="5" t="str">
        <f t="shared" si="17"/>
        <v/>
      </c>
      <c r="AC33" s="5" t="str">
        <f t="shared" si="18"/>
        <v/>
      </c>
      <c r="AD33" s="5" t="str">
        <f t="shared" si="19"/>
        <v/>
      </c>
      <c r="AE33" s="5" t="str">
        <f t="shared" si="20"/>
        <v/>
      </c>
      <c r="AF33" s="5" t="str">
        <f t="shared" si="21"/>
        <v/>
      </c>
      <c r="AG33" s="5" t="str">
        <f t="shared" si="22"/>
        <v/>
      </c>
      <c r="AH33" s="5" t="str">
        <f t="shared" si="23"/>
        <v/>
      </c>
      <c r="AI33" s="5" t="str">
        <f t="shared" si="24"/>
        <v/>
      </c>
      <c r="AJ33" s="5" t="str">
        <f t="shared" si="25"/>
        <v/>
      </c>
      <c r="AK33" s="5" t="str">
        <f t="shared" si="26"/>
        <v/>
      </c>
      <c r="AL33" s="19"/>
    </row>
    <row r="34" spans="1:38">
      <c r="A34" s="17">
        <v>29</v>
      </c>
      <c r="B34" s="5" t="str">
        <f>IF(ISBLANK(Hindi!B34),"",Hindi!B34)</f>
        <v/>
      </c>
      <c r="C34" s="5" t="str">
        <f>IF(ISBLANK(Hindi!C34),"",Hindi!C34)</f>
        <v/>
      </c>
      <c r="D34" s="13" t="str">
        <f>IF(ISBLANK(Hindi!D34),"",Hindi!D34)</f>
        <v/>
      </c>
      <c r="E34" s="5" t="str">
        <f>IF(ISBLANK(Data!J33),"",Data!J33)</f>
        <v/>
      </c>
      <c r="F34" s="5" t="str">
        <f t="shared" si="0"/>
        <v/>
      </c>
      <c r="G34" s="5" t="str">
        <f t="shared" si="1"/>
        <v/>
      </c>
      <c r="H34" s="5" t="str">
        <f>IF(ISBLANK(Data!K33),"",Data!K33)</f>
        <v/>
      </c>
      <c r="I34" s="5" t="str">
        <f t="shared" si="2"/>
        <v/>
      </c>
      <c r="J34" s="5" t="str">
        <f t="shared" si="3"/>
        <v/>
      </c>
      <c r="K34" s="5" t="str">
        <f>IF(ISBLANK(Data!L33),"",Data!L33)</f>
        <v/>
      </c>
      <c r="L34" s="5" t="str">
        <f t="shared" si="4"/>
        <v/>
      </c>
      <c r="M34" s="5" t="str">
        <f t="shared" si="5"/>
        <v/>
      </c>
      <c r="N34" s="5" t="str">
        <f t="shared" si="6"/>
        <v/>
      </c>
      <c r="O34" s="5" t="str">
        <f t="shared" si="7"/>
        <v/>
      </c>
      <c r="P34" s="5" t="str">
        <f t="shared" si="8"/>
        <v/>
      </c>
      <c r="Q34" s="5" t="str">
        <f>IF(ISBLANK(Data!M33),"",Data!M33)</f>
        <v/>
      </c>
      <c r="R34" s="5" t="str">
        <f t="shared" si="9"/>
        <v/>
      </c>
      <c r="S34" s="5" t="str">
        <f t="shared" si="10"/>
        <v/>
      </c>
      <c r="T34" s="5" t="str">
        <f>IF(ISBLANK(Data!N33),"",Data!N33)</f>
        <v/>
      </c>
      <c r="U34" s="5" t="str">
        <f t="shared" si="11"/>
        <v/>
      </c>
      <c r="V34" s="5" t="str">
        <f t="shared" si="12"/>
        <v/>
      </c>
      <c r="W34" s="5" t="str">
        <f>IF(ISBLANK(Data!O33),"",Data!O33)</f>
        <v/>
      </c>
      <c r="X34" s="5" t="str">
        <f t="shared" si="13"/>
        <v/>
      </c>
      <c r="Y34" s="5" t="str">
        <f t="shared" si="14"/>
        <v/>
      </c>
      <c r="Z34" s="5" t="str">
        <f t="shared" si="15"/>
        <v/>
      </c>
      <c r="AA34" s="5" t="str">
        <f t="shared" si="16"/>
        <v/>
      </c>
      <c r="AB34" s="5" t="str">
        <f t="shared" si="17"/>
        <v/>
      </c>
      <c r="AC34" s="5" t="str">
        <f t="shared" si="18"/>
        <v/>
      </c>
      <c r="AD34" s="5" t="str">
        <f t="shared" si="19"/>
        <v/>
      </c>
      <c r="AE34" s="5" t="str">
        <f t="shared" si="20"/>
        <v/>
      </c>
      <c r="AF34" s="5" t="str">
        <f t="shared" si="21"/>
        <v/>
      </c>
      <c r="AG34" s="5" t="str">
        <f t="shared" si="22"/>
        <v/>
      </c>
      <c r="AH34" s="5" t="str">
        <f t="shared" si="23"/>
        <v/>
      </c>
      <c r="AI34" s="5" t="str">
        <f t="shared" si="24"/>
        <v/>
      </c>
      <c r="AJ34" s="5" t="str">
        <f t="shared" si="25"/>
        <v/>
      </c>
      <c r="AK34" s="5" t="str">
        <f t="shared" si="26"/>
        <v/>
      </c>
      <c r="AL34" s="19"/>
    </row>
    <row r="35" spans="1:38">
      <c r="A35" s="18">
        <v>30</v>
      </c>
      <c r="B35" s="7" t="str">
        <f>IF(ISBLANK(Hindi!B35),"",Hindi!B35)</f>
        <v/>
      </c>
      <c r="C35" s="7" t="str">
        <f>IF(ISBLANK(Hindi!C35),"",Hindi!C35)</f>
        <v/>
      </c>
      <c r="D35" s="15" t="str">
        <f>IF(ISBLANK(Hindi!D35),"",Hindi!D35)</f>
        <v/>
      </c>
      <c r="E35" s="7" t="str">
        <f>IF(ISBLANK(Data!J34),"",Data!J34)</f>
        <v/>
      </c>
      <c r="F35" s="7" t="str">
        <f t="shared" si="0"/>
        <v/>
      </c>
      <c r="G35" s="7" t="str">
        <f t="shared" si="1"/>
        <v/>
      </c>
      <c r="H35" s="7" t="str">
        <f>IF(ISBLANK(Data!K34),"",Data!K34)</f>
        <v/>
      </c>
      <c r="I35" s="7" t="str">
        <f t="shared" si="2"/>
        <v/>
      </c>
      <c r="J35" s="7" t="str">
        <f t="shared" si="3"/>
        <v/>
      </c>
      <c r="K35" s="7" t="str">
        <f>IF(ISBLANK(Data!L34),"",Data!L34)</f>
        <v/>
      </c>
      <c r="L35" s="7" t="str">
        <f t="shared" si="4"/>
        <v/>
      </c>
      <c r="M35" s="7" t="str">
        <f t="shared" si="5"/>
        <v/>
      </c>
      <c r="N35" s="7" t="str">
        <f t="shared" si="6"/>
        <v/>
      </c>
      <c r="O35" s="7" t="str">
        <f t="shared" si="7"/>
        <v/>
      </c>
      <c r="P35" s="7" t="str">
        <f t="shared" si="8"/>
        <v/>
      </c>
      <c r="Q35" s="7" t="str">
        <f>IF(ISBLANK(Data!M34),"",Data!M34)</f>
        <v/>
      </c>
      <c r="R35" s="7" t="str">
        <f t="shared" si="9"/>
        <v/>
      </c>
      <c r="S35" s="7" t="str">
        <f t="shared" si="10"/>
        <v/>
      </c>
      <c r="T35" s="7" t="str">
        <f>IF(ISBLANK(Data!N34),"",Data!N34)</f>
        <v/>
      </c>
      <c r="U35" s="7" t="str">
        <f t="shared" si="11"/>
        <v/>
      </c>
      <c r="V35" s="7" t="str">
        <f t="shared" si="12"/>
        <v/>
      </c>
      <c r="W35" s="7" t="str">
        <f>IF(ISBLANK(Data!O34),"",Data!O34)</f>
        <v/>
      </c>
      <c r="X35" s="7" t="str">
        <f t="shared" si="13"/>
        <v/>
      </c>
      <c r="Y35" s="7" t="str">
        <f t="shared" si="14"/>
        <v/>
      </c>
      <c r="Z35" s="7" t="str">
        <f t="shared" si="15"/>
        <v/>
      </c>
      <c r="AA35" s="7" t="str">
        <f t="shared" si="16"/>
        <v/>
      </c>
      <c r="AB35" s="7" t="str">
        <f t="shared" si="17"/>
        <v/>
      </c>
      <c r="AC35" s="7" t="str">
        <f t="shared" si="18"/>
        <v/>
      </c>
      <c r="AD35" s="7" t="str">
        <f t="shared" si="19"/>
        <v/>
      </c>
      <c r="AE35" s="7" t="str">
        <f t="shared" si="20"/>
        <v/>
      </c>
      <c r="AF35" s="7" t="str">
        <f t="shared" si="21"/>
        <v/>
      </c>
      <c r="AG35" s="7" t="str">
        <f t="shared" si="22"/>
        <v/>
      </c>
      <c r="AH35" s="7" t="str">
        <f t="shared" si="23"/>
        <v/>
      </c>
      <c r="AI35" s="7" t="str">
        <f t="shared" si="24"/>
        <v/>
      </c>
      <c r="AJ35" s="7" t="str">
        <f t="shared" si="25"/>
        <v/>
      </c>
      <c r="AK35" s="7" t="str">
        <f t="shared" si="26"/>
        <v/>
      </c>
      <c r="AL35" s="20"/>
    </row>
  </sheetData>
  <sheetProtection password="E9BB" sheet="1" objects="1"/>
  <mergeCells count="23">
    <mergeCell ref="AC4:AE4"/>
    <mergeCell ref="AF4:AH4"/>
    <mergeCell ref="E4:G4"/>
    <mergeCell ref="H4:J4"/>
    <mergeCell ref="K4:M4"/>
    <mergeCell ref="N4:P4"/>
    <mergeCell ref="Q4:S4"/>
    <mergeCell ref="A1:AL1"/>
    <mergeCell ref="A2:D2"/>
    <mergeCell ref="E2:AB2"/>
    <mergeCell ref="AC2:AL2"/>
    <mergeCell ref="E3:P3"/>
    <mergeCell ref="Q3:AB3"/>
    <mergeCell ref="AI3:AK3"/>
    <mergeCell ref="AL3:AL5"/>
    <mergeCell ref="AI4:AK4"/>
    <mergeCell ref="A3:A5"/>
    <mergeCell ref="B3:B5"/>
    <mergeCell ref="C3:C5"/>
    <mergeCell ref="D3:D5"/>
    <mergeCell ref="T4:V4"/>
    <mergeCell ref="W4:Y4"/>
    <mergeCell ref="Z4:AB4"/>
  </mergeCells>
  <conditionalFormatting sqref="G6:G35">
    <cfRule type="containsText" dxfId="1717" priority="172" operator="containsText" text="C1">
      <formula>NOT(ISERROR(SEARCH("C1",G6)))</formula>
    </cfRule>
    <cfRule type="containsText" dxfId="1716" priority="171" operator="containsText" text="C2">
      <formula>NOT(ISERROR(SEARCH("C2",G6)))</formula>
    </cfRule>
    <cfRule type="containsText" dxfId="1715" priority="170" operator="containsText" text="D">
      <formula>NOT(ISERROR(SEARCH("D",G6)))</formula>
    </cfRule>
    <cfRule type="beginsWith" dxfId="1714" priority="169" operator="beginsWith" text="E">
      <formula>LEFT(G6,LEN("E"))="E"</formula>
    </cfRule>
    <cfRule type="containsText" dxfId="1713" priority="176" operator="containsText" text="A1">
      <formula>NOT(ISERROR(SEARCH("A1",G6)))</formula>
    </cfRule>
    <cfRule type="containsText" dxfId="1712" priority="175" operator="containsText" text="A2">
      <formula>NOT(ISERROR(SEARCH("A2",G6)))</formula>
    </cfRule>
    <cfRule type="containsText" dxfId="1711" priority="174" operator="containsText" text="B1">
      <formula>NOT(ISERROR(SEARCH("B1",G6)))</formula>
    </cfRule>
    <cfRule type="containsText" dxfId="1710" priority="173" operator="containsText" text="B2">
      <formula>NOT(ISERROR(SEARCH("B2",G6)))</formula>
    </cfRule>
  </conditionalFormatting>
  <conditionalFormatting sqref="G7:G35">
    <cfRule type="containsText" dxfId="1709" priority="84" operator="containsText" text="C1">
      <formula>NOT(ISERROR(SEARCH("C1",G7)))</formula>
    </cfRule>
    <cfRule type="containsText" dxfId="1708" priority="88" operator="containsText" text="A1">
      <formula>NOT(ISERROR(SEARCH("A1",G7)))</formula>
    </cfRule>
    <cfRule type="beginsWith" dxfId="1707" priority="81" operator="beginsWith" text="E">
      <formula>LEFT(G7,LEN("E"))="E"</formula>
    </cfRule>
    <cfRule type="containsText" dxfId="1706" priority="85" operator="containsText" text="B2">
      <formula>NOT(ISERROR(SEARCH("B2",G7)))</formula>
    </cfRule>
    <cfRule type="containsText" dxfId="1705" priority="82" operator="containsText" text="D">
      <formula>NOT(ISERROR(SEARCH("D",G7)))</formula>
    </cfRule>
    <cfRule type="containsText" dxfId="1704" priority="83" operator="containsText" text="C2">
      <formula>NOT(ISERROR(SEARCH("C2",G7)))</formula>
    </cfRule>
    <cfRule type="containsText" dxfId="1703" priority="86" operator="containsText" text="B1">
      <formula>NOT(ISERROR(SEARCH("B1",G7)))</formula>
    </cfRule>
    <cfRule type="containsText" dxfId="1702" priority="87" operator="containsText" text="A2">
      <formula>NOT(ISERROR(SEARCH("A2",G7)))</formula>
    </cfRule>
  </conditionalFormatting>
  <conditionalFormatting sqref="J6:J35">
    <cfRule type="containsText" dxfId="1701" priority="166" operator="containsText" text="B1">
      <formula>NOT(ISERROR(SEARCH("B1",J6)))</formula>
    </cfRule>
    <cfRule type="containsText" dxfId="1700" priority="165" operator="containsText" text="B2">
      <formula>NOT(ISERROR(SEARCH("B2",J6)))</formula>
    </cfRule>
    <cfRule type="containsText" dxfId="1699" priority="164" operator="containsText" text="C1">
      <formula>NOT(ISERROR(SEARCH("C1",J6)))</formula>
    </cfRule>
    <cfRule type="containsText" dxfId="1698" priority="163" operator="containsText" text="C2">
      <formula>NOT(ISERROR(SEARCH("C2",J6)))</formula>
    </cfRule>
    <cfRule type="containsText" dxfId="1697" priority="168" operator="containsText" text="A1">
      <formula>NOT(ISERROR(SEARCH("A1",J6)))</formula>
    </cfRule>
    <cfRule type="containsText" dxfId="1696" priority="162" operator="containsText" text="D">
      <formula>NOT(ISERROR(SEARCH("D",J6)))</formula>
    </cfRule>
    <cfRule type="beginsWith" dxfId="1695" priority="161" operator="beginsWith" text="E">
      <formula>LEFT(J6,LEN("E"))="E"</formula>
    </cfRule>
    <cfRule type="containsText" dxfId="1694" priority="167" operator="containsText" text="A2">
      <formula>NOT(ISERROR(SEARCH("A2",J6)))</formula>
    </cfRule>
  </conditionalFormatting>
  <conditionalFormatting sqref="J7:J35">
    <cfRule type="containsText" dxfId="1693" priority="80" operator="containsText" text="A1">
      <formula>NOT(ISERROR(SEARCH("A1",J7)))</formula>
    </cfRule>
    <cfRule type="containsText" dxfId="1692" priority="79" operator="containsText" text="A2">
      <formula>NOT(ISERROR(SEARCH("A2",J7)))</formula>
    </cfRule>
    <cfRule type="containsText" dxfId="1691" priority="78" operator="containsText" text="B1">
      <formula>NOT(ISERROR(SEARCH("B1",J7)))</formula>
    </cfRule>
    <cfRule type="containsText" dxfId="1690" priority="77" operator="containsText" text="B2">
      <formula>NOT(ISERROR(SEARCH("B2",J7)))</formula>
    </cfRule>
    <cfRule type="containsText" dxfId="1689" priority="76" operator="containsText" text="C1">
      <formula>NOT(ISERROR(SEARCH("C1",J7)))</formula>
    </cfRule>
    <cfRule type="containsText" dxfId="1688" priority="75" operator="containsText" text="C2">
      <formula>NOT(ISERROR(SEARCH("C2",J7)))</formula>
    </cfRule>
    <cfRule type="containsText" dxfId="1687" priority="74" operator="containsText" text="D">
      <formula>NOT(ISERROR(SEARCH("D",J7)))</formula>
    </cfRule>
    <cfRule type="beginsWith" dxfId="1686" priority="73" operator="beginsWith" text="E">
      <formula>LEFT(J7,LEN("E"))="E"</formula>
    </cfRule>
  </conditionalFormatting>
  <conditionalFormatting sqref="M6:M35">
    <cfRule type="containsText" dxfId="1685" priority="155" operator="containsText" text="C2">
      <formula>NOT(ISERROR(SEARCH("C2",M6)))</formula>
    </cfRule>
    <cfRule type="containsText" dxfId="1684" priority="154" operator="containsText" text="D">
      <formula>NOT(ISERROR(SEARCH("D",M6)))</formula>
    </cfRule>
    <cfRule type="beginsWith" dxfId="1683" priority="153" operator="beginsWith" text="E">
      <formula>LEFT(M6,LEN("E"))="E"</formula>
    </cfRule>
    <cfRule type="containsText" dxfId="1682" priority="158" operator="containsText" text="B1">
      <formula>NOT(ISERROR(SEARCH("B1",M6)))</formula>
    </cfRule>
    <cfRule type="containsText" dxfId="1681" priority="157" operator="containsText" text="B2">
      <formula>NOT(ISERROR(SEARCH("B2",M6)))</formula>
    </cfRule>
    <cfRule type="containsText" dxfId="1680" priority="156" operator="containsText" text="C1">
      <formula>NOT(ISERROR(SEARCH("C1",M6)))</formula>
    </cfRule>
    <cfRule type="containsText" dxfId="1679" priority="160" operator="containsText" text="A1">
      <formula>NOT(ISERROR(SEARCH("A1",M6)))</formula>
    </cfRule>
    <cfRule type="containsText" dxfId="1678" priority="159" operator="containsText" text="A2">
      <formula>NOT(ISERROR(SEARCH("A2",M6)))</formula>
    </cfRule>
  </conditionalFormatting>
  <conditionalFormatting sqref="M7:M35">
    <cfRule type="containsText" dxfId="1677" priority="71" operator="containsText" text="A2">
      <formula>NOT(ISERROR(SEARCH("A2",M7)))</formula>
    </cfRule>
    <cfRule type="containsText" dxfId="1676" priority="72" operator="containsText" text="A1">
      <formula>NOT(ISERROR(SEARCH("A1",M7)))</formula>
    </cfRule>
    <cfRule type="containsText" dxfId="1675" priority="70" operator="containsText" text="B1">
      <formula>NOT(ISERROR(SEARCH("B1",M7)))</formula>
    </cfRule>
    <cfRule type="containsText" dxfId="1674" priority="69" operator="containsText" text="B2">
      <formula>NOT(ISERROR(SEARCH("B2",M7)))</formula>
    </cfRule>
    <cfRule type="containsText" dxfId="1673" priority="68" operator="containsText" text="C1">
      <formula>NOT(ISERROR(SEARCH("C1",M7)))</formula>
    </cfRule>
    <cfRule type="containsText" dxfId="1672" priority="67" operator="containsText" text="C2">
      <formula>NOT(ISERROR(SEARCH("C2",M7)))</formula>
    </cfRule>
    <cfRule type="containsText" dxfId="1671" priority="66" operator="containsText" text="D">
      <formula>NOT(ISERROR(SEARCH("D",M7)))</formula>
    </cfRule>
    <cfRule type="beginsWith" dxfId="1670" priority="65" operator="beginsWith" text="E">
      <formula>LEFT(M7,LEN("E"))="E"</formula>
    </cfRule>
  </conditionalFormatting>
  <conditionalFormatting sqref="P6:P35">
    <cfRule type="containsText" dxfId="1669" priority="152" operator="containsText" text="A1">
      <formula>NOT(ISERROR(SEARCH("A1",P6)))</formula>
    </cfRule>
    <cfRule type="containsText" dxfId="1668" priority="151" operator="containsText" text="A2">
      <formula>NOT(ISERROR(SEARCH("A2",P6)))</formula>
    </cfRule>
    <cfRule type="containsText" dxfId="1667" priority="149" operator="containsText" text="B2">
      <formula>NOT(ISERROR(SEARCH("B2",P6)))</formula>
    </cfRule>
    <cfRule type="beginsWith" dxfId="1666" priority="145" operator="beginsWith" text="E">
      <formula>LEFT(P6,LEN("E"))="E"</formula>
    </cfRule>
    <cfRule type="containsText" dxfId="1665" priority="146" operator="containsText" text="D">
      <formula>NOT(ISERROR(SEARCH("D",P6)))</formula>
    </cfRule>
    <cfRule type="containsText" dxfId="1664" priority="147" operator="containsText" text="C2">
      <formula>NOT(ISERROR(SEARCH("C2",P6)))</formula>
    </cfRule>
    <cfRule type="containsText" dxfId="1663" priority="148" operator="containsText" text="C1">
      <formula>NOT(ISERROR(SEARCH("C1",P6)))</formula>
    </cfRule>
    <cfRule type="containsText" dxfId="1662" priority="150" operator="containsText" text="B1">
      <formula>NOT(ISERROR(SEARCH("B1",P6)))</formula>
    </cfRule>
  </conditionalFormatting>
  <conditionalFormatting sqref="P7:P35">
    <cfRule type="beginsWith" dxfId="1661" priority="57" operator="beginsWith" text="E">
      <formula>LEFT(P7,LEN("E"))="E"</formula>
    </cfRule>
    <cfRule type="containsText" dxfId="1660" priority="58" operator="containsText" text="D">
      <formula>NOT(ISERROR(SEARCH("D",P7)))</formula>
    </cfRule>
    <cfRule type="containsText" dxfId="1659" priority="59" operator="containsText" text="C2">
      <formula>NOT(ISERROR(SEARCH("C2",P7)))</formula>
    </cfRule>
    <cfRule type="containsText" dxfId="1658" priority="60" operator="containsText" text="C1">
      <formula>NOT(ISERROR(SEARCH("C1",P7)))</formula>
    </cfRule>
    <cfRule type="containsText" dxfId="1657" priority="61" operator="containsText" text="B2">
      <formula>NOT(ISERROR(SEARCH("B2",P7)))</formula>
    </cfRule>
    <cfRule type="containsText" dxfId="1656" priority="62" operator="containsText" text="B1">
      <formula>NOT(ISERROR(SEARCH("B1",P7)))</formula>
    </cfRule>
    <cfRule type="containsText" dxfId="1655" priority="63" operator="containsText" text="A2">
      <formula>NOT(ISERROR(SEARCH("A2",P7)))</formula>
    </cfRule>
    <cfRule type="containsText" dxfId="1654" priority="64" operator="containsText" text="A1">
      <formula>NOT(ISERROR(SEARCH("A1",P7)))</formula>
    </cfRule>
  </conditionalFormatting>
  <conditionalFormatting sqref="S6:S35">
    <cfRule type="containsText" dxfId="1653" priority="142" operator="containsText" text="B1">
      <formula>NOT(ISERROR(SEARCH("B1",S6)))</formula>
    </cfRule>
    <cfRule type="containsText" dxfId="1652" priority="138" operator="containsText" text="D">
      <formula>NOT(ISERROR(SEARCH("D",S6)))</formula>
    </cfRule>
    <cfRule type="beginsWith" dxfId="1651" priority="137" operator="beginsWith" text="E">
      <formula>LEFT(S6,LEN("E"))="E"</formula>
    </cfRule>
    <cfRule type="containsText" dxfId="1650" priority="139" operator="containsText" text="C2">
      <formula>NOT(ISERROR(SEARCH("C2",S6)))</formula>
    </cfRule>
    <cfRule type="containsText" dxfId="1649" priority="140" operator="containsText" text="C1">
      <formula>NOT(ISERROR(SEARCH("C1",S6)))</formula>
    </cfRule>
    <cfRule type="containsText" dxfId="1648" priority="141" operator="containsText" text="B2">
      <formula>NOT(ISERROR(SEARCH("B2",S6)))</formula>
    </cfRule>
    <cfRule type="containsText" dxfId="1647" priority="143" operator="containsText" text="A2">
      <formula>NOT(ISERROR(SEARCH("A2",S6)))</formula>
    </cfRule>
    <cfRule type="containsText" dxfId="1646" priority="144" operator="containsText" text="A1">
      <formula>NOT(ISERROR(SEARCH("A1",S6)))</formula>
    </cfRule>
  </conditionalFormatting>
  <conditionalFormatting sqref="S7:S35">
    <cfRule type="containsText" dxfId="1645" priority="56" operator="containsText" text="A1">
      <formula>NOT(ISERROR(SEARCH("A1",S7)))</formula>
    </cfRule>
    <cfRule type="containsText" dxfId="1644" priority="55" operator="containsText" text="A2">
      <formula>NOT(ISERROR(SEARCH("A2",S7)))</formula>
    </cfRule>
    <cfRule type="containsText" dxfId="1643" priority="54" operator="containsText" text="B1">
      <formula>NOT(ISERROR(SEARCH("B1",S7)))</formula>
    </cfRule>
    <cfRule type="containsText" dxfId="1642" priority="53" operator="containsText" text="B2">
      <formula>NOT(ISERROR(SEARCH("B2",S7)))</formula>
    </cfRule>
    <cfRule type="containsText" dxfId="1641" priority="52" operator="containsText" text="C1">
      <formula>NOT(ISERROR(SEARCH("C1",S7)))</formula>
    </cfRule>
    <cfRule type="containsText" dxfId="1640" priority="51" operator="containsText" text="C2">
      <formula>NOT(ISERROR(SEARCH("C2",S7)))</formula>
    </cfRule>
    <cfRule type="containsText" dxfId="1639" priority="50" operator="containsText" text="D">
      <formula>NOT(ISERROR(SEARCH("D",S7)))</formula>
    </cfRule>
    <cfRule type="beginsWith" dxfId="1638" priority="49" operator="beginsWith" text="E">
      <formula>LEFT(S7,LEN("E"))="E"</formula>
    </cfRule>
  </conditionalFormatting>
  <conditionalFormatting sqref="V6:V35">
    <cfRule type="containsText" dxfId="1637" priority="136" operator="containsText" text="A1">
      <formula>NOT(ISERROR(SEARCH("A1",V6)))</formula>
    </cfRule>
    <cfRule type="containsText" dxfId="1636" priority="133" operator="containsText" text="B2">
      <formula>NOT(ISERROR(SEARCH("B2",V6)))</formula>
    </cfRule>
    <cfRule type="containsText" dxfId="1635" priority="131" operator="containsText" text="C2">
      <formula>NOT(ISERROR(SEARCH("C2",V6)))</formula>
    </cfRule>
    <cfRule type="beginsWith" dxfId="1634" priority="129" operator="beginsWith" text="E">
      <formula>LEFT(V6,LEN("E"))="E"</formula>
    </cfRule>
    <cfRule type="containsText" dxfId="1633" priority="130" operator="containsText" text="D">
      <formula>NOT(ISERROR(SEARCH("D",V6)))</formula>
    </cfRule>
    <cfRule type="containsText" dxfId="1632" priority="135" operator="containsText" text="A2">
      <formula>NOT(ISERROR(SEARCH("A2",V6)))</formula>
    </cfRule>
    <cfRule type="containsText" dxfId="1631" priority="134" operator="containsText" text="B1">
      <formula>NOT(ISERROR(SEARCH("B1",V6)))</formula>
    </cfRule>
    <cfRule type="containsText" dxfId="1630" priority="132" operator="containsText" text="C1">
      <formula>NOT(ISERROR(SEARCH("C1",V6)))</formula>
    </cfRule>
  </conditionalFormatting>
  <conditionalFormatting sqref="V7:V35">
    <cfRule type="containsText" dxfId="1629" priority="43" operator="containsText" text="C2">
      <formula>NOT(ISERROR(SEARCH("C2",V7)))</formula>
    </cfRule>
    <cfRule type="containsText" dxfId="1628" priority="47" operator="containsText" text="A2">
      <formula>NOT(ISERROR(SEARCH("A2",V7)))</formula>
    </cfRule>
    <cfRule type="containsText" dxfId="1627" priority="48" operator="containsText" text="A1">
      <formula>NOT(ISERROR(SEARCH("A1",V7)))</formula>
    </cfRule>
    <cfRule type="containsText" dxfId="1626" priority="46" operator="containsText" text="B1">
      <formula>NOT(ISERROR(SEARCH("B1",V7)))</formula>
    </cfRule>
    <cfRule type="containsText" dxfId="1625" priority="45" operator="containsText" text="B2">
      <formula>NOT(ISERROR(SEARCH("B2",V7)))</formula>
    </cfRule>
    <cfRule type="containsText" dxfId="1624" priority="44" operator="containsText" text="C1">
      <formula>NOT(ISERROR(SEARCH("C1",V7)))</formula>
    </cfRule>
    <cfRule type="containsText" dxfId="1623" priority="42" operator="containsText" text="D">
      <formula>NOT(ISERROR(SEARCH("D",V7)))</formula>
    </cfRule>
    <cfRule type="beginsWith" dxfId="1622" priority="41" operator="beginsWith" text="E">
      <formula>LEFT(V7,LEN("E"))="E"</formula>
    </cfRule>
  </conditionalFormatting>
  <conditionalFormatting sqref="Y6:Y35">
    <cfRule type="containsText" dxfId="1621" priority="124" operator="containsText" text="C1">
      <formula>NOT(ISERROR(SEARCH("C1",Y6)))</formula>
    </cfRule>
    <cfRule type="containsText" dxfId="1620" priority="125" operator="containsText" text="B2">
      <formula>NOT(ISERROR(SEARCH("B2",Y6)))</formula>
    </cfRule>
    <cfRule type="containsText" dxfId="1619" priority="128" operator="containsText" text="A1">
      <formula>NOT(ISERROR(SEARCH("A1",Y6)))</formula>
    </cfRule>
    <cfRule type="containsText" dxfId="1618" priority="122" operator="containsText" text="D">
      <formula>NOT(ISERROR(SEARCH("D",Y6)))</formula>
    </cfRule>
    <cfRule type="beginsWith" dxfId="1617" priority="121" operator="beginsWith" text="E">
      <formula>LEFT(Y6,LEN("E"))="E"</formula>
    </cfRule>
    <cfRule type="containsText" dxfId="1616" priority="126" operator="containsText" text="B1">
      <formula>NOT(ISERROR(SEARCH("B1",Y6)))</formula>
    </cfRule>
    <cfRule type="containsText" dxfId="1615" priority="127" operator="containsText" text="A2">
      <formula>NOT(ISERROR(SEARCH("A2",Y6)))</formula>
    </cfRule>
    <cfRule type="containsText" dxfId="1614" priority="123" operator="containsText" text="C2">
      <formula>NOT(ISERROR(SEARCH("C2",Y6)))</formula>
    </cfRule>
  </conditionalFormatting>
  <conditionalFormatting sqref="Y7:Y35">
    <cfRule type="beginsWith" dxfId="1613" priority="33" operator="beginsWith" text="E">
      <formula>LEFT(Y7,LEN("E"))="E"</formula>
    </cfRule>
    <cfRule type="containsText" dxfId="1612" priority="34" operator="containsText" text="D">
      <formula>NOT(ISERROR(SEARCH("D",Y7)))</formula>
    </cfRule>
    <cfRule type="containsText" dxfId="1611" priority="35" operator="containsText" text="C2">
      <formula>NOT(ISERROR(SEARCH("C2",Y7)))</formula>
    </cfRule>
    <cfRule type="containsText" dxfId="1610" priority="36" operator="containsText" text="C1">
      <formula>NOT(ISERROR(SEARCH("C1",Y7)))</formula>
    </cfRule>
    <cfRule type="containsText" dxfId="1609" priority="37" operator="containsText" text="B2">
      <formula>NOT(ISERROR(SEARCH("B2",Y7)))</formula>
    </cfRule>
    <cfRule type="containsText" dxfId="1608" priority="39" operator="containsText" text="A2">
      <formula>NOT(ISERROR(SEARCH("A2",Y7)))</formula>
    </cfRule>
    <cfRule type="containsText" dxfId="1607" priority="40" operator="containsText" text="A1">
      <formula>NOT(ISERROR(SEARCH("A1",Y7)))</formula>
    </cfRule>
    <cfRule type="containsText" dxfId="1606" priority="38" operator="containsText" text="B1">
      <formula>NOT(ISERROR(SEARCH("B1",Y7)))</formula>
    </cfRule>
  </conditionalFormatting>
  <conditionalFormatting sqref="AB6:AB35">
    <cfRule type="containsText" dxfId="1605" priority="117" operator="containsText" text="B2">
      <formula>NOT(ISERROR(SEARCH("B2",AB6)))</formula>
    </cfRule>
    <cfRule type="containsText" dxfId="1604" priority="118" operator="containsText" text="B1">
      <formula>NOT(ISERROR(SEARCH("B1",AB6)))</formula>
    </cfRule>
    <cfRule type="containsText" dxfId="1603" priority="119" operator="containsText" text="A2">
      <formula>NOT(ISERROR(SEARCH("A2",AB6)))</formula>
    </cfRule>
    <cfRule type="containsText" dxfId="1602" priority="120" operator="containsText" text="A1">
      <formula>NOT(ISERROR(SEARCH("A1",AB6)))</formula>
    </cfRule>
    <cfRule type="containsText" dxfId="1601" priority="116" operator="containsText" text="C1">
      <formula>NOT(ISERROR(SEARCH("C1",AB6)))</formula>
    </cfRule>
    <cfRule type="beginsWith" dxfId="1600" priority="113" operator="beginsWith" text="E">
      <formula>LEFT(AB6,LEN("E"))="E"</formula>
    </cfRule>
    <cfRule type="containsText" dxfId="1599" priority="114" operator="containsText" text="D">
      <formula>NOT(ISERROR(SEARCH("D",AB6)))</formula>
    </cfRule>
    <cfRule type="containsText" dxfId="1598" priority="115" operator="containsText" text="C2">
      <formula>NOT(ISERROR(SEARCH("C2",AB6)))</formula>
    </cfRule>
  </conditionalFormatting>
  <conditionalFormatting sqref="AB7:AB35">
    <cfRule type="containsText" dxfId="1597" priority="29" operator="containsText" text="B2">
      <formula>NOT(ISERROR(SEARCH("B2",AB7)))</formula>
    </cfRule>
    <cfRule type="containsText" dxfId="1596" priority="32" operator="containsText" text="A1">
      <formula>NOT(ISERROR(SEARCH("A1",AB7)))</formula>
    </cfRule>
    <cfRule type="containsText" dxfId="1595" priority="31" operator="containsText" text="A2">
      <formula>NOT(ISERROR(SEARCH("A2",AB7)))</formula>
    </cfRule>
    <cfRule type="containsText" dxfId="1594" priority="30" operator="containsText" text="B1">
      <formula>NOT(ISERROR(SEARCH("B1",AB7)))</formula>
    </cfRule>
    <cfRule type="containsText" dxfId="1593" priority="28" operator="containsText" text="C1">
      <formula>NOT(ISERROR(SEARCH("C1",AB7)))</formula>
    </cfRule>
    <cfRule type="containsText" dxfId="1592" priority="27" operator="containsText" text="C2">
      <formula>NOT(ISERROR(SEARCH("C2",AB7)))</formula>
    </cfRule>
    <cfRule type="containsText" dxfId="1591" priority="26" operator="containsText" text="D">
      <formula>NOT(ISERROR(SEARCH("D",AB7)))</formula>
    </cfRule>
    <cfRule type="beginsWith" dxfId="1590" priority="25" operator="beginsWith" text="E">
      <formula>LEFT(AB7,LEN("E"))="E"</formula>
    </cfRule>
  </conditionalFormatting>
  <conditionalFormatting sqref="AE6:AE35">
    <cfRule type="containsText" dxfId="1589" priority="111" operator="containsText" text="A2">
      <formula>NOT(ISERROR(SEARCH("A2",AE6)))</formula>
    </cfRule>
    <cfRule type="containsText" dxfId="1588" priority="110" operator="containsText" text="B1">
      <formula>NOT(ISERROR(SEARCH("B1",AE6)))</formula>
    </cfRule>
    <cfRule type="containsText" dxfId="1587" priority="109" operator="containsText" text="B2">
      <formula>NOT(ISERROR(SEARCH("B2",AE6)))</formula>
    </cfRule>
    <cfRule type="containsText" dxfId="1586" priority="108" operator="containsText" text="C1">
      <formula>NOT(ISERROR(SEARCH("C1",AE6)))</formula>
    </cfRule>
    <cfRule type="containsText" dxfId="1585" priority="107" operator="containsText" text="C2">
      <formula>NOT(ISERROR(SEARCH("C2",AE6)))</formula>
    </cfRule>
    <cfRule type="containsText" dxfId="1584" priority="106" operator="containsText" text="D">
      <formula>NOT(ISERROR(SEARCH("D",AE6)))</formula>
    </cfRule>
    <cfRule type="beginsWith" dxfId="1583" priority="105" operator="beginsWith" text="E">
      <formula>LEFT(AE6,LEN("E"))="E"</formula>
    </cfRule>
    <cfRule type="containsText" dxfId="1582" priority="112" operator="containsText" text="A1">
      <formula>NOT(ISERROR(SEARCH("A1",AE6)))</formula>
    </cfRule>
  </conditionalFormatting>
  <conditionalFormatting sqref="AE7:AE35">
    <cfRule type="containsText" dxfId="1581" priority="24" operator="containsText" text="A1">
      <formula>NOT(ISERROR(SEARCH("A1",AE7)))</formula>
    </cfRule>
    <cfRule type="containsText" dxfId="1580" priority="20" operator="containsText" text="C1">
      <formula>NOT(ISERROR(SEARCH("C1",AE7)))</formula>
    </cfRule>
    <cfRule type="containsText" dxfId="1579" priority="23" operator="containsText" text="A2">
      <formula>NOT(ISERROR(SEARCH("A2",AE7)))</formula>
    </cfRule>
    <cfRule type="containsText" dxfId="1578" priority="22" operator="containsText" text="B1">
      <formula>NOT(ISERROR(SEARCH("B1",AE7)))</formula>
    </cfRule>
    <cfRule type="containsText" dxfId="1577" priority="21" operator="containsText" text="B2">
      <formula>NOT(ISERROR(SEARCH("B2",AE7)))</formula>
    </cfRule>
    <cfRule type="containsText" dxfId="1576" priority="19" operator="containsText" text="C2">
      <formula>NOT(ISERROR(SEARCH("C2",AE7)))</formula>
    </cfRule>
    <cfRule type="containsText" dxfId="1575" priority="18" operator="containsText" text="D">
      <formula>NOT(ISERROR(SEARCH("D",AE7)))</formula>
    </cfRule>
    <cfRule type="beginsWith" dxfId="1574" priority="17" operator="beginsWith" text="E">
      <formula>LEFT(AE7,LEN("E"))="E"</formula>
    </cfRule>
  </conditionalFormatting>
  <conditionalFormatting sqref="AH6:AH35">
    <cfRule type="containsText" dxfId="1573" priority="100" operator="containsText" text="C1">
      <formula>NOT(ISERROR(SEARCH("C1",AH6)))</formula>
    </cfRule>
    <cfRule type="containsText" dxfId="1572" priority="101" operator="containsText" text="B2">
      <formula>NOT(ISERROR(SEARCH("B2",AH6)))</formula>
    </cfRule>
    <cfRule type="containsText" dxfId="1571" priority="102" operator="containsText" text="B1">
      <formula>NOT(ISERROR(SEARCH("B1",AH6)))</formula>
    </cfRule>
    <cfRule type="containsText" dxfId="1570" priority="103" operator="containsText" text="A2">
      <formula>NOT(ISERROR(SEARCH("A2",AH6)))</formula>
    </cfRule>
    <cfRule type="containsText" dxfId="1569" priority="104" operator="containsText" text="A1">
      <formula>NOT(ISERROR(SEARCH("A1",AH6)))</formula>
    </cfRule>
    <cfRule type="beginsWith" dxfId="1568" priority="97" operator="beginsWith" text="E">
      <formula>LEFT(AH6,LEN("E"))="E"</formula>
    </cfRule>
    <cfRule type="containsText" dxfId="1567" priority="98" operator="containsText" text="D">
      <formula>NOT(ISERROR(SEARCH("D",AH6)))</formula>
    </cfRule>
    <cfRule type="containsText" dxfId="1566" priority="99" operator="containsText" text="C2">
      <formula>NOT(ISERROR(SEARCH("C2",AH6)))</formula>
    </cfRule>
  </conditionalFormatting>
  <conditionalFormatting sqref="AH7:AH35">
    <cfRule type="containsText" dxfId="1565" priority="16" operator="containsText" text="A1">
      <formula>NOT(ISERROR(SEARCH("A1",AH7)))</formula>
    </cfRule>
    <cfRule type="containsText" dxfId="1564" priority="15" operator="containsText" text="A2">
      <formula>NOT(ISERROR(SEARCH("A2",AH7)))</formula>
    </cfRule>
    <cfRule type="containsText" dxfId="1563" priority="14" operator="containsText" text="B1">
      <formula>NOT(ISERROR(SEARCH("B1",AH7)))</formula>
    </cfRule>
    <cfRule type="beginsWith" dxfId="1562" priority="9" operator="beginsWith" text="E">
      <formula>LEFT(AH7,LEN("E"))="E"</formula>
    </cfRule>
    <cfRule type="containsText" dxfId="1561" priority="10" operator="containsText" text="D">
      <formula>NOT(ISERROR(SEARCH("D",AH7)))</formula>
    </cfRule>
    <cfRule type="containsText" dxfId="1560" priority="11" operator="containsText" text="C2">
      <formula>NOT(ISERROR(SEARCH("C2",AH7)))</formula>
    </cfRule>
    <cfRule type="containsText" dxfId="1559" priority="13" operator="containsText" text="B2">
      <formula>NOT(ISERROR(SEARCH("B2",AH7)))</formula>
    </cfRule>
    <cfRule type="containsText" dxfId="1558" priority="12" operator="containsText" text="C1">
      <formula>NOT(ISERROR(SEARCH("C1",AH7)))</formula>
    </cfRule>
  </conditionalFormatting>
  <conditionalFormatting sqref="AK6:AK35">
    <cfRule type="containsText" dxfId="1557" priority="91" operator="containsText" text="C2">
      <formula>NOT(ISERROR(SEARCH("C2",AK6)))</formula>
    </cfRule>
    <cfRule type="containsText" dxfId="1556" priority="90" operator="containsText" text="D">
      <formula>NOT(ISERROR(SEARCH("D",AK6)))</formula>
    </cfRule>
    <cfRule type="beginsWith" dxfId="1555" priority="89" operator="beginsWith" text="E">
      <formula>LEFT(AK6,LEN("E"))="E"</formula>
    </cfRule>
    <cfRule type="containsText" dxfId="1554" priority="92" operator="containsText" text="C1">
      <formula>NOT(ISERROR(SEARCH("C1",AK6)))</formula>
    </cfRule>
    <cfRule type="containsText" dxfId="1553" priority="94" operator="containsText" text="B1">
      <formula>NOT(ISERROR(SEARCH("B1",AK6)))</formula>
    </cfRule>
    <cfRule type="containsText" dxfId="1552" priority="95" operator="containsText" text="A2">
      <formula>NOT(ISERROR(SEARCH("A2",AK6)))</formula>
    </cfRule>
    <cfRule type="containsText" dxfId="1551" priority="96" operator="containsText" text="A1">
      <formula>NOT(ISERROR(SEARCH("A1",AK6)))</formula>
    </cfRule>
    <cfRule type="containsText" dxfId="1550" priority="93" operator="containsText" text="B2">
      <formula>NOT(ISERROR(SEARCH("B2",AK6)))</formula>
    </cfRule>
  </conditionalFormatting>
  <conditionalFormatting sqref="AK7:AK35">
    <cfRule type="beginsWith" dxfId="1549" priority="1" operator="beginsWith" text="E">
      <formula>LEFT(AK7,LEN("E"))="E"</formula>
    </cfRule>
    <cfRule type="containsText" dxfId="1548" priority="4" operator="containsText" text="C1">
      <formula>NOT(ISERROR(SEARCH("C1",AK7)))</formula>
    </cfRule>
    <cfRule type="containsText" dxfId="1547" priority="6" operator="containsText" text="B1">
      <formula>NOT(ISERROR(SEARCH("B1",AK7)))</formula>
    </cfRule>
    <cfRule type="containsText" dxfId="1546" priority="7" operator="containsText" text="A2">
      <formula>NOT(ISERROR(SEARCH("A2",AK7)))</formula>
    </cfRule>
    <cfRule type="containsText" dxfId="1545" priority="8" operator="containsText" text="A1">
      <formula>NOT(ISERROR(SEARCH("A1",AK7)))</formula>
    </cfRule>
    <cfRule type="containsText" dxfId="1544" priority="3" operator="containsText" text="C2">
      <formula>NOT(ISERROR(SEARCH("C2",AK7)))</formula>
    </cfRule>
    <cfRule type="containsText" dxfId="1543" priority="2" operator="containsText" text="D">
      <formula>NOT(ISERROR(SEARCH("D",AK7)))</formula>
    </cfRule>
    <cfRule type="containsText" dxfId="1542" priority="5" operator="containsText" text="B2">
      <formula>NOT(ISERROR(SEARCH("B2",AK7)))</formula>
    </cfRule>
  </conditionalFormatting>
  <conditionalFormatting sqref="AO9:AO20">
    <cfRule type="beginsWith" dxfId="1541" priority="257" operator="beginsWith" text="E">
      <formula>LEFT(AO9,LEN("E"))="E"</formula>
    </cfRule>
    <cfRule type="containsText" dxfId="1540" priority="258" operator="containsText" text="D">
      <formula>NOT(ISERROR(SEARCH("D",AO9)))</formula>
    </cfRule>
    <cfRule type="containsText" dxfId="1539" priority="259" operator="containsText" text="C2">
      <formula>NOT(ISERROR(SEARCH("C2",AO9)))</formula>
    </cfRule>
    <cfRule type="containsText" dxfId="1538" priority="260" operator="containsText" text="C1">
      <formula>NOT(ISERROR(SEARCH("C1",AO9)))</formula>
    </cfRule>
    <cfRule type="containsText" dxfId="1537" priority="261" operator="containsText" text="B2">
      <formula>NOT(ISERROR(SEARCH("B2",AO9)))</formula>
    </cfRule>
    <cfRule type="containsText" dxfId="1536" priority="262" operator="containsText" text="B1">
      <formula>NOT(ISERROR(SEARCH("B1",AO9)))</formula>
    </cfRule>
    <cfRule type="containsText" dxfId="1535" priority="263" operator="containsText" text="A2">
      <formula>NOT(ISERROR(SEARCH("A2",AO9)))</formula>
    </cfRule>
    <cfRule type="containsText" dxfId="1534" priority="264" operator="containsText" text="A1">
      <formula>NOT(ISERROR(SEARCH("A1",AO9)))</formula>
    </cfRule>
  </conditionalFormatting>
  <pageMargins left="0.25" right="0.25" top="0.25" bottom="0.25" header="0" footer="0"/>
  <pageSetup paperSize="9" scale="98" orientation="landscape" verticalDpi="1200" r:id="rId1"/>
  <headerFooter scaleWithDoc="0"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O35"/>
  <sheetViews>
    <sheetView showGridLines="0" showRowColHeaders="0" zoomScale="93" zoomScaleNormal="93" workbookViewId="0">
      <selection activeCell="T6" sqref="T6"/>
    </sheetView>
  </sheetViews>
  <sheetFormatPr defaultColWidth="9.140625" defaultRowHeight="15"/>
  <cols>
    <col min="1" max="1" width="4.7109375" style="1" customWidth="1"/>
    <col min="2" max="2" width="5.28515625" style="1" customWidth="1"/>
    <col min="3" max="3" width="7.140625" style="1" customWidth="1"/>
    <col min="4" max="4" width="24.42578125" style="1" customWidth="1"/>
    <col min="5" max="5" width="4" style="1" customWidth="1"/>
    <col min="6" max="6" width="4" style="1" hidden="1" customWidth="1"/>
    <col min="7" max="8" width="4" style="1" customWidth="1"/>
    <col min="9" max="9" width="4" style="1" hidden="1" customWidth="1"/>
    <col min="10" max="11" width="4" style="1" customWidth="1"/>
    <col min="12" max="12" width="4" style="1" hidden="1" customWidth="1"/>
    <col min="13" max="14" width="4" style="1" customWidth="1"/>
    <col min="15" max="15" width="4" style="1" hidden="1" customWidth="1"/>
    <col min="16" max="17" width="4" style="1" customWidth="1"/>
    <col min="18" max="18" width="4" style="1" hidden="1" customWidth="1"/>
    <col min="19" max="20" width="4" style="1" customWidth="1"/>
    <col min="21" max="21" width="4" style="1" hidden="1" customWidth="1"/>
    <col min="22" max="23" width="4" style="1" customWidth="1"/>
    <col min="24" max="24" width="4" style="1" hidden="1" customWidth="1"/>
    <col min="25" max="26" width="4" style="1" customWidth="1"/>
    <col min="27" max="27" width="4" style="1" hidden="1" customWidth="1"/>
    <col min="28" max="29" width="4" style="1" customWidth="1"/>
    <col min="30" max="30" width="4" style="1" hidden="1" customWidth="1"/>
    <col min="31" max="32" width="4" style="1" customWidth="1"/>
    <col min="33" max="33" width="4" style="1" hidden="1" customWidth="1"/>
    <col min="34" max="34" width="4" style="1" customWidth="1"/>
    <col min="35" max="35" width="6.85546875" style="1" customWidth="1"/>
    <col min="36" max="36" width="6.85546875" style="1" hidden="1" customWidth="1"/>
    <col min="37" max="37" width="6.85546875" style="1" customWidth="1"/>
    <col min="38" max="16384" width="9.140625" style="1"/>
  </cols>
  <sheetData>
    <row r="1" spans="1:41" ht="18.75">
      <c r="A1" s="54" t="s">
        <v>0</v>
      </c>
      <c r="B1" s="55"/>
      <c r="C1" s="55"/>
      <c r="D1" s="55"/>
      <c r="E1" s="55"/>
      <c r="F1" s="55"/>
      <c r="G1" s="55"/>
      <c r="H1" s="55"/>
      <c r="I1" s="55"/>
      <c r="J1" s="55"/>
      <c r="K1" s="55"/>
      <c r="L1" s="55"/>
      <c r="M1" s="55"/>
      <c r="N1" s="55"/>
      <c r="O1" s="55"/>
      <c r="P1" s="55"/>
      <c r="Q1" s="55"/>
      <c r="R1" s="55"/>
      <c r="S1" s="55"/>
      <c r="T1" s="55"/>
      <c r="U1" s="55"/>
      <c r="V1" s="55"/>
      <c r="W1" s="55"/>
      <c r="X1" s="55"/>
      <c r="Y1" s="55"/>
      <c r="Z1" s="55"/>
      <c r="AA1" s="55"/>
      <c r="AB1" s="55"/>
      <c r="AC1" s="55"/>
      <c r="AD1" s="55"/>
      <c r="AE1" s="55"/>
      <c r="AF1" s="55"/>
      <c r="AG1" s="55"/>
      <c r="AH1" s="55"/>
      <c r="AI1" s="55"/>
      <c r="AJ1" s="55"/>
      <c r="AK1" s="55"/>
      <c r="AL1" s="56"/>
    </row>
    <row r="2" spans="1:41" ht="15.75">
      <c r="A2" s="65" t="str">
        <f>Hindi!A2</f>
        <v>CLASS - 1 st</v>
      </c>
      <c r="B2" s="59"/>
      <c r="C2" s="59"/>
      <c r="D2" s="59"/>
      <c r="E2" s="59" t="s">
        <v>1</v>
      </c>
      <c r="F2" s="59"/>
      <c r="G2" s="59"/>
      <c r="H2" s="59"/>
      <c r="I2" s="59"/>
      <c r="J2" s="59"/>
      <c r="K2" s="59"/>
      <c r="L2" s="59"/>
      <c r="M2" s="59"/>
      <c r="N2" s="59"/>
      <c r="O2" s="59"/>
      <c r="P2" s="59"/>
      <c r="Q2" s="59"/>
      <c r="R2" s="59"/>
      <c r="S2" s="59"/>
      <c r="T2" s="59"/>
      <c r="U2" s="59"/>
      <c r="V2" s="59"/>
      <c r="W2" s="59"/>
      <c r="X2" s="59"/>
      <c r="Y2" s="59"/>
      <c r="Z2" s="59"/>
      <c r="AA2" s="59"/>
      <c r="AB2" s="59"/>
      <c r="AC2" s="59" t="s">
        <v>57</v>
      </c>
      <c r="AD2" s="59"/>
      <c r="AE2" s="59"/>
      <c r="AF2" s="59"/>
      <c r="AG2" s="59"/>
      <c r="AH2" s="59"/>
      <c r="AI2" s="59"/>
      <c r="AJ2" s="59"/>
      <c r="AK2" s="59"/>
      <c r="AL2" s="60"/>
    </row>
    <row r="3" spans="1:41" ht="15.75">
      <c r="A3" s="63" t="s">
        <v>18</v>
      </c>
      <c r="B3" s="64" t="s">
        <v>19</v>
      </c>
      <c r="C3" s="64" t="s">
        <v>20</v>
      </c>
      <c r="D3" s="64" t="s">
        <v>21</v>
      </c>
      <c r="E3" s="59" t="s">
        <v>22</v>
      </c>
      <c r="F3" s="59"/>
      <c r="G3" s="59"/>
      <c r="H3" s="59"/>
      <c r="I3" s="59"/>
      <c r="J3" s="59"/>
      <c r="K3" s="59"/>
      <c r="L3" s="59"/>
      <c r="M3" s="59"/>
      <c r="N3" s="59"/>
      <c r="O3" s="59"/>
      <c r="P3" s="59"/>
      <c r="Q3" s="59" t="s">
        <v>23</v>
      </c>
      <c r="R3" s="59"/>
      <c r="S3" s="59"/>
      <c r="T3" s="59"/>
      <c r="U3" s="59"/>
      <c r="V3" s="59"/>
      <c r="W3" s="59"/>
      <c r="X3" s="59"/>
      <c r="Y3" s="59"/>
      <c r="Z3" s="59"/>
      <c r="AA3" s="59"/>
      <c r="AB3" s="59"/>
      <c r="AC3" s="61" t="s">
        <v>24</v>
      </c>
      <c r="AD3" s="61"/>
      <c r="AE3" s="61"/>
      <c r="AF3" s="61"/>
      <c r="AG3" s="61"/>
      <c r="AH3" s="61"/>
      <c r="AI3" s="61" t="s">
        <v>25</v>
      </c>
      <c r="AJ3" s="61"/>
      <c r="AK3" s="61"/>
      <c r="AL3" s="62" t="s">
        <v>26</v>
      </c>
    </row>
    <row r="4" spans="1:41">
      <c r="A4" s="63"/>
      <c r="B4" s="64"/>
      <c r="C4" s="64"/>
      <c r="D4" s="64"/>
      <c r="E4" s="61" t="s">
        <v>27</v>
      </c>
      <c r="F4" s="61"/>
      <c r="G4" s="61"/>
      <c r="H4" s="61" t="s">
        <v>28</v>
      </c>
      <c r="I4" s="61"/>
      <c r="J4" s="61"/>
      <c r="K4" s="61" t="s">
        <v>29</v>
      </c>
      <c r="L4" s="61"/>
      <c r="M4" s="61"/>
      <c r="N4" s="61" t="s">
        <v>30</v>
      </c>
      <c r="O4" s="61"/>
      <c r="P4" s="61"/>
      <c r="Q4" s="61" t="s">
        <v>31</v>
      </c>
      <c r="R4" s="61"/>
      <c r="S4" s="61"/>
      <c r="T4" s="61" t="s">
        <v>32</v>
      </c>
      <c r="U4" s="61"/>
      <c r="V4" s="61"/>
      <c r="W4" s="61" t="s">
        <v>33</v>
      </c>
      <c r="X4" s="61"/>
      <c r="Y4" s="61"/>
      <c r="Z4" s="61" t="s">
        <v>30</v>
      </c>
      <c r="AA4" s="61"/>
      <c r="AB4" s="61"/>
      <c r="AC4" s="61" t="s">
        <v>34</v>
      </c>
      <c r="AD4" s="61"/>
      <c r="AE4" s="61"/>
      <c r="AF4" s="61" t="s">
        <v>35</v>
      </c>
      <c r="AG4" s="61"/>
      <c r="AH4" s="61"/>
      <c r="AI4" s="61" t="s">
        <v>36</v>
      </c>
      <c r="AJ4" s="61"/>
      <c r="AK4" s="61"/>
      <c r="AL4" s="62"/>
    </row>
    <row r="5" spans="1:41">
      <c r="A5" s="63"/>
      <c r="B5" s="64"/>
      <c r="C5" s="64"/>
      <c r="D5" s="64"/>
      <c r="E5" s="11" t="s">
        <v>37</v>
      </c>
      <c r="F5" s="11"/>
      <c r="G5" s="11" t="s">
        <v>38</v>
      </c>
      <c r="H5" s="11" t="s">
        <v>37</v>
      </c>
      <c r="I5" s="11"/>
      <c r="J5" s="11" t="s">
        <v>38</v>
      </c>
      <c r="K5" s="11" t="s">
        <v>37</v>
      </c>
      <c r="L5" s="11"/>
      <c r="M5" s="11" t="s">
        <v>38</v>
      </c>
      <c r="N5" s="11" t="s">
        <v>37</v>
      </c>
      <c r="O5" s="11"/>
      <c r="P5" s="11" t="s">
        <v>38</v>
      </c>
      <c r="Q5" s="11" t="s">
        <v>37</v>
      </c>
      <c r="R5" s="11"/>
      <c r="S5" s="11" t="s">
        <v>38</v>
      </c>
      <c r="T5" s="11" t="s">
        <v>37</v>
      </c>
      <c r="U5" s="11"/>
      <c r="V5" s="11" t="s">
        <v>38</v>
      </c>
      <c r="W5" s="11" t="s">
        <v>37</v>
      </c>
      <c r="X5" s="11"/>
      <c r="Y5" s="11" t="s">
        <v>38</v>
      </c>
      <c r="Z5" s="11" t="s">
        <v>37</v>
      </c>
      <c r="AA5" s="11"/>
      <c r="AB5" s="11" t="s">
        <v>38</v>
      </c>
      <c r="AC5" s="11" t="s">
        <v>37</v>
      </c>
      <c r="AD5" s="11"/>
      <c r="AE5" s="11" t="s">
        <v>38</v>
      </c>
      <c r="AF5" s="11" t="s">
        <v>37</v>
      </c>
      <c r="AG5" s="11"/>
      <c r="AH5" s="11" t="s">
        <v>38</v>
      </c>
      <c r="AI5" s="11" t="s">
        <v>37</v>
      </c>
      <c r="AJ5" s="11"/>
      <c r="AK5" s="11" t="s">
        <v>38</v>
      </c>
      <c r="AL5" s="62"/>
    </row>
    <row r="6" spans="1:41">
      <c r="A6" s="17">
        <v>1</v>
      </c>
      <c r="B6" s="5">
        <f>IF(ISBLANK(Hindi!B6),"",Hindi!B6)</f>
        <v>101</v>
      </c>
      <c r="C6" s="5">
        <f>IF(ISBLANK(Hindi!C6),"",Hindi!C6)</f>
        <v>355</v>
      </c>
      <c r="D6" s="13" t="str">
        <f>IF(ISBLANK(Hindi!D6),"",Hindi!D6)</f>
        <v>AAYSHA</v>
      </c>
      <c r="E6" s="5">
        <f>IF(ISBLANK(Data!R5),"",Data!R5)</f>
        <v>6</v>
      </c>
      <c r="F6" s="5">
        <f>IF(E6="","",E6/10*100)</f>
        <v>60</v>
      </c>
      <c r="G6" s="5" t="str">
        <f>IF(F6&lt;=20,"E2",IF(F6&lt;=32,"E1",IF(F6&lt;=40,"D",IF(F6&lt;=50,"C2",IF(F6&lt;=60,"C1",IF(F6&lt;=70,"B2",IF(F6&lt;=80,"B1",IF(F6&lt;=90,"A2",IF(F6&lt;=100,"A1","")))))))))</f>
        <v>C1</v>
      </c>
      <c r="H6" s="5">
        <f>IF(ISBLANK(Data!S5),"",Data!S5)</f>
        <v>7</v>
      </c>
      <c r="I6" s="5">
        <f>IF(H6="","",H6/10*100)</f>
        <v>70</v>
      </c>
      <c r="J6" s="5" t="str">
        <f>IF(I6&lt;=20,"E2",IF(I6&lt;=32,"E1",IF(I6&lt;=40,"D",IF(I6&lt;=50,"C2",IF(I6&lt;=60,"C1",IF(I6&lt;=70,"B2",IF(I6&lt;=80,"B1",IF(I6&lt;=90,"A2",IF(I6&lt;=100,"A1","")))))))))</f>
        <v>B2</v>
      </c>
      <c r="K6" s="5">
        <f>IF(ISBLANK(Data!T5),"",Data!T5)</f>
        <v>22</v>
      </c>
      <c r="L6" s="5">
        <f>IF(K6="","",K6/30*100)</f>
        <v>73.333333333333329</v>
      </c>
      <c r="M6" s="5" t="str">
        <f>IF(L6&lt;=20,"E2",IF(L6&lt;=32,"E1",IF(L6&lt;=40,"D",IF(L6&lt;=50,"C2",IF(L6&lt;=60,"C1",IF(L6&lt;=70,"B2",IF(L6&lt;=80,"B1",IF(L6&lt;=90,"A2",IF(L6&lt;=100,"A1","")))))))))</f>
        <v>B1</v>
      </c>
      <c r="N6" s="5">
        <f>IF(E6="","",IF(H6="","",IF(K6="","",SUM(E6,H6,K6))))</f>
        <v>35</v>
      </c>
      <c r="O6" s="5">
        <f>IF(N6="","",N6/50*100)</f>
        <v>70</v>
      </c>
      <c r="P6" s="5" t="str">
        <f>IF(O6&lt;=20,"E2",IF(O6&lt;=32,"E1",IF(O6&lt;=40,"D",IF(O6&lt;=50,"C2",IF(O6&lt;=60,"C1",IF(O6&lt;=70,"B2",IF(O6&lt;=80,"B1",IF(O6&lt;=90,"A2",IF(O6&lt;=100,"A1","")))))))))</f>
        <v>B2</v>
      </c>
      <c r="Q6" s="5">
        <f>IF(ISBLANK(Data!U5),"",Data!U5)</f>
        <v>10</v>
      </c>
      <c r="R6" s="5">
        <f>IF(Q6="","",Q6/10*100)</f>
        <v>100</v>
      </c>
      <c r="S6" s="5" t="str">
        <f>IF(R6&lt;=20,"E2",IF(R6&lt;=32,"E1",IF(R6&lt;=40,"D",IF(R6&lt;=50,"C2",IF(R6&lt;=60,"C1",IF(R6&lt;=70,"B2",IF(R6&lt;=80,"B1",IF(R6&lt;=90,"A2",IF(R6&lt;=100,"A1","")))))))))</f>
        <v>A1</v>
      </c>
      <c r="T6" s="5">
        <f>IF(ISBLANK(Data!V5),"",Data!V5)</f>
        <v>8</v>
      </c>
      <c r="U6" s="5">
        <f>IF(T6="","",T6/10*100)</f>
        <v>80</v>
      </c>
      <c r="V6" s="5" t="str">
        <f>IF(U6&lt;=20,"E2",IF(U6&lt;=32,"E1",IF(U6&lt;=40,"D",IF(U6&lt;=50,"C2",IF(U6&lt;=60,"C1",IF(U6&lt;=70,"B2",IF(U6&lt;=80,"B1",IF(U6&lt;=90,"A2",IF(U6&lt;=100,"A1","")))))))))</f>
        <v>B1</v>
      </c>
      <c r="W6" s="5">
        <f>IF(ISBLANK(Data!W5),"",Data!W5)</f>
        <v>24</v>
      </c>
      <c r="X6" s="5">
        <f>IF(W6="","",W6/30*100)</f>
        <v>80</v>
      </c>
      <c r="Y6" s="5" t="str">
        <f>IF(X6&lt;=20,"E2",IF(X6&lt;=32,"E1",IF(X6&lt;=40,"D",IF(X6&lt;=50,"C2",IF(X6&lt;=60,"C1",IF(X6&lt;=70,"B2",IF(X6&lt;=80,"B1",IF(X6&lt;=90,"A2",IF(X6&lt;=100,"A1","")))))))))</f>
        <v>B1</v>
      </c>
      <c r="Z6" s="5">
        <f>IF(Q6="","",IF(T6="","",IF(W6="","",SUM(Q6,T6,W6))))</f>
        <v>42</v>
      </c>
      <c r="AA6" s="5">
        <f>IF(Z6="","",Z6/50*100)</f>
        <v>84</v>
      </c>
      <c r="AB6" s="5" t="str">
        <f>IF(AA6&lt;=20,"E2",IF(AA6&lt;=32,"E1",IF(AA6&lt;=40,"D",IF(AA6&lt;=50,"C2",IF(AA6&lt;=60,"C1",IF(AA6&lt;=70,"B2",IF(AA6&lt;=80,"B1",IF(AA6&lt;=90,"A2",IF(AA6&lt;=100,"A1","")))))))))</f>
        <v>A2</v>
      </c>
      <c r="AC6" s="5">
        <f>IF(E6="","",IF(H6="","",IF(Q6="","",IF(T6="","",SUM(E6,H6,Q6,T6)))))</f>
        <v>31</v>
      </c>
      <c r="AD6" s="5">
        <f>IF(AC6="","",AC6/40*100)</f>
        <v>77.5</v>
      </c>
      <c r="AE6" s="5" t="str">
        <f>IF(AD6&lt;=20,"E2",IF(AD6&lt;=32,"E1",IF(AD6&lt;=40,"D",IF(AD6&lt;=50,"C2",IF(AD6&lt;=60,"C1",IF(AD6&lt;=70,"B2",IF(AD6&lt;=80,"B1",IF(AD6&lt;=90,"A2",IF(AD6&lt;=100,"A1","")))))))))</f>
        <v>B1</v>
      </c>
      <c r="AF6" s="5">
        <f>IF(K6="","",IF(W6="","",SUM(K6,W6)))</f>
        <v>46</v>
      </c>
      <c r="AG6" s="5">
        <f>IF(AF6="","",AF6/60*100)</f>
        <v>76.666666666666671</v>
      </c>
      <c r="AH6" s="5" t="str">
        <f>IF(AG6&lt;=20,"E2",IF(AG6&lt;=32,"E1",IF(AG6&lt;=40,"D",IF(AG6&lt;=50,"C2",IF(AG6&lt;=60,"C1",IF(AG6&lt;=70,"B2",IF(AG6&lt;=80,"B1",IF(AG6&lt;=90,"A2",IF(AG6&lt;=100,"A1","")))))))))</f>
        <v>B1</v>
      </c>
      <c r="AI6" s="5">
        <f>IF(AC6="","",IF(AF6="","",SUM(AC6,AF6)))</f>
        <v>77</v>
      </c>
      <c r="AJ6" s="5">
        <f>IF(AI6="","",AI6/100*100)</f>
        <v>77</v>
      </c>
      <c r="AK6" s="5" t="str">
        <f>IF(AJ6&lt;=20,"E2",IF(AJ6&lt;=32,"E1",IF(AJ6&lt;=40,"D",IF(AJ6&lt;=50,"C2",IF(AJ6&lt;=60,"C1",IF(AJ6&lt;=70,"B2",IF(AJ6&lt;=80,"B1",IF(AJ6&lt;=90,"A2",IF(AJ6&lt;=100,"A1","")))))))))</f>
        <v>B1</v>
      </c>
      <c r="AL6" s="19"/>
    </row>
    <row r="7" spans="1:41">
      <c r="A7" s="17">
        <v>2</v>
      </c>
      <c r="B7" s="5">
        <f>IF(ISBLANK(Hindi!B7),"",Hindi!B7)</f>
        <v>102</v>
      </c>
      <c r="C7" s="5">
        <f>IF(ISBLANK(Hindi!C7),"",Hindi!C7)</f>
        <v>384</v>
      </c>
      <c r="D7" s="13" t="str">
        <f>IF(ISBLANK(Hindi!D7),"",Hindi!D7)</f>
        <v>AAYASHA BANU</v>
      </c>
      <c r="E7" s="5">
        <f>IF(ISBLANK(Data!R6),"",Data!R6)</f>
        <v>8</v>
      </c>
      <c r="F7" s="5">
        <f t="shared" ref="F7:F35" si="0">IF(E7="","",E7/10*100)</f>
        <v>80</v>
      </c>
      <c r="G7" s="5" t="str">
        <f t="shared" ref="G7:G35" si="1">IF(F7&lt;=20,"E2",IF(F7&lt;=32,"E1",IF(F7&lt;=40,"D",IF(F7&lt;=50,"C2",IF(F7&lt;=60,"C1",IF(F7&lt;=70,"B2",IF(F7&lt;=80,"B1",IF(F7&lt;=90,"A2",IF(F7&lt;=100,"A1","")))))))))</f>
        <v>B1</v>
      </c>
      <c r="H7" s="5">
        <f>IF(ISBLANK(Data!S6),"",Data!S6)</f>
        <v>8</v>
      </c>
      <c r="I7" s="5">
        <f t="shared" ref="I7:I35" si="2">IF(H7="","",H7/10*100)</f>
        <v>80</v>
      </c>
      <c r="J7" s="5" t="str">
        <f t="shared" ref="J7:J35" si="3">IF(I7&lt;=20,"E2",IF(I7&lt;=32,"E1",IF(I7&lt;=40,"D",IF(I7&lt;=50,"C2",IF(I7&lt;=60,"C1",IF(I7&lt;=70,"B2",IF(I7&lt;=80,"B1",IF(I7&lt;=90,"A2",IF(I7&lt;=100,"A1","")))))))))</f>
        <v>B1</v>
      </c>
      <c r="K7" s="5">
        <f>IF(ISBLANK(Data!T6),"",Data!T6)</f>
        <v>20</v>
      </c>
      <c r="L7" s="5">
        <f t="shared" ref="L7:L35" si="4">IF(K7="","",K7/30*100)</f>
        <v>66.666666666666657</v>
      </c>
      <c r="M7" s="5" t="str">
        <f t="shared" ref="M7:M35" si="5">IF(L7&lt;=20,"E2",IF(L7&lt;=32,"E1",IF(L7&lt;=40,"D",IF(L7&lt;=50,"C2",IF(L7&lt;=60,"C1",IF(L7&lt;=70,"B2",IF(L7&lt;=80,"B1",IF(L7&lt;=90,"A2",IF(L7&lt;=100,"A1","")))))))))</f>
        <v>B2</v>
      </c>
      <c r="N7" s="5">
        <f t="shared" ref="N7:N35" si="6">IF(E7="","",IF(H7="","",IF(K7="","",SUM(E7,H7,K7))))</f>
        <v>36</v>
      </c>
      <c r="O7" s="5">
        <f t="shared" ref="O7:O35" si="7">IF(N7="","",N7/50*100)</f>
        <v>72</v>
      </c>
      <c r="P7" s="5" t="str">
        <f t="shared" ref="P7:P35" si="8">IF(O7&lt;=20,"E2",IF(O7&lt;=32,"E1",IF(O7&lt;=40,"D",IF(O7&lt;=50,"C2",IF(O7&lt;=60,"C1",IF(O7&lt;=70,"B2",IF(O7&lt;=80,"B1",IF(O7&lt;=90,"A2",IF(O7&lt;=100,"A1","")))))))))</f>
        <v>B1</v>
      </c>
      <c r="Q7" s="5">
        <f>IF(ISBLANK(Data!U6),"",Data!U6)</f>
        <v>8</v>
      </c>
      <c r="R7" s="5">
        <f t="shared" ref="R7:R35" si="9">IF(Q7="","",Q7/10*100)</f>
        <v>80</v>
      </c>
      <c r="S7" s="5" t="str">
        <f t="shared" ref="S7:S35" si="10">IF(R7&lt;=20,"E2",IF(R7&lt;=32,"E1",IF(R7&lt;=40,"D",IF(R7&lt;=50,"C2",IF(R7&lt;=60,"C1",IF(R7&lt;=70,"B2",IF(R7&lt;=80,"B1",IF(R7&lt;=90,"A2",IF(R7&lt;=100,"A1","")))))))))</f>
        <v>B1</v>
      </c>
      <c r="T7" s="5">
        <f>IF(ISBLANK(Data!V6),"",Data!V6)</f>
        <v>10</v>
      </c>
      <c r="U7" s="5">
        <f t="shared" ref="U7:U35" si="11">IF(T7="","",T7/10*100)</f>
        <v>100</v>
      </c>
      <c r="V7" s="5" t="str">
        <f t="shared" ref="V7:V35" si="12">IF(U7&lt;=20,"E2",IF(U7&lt;=32,"E1",IF(U7&lt;=40,"D",IF(U7&lt;=50,"C2",IF(U7&lt;=60,"C1",IF(U7&lt;=70,"B2",IF(U7&lt;=80,"B1",IF(U7&lt;=90,"A2",IF(U7&lt;=100,"A1","")))))))))</f>
        <v>A1</v>
      </c>
      <c r="W7" s="5">
        <f>IF(ISBLANK(Data!W6),"",Data!W6)</f>
        <v>29</v>
      </c>
      <c r="X7" s="5">
        <f t="shared" ref="X7:X35" si="13">IF(W7="","",W7/30*100)</f>
        <v>96.666666666666671</v>
      </c>
      <c r="Y7" s="5" t="str">
        <f t="shared" ref="Y7:Y35" si="14">IF(X7&lt;=20,"E2",IF(X7&lt;=32,"E1",IF(X7&lt;=40,"D",IF(X7&lt;=50,"C2",IF(X7&lt;=60,"C1",IF(X7&lt;=70,"B2",IF(X7&lt;=80,"B1",IF(X7&lt;=90,"A2",IF(X7&lt;=100,"A1","")))))))))</f>
        <v>A1</v>
      </c>
      <c r="Z7" s="5">
        <f t="shared" ref="Z7:Z35" si="15">IF(Q7="","",IF(T7="","",IF(W7="","",SUM(Q7,T7,W7))))</f>
        <v>47</v>
      </c>
      <c r="AA7" s="5">
        <f t="shared" ref="AA7:AA35" si="16">IF(Z7="","",Z7/50*100)</f>
        <v>94</v>
      </c>
      <c r="AB7" s="5" t="str">
        <f t="shared" ref="AB7:AB35" si="17">IF(AA7&lt;=20,"E2",IF(AA7&lt;=32,"E1",IF(AA7&lt;=40,"D",IF(AA7&lt;=50,"C2",IF(AA7&lt;=60,"C1",IF(AA7&lt;=70,"B2",IF(AA7&lt;=80,"B1",IF(AA7&lt;=90,"A2",IF(AA7&lt;=100,"A1","")))))))))</f>
        <v>A1</v>
      </c>
      <c r="AC7" s="5">
        <f t="shared" ref="AC7:AC35" si="18">IF(E7="","",IF(H7="","",IF(Q7="","",IF(T7="","",SUM(E7,H7,Q7,T7)))))</f>
        <v>34</v>
      </c>
      <c r="AD7" s="5">
        <f t="shared" ref="AD7:AD35" si="19">IF(AC7="","",AC7/40*100)</f>
        <v>85</v>
      </c>
      <c r="AE7" s="5" t="str">
        <f t="shared" ref="AE7:AE35" si="20">IF(AD7&lt;=20,"E2",IF(AD7&lt;=32,"E1",IF(AD7&lt;=40,"D",IF(AD7&lt;=50,"C2",IF(AD7&lt;=60,"C1",IF(AD7&lt;=70,"B2",IF(AD7&lt;=80,"B1",IF(AD7&lt;=90,"A2",IF(AD7&lt;=100,"A1","")))))))))</f>
        <v>A2</v>
      </c>
      <c r="AF7" s="5">
        <f t="shared" ref="AF7:AF35" si="21">IF(K7="","",IF(W7="","",SUM(K7,W7)))</f>
        <v>49</v>
      </c>
      <c r="AG7" s="5">
        <f t="shared" ref="AG7:AG35" si="22">IF(AF7="","",AF7/60*100)</f>
        <v>81.666666666666671</v>
      </c>
      <c r="AH7" s="5" t="str">
        <f t="shared" ref="AH7:AH35" si="23">IF(AG7&lt;=20,"E2",IF(AG7&lt;=32,"E1",IF(AG7&lt;=40,"D",IF(AG7&lt;=50,"C2",IF(AG7&lt;=60,"C1",IF(AG7&lt;=70,"B2",IF(AG7&lt;=80,"B1",IF(AG7&lt;=90,"A2",IF(AG7&lt;=100,"A1","")))))))))</f>
        <v>A2</v>
      </c>
      <c r="AI7" s="5">
        <f t="shared" ref="AI7:AI35" si="24">IF(AC7="","",IF(AF7="","",SUM(AC7,AF7)))</f>
        <v>83</v>
      </c>
      <c r="AJ7" s="5">
        <f t="shared" ref="AJ7:AJ35" si="25">IF(AI7="","",AI7/100*100)</f>
        <v>83</v>
      </c>
      <c r="AK7" s="5" t="str">
        <f t="shared" ref="AK7:AK35" si="26">IF(AJ7&lt;=20,"E2",IF(AJ7&lt;=32,"E1",IF(AJ7&lt;=40,"D",IF(AJ7&lt;=50,"C2",IF(AJ7&lt;=60,"C1",IF(AJ7&lt;=70,"B2",IF(AJ7&lt;=80,"B1",IF(AJ7&lt;=90,"A2",IF(AJ7&lt;=100,"A1","")))))))))</f>
        <v>A2</v>
      </c>
      <c r="AL7" s="19"/>
    </row>
    <row r="8" spans="1:41">
      <c r="A8" s="17">
        <v>3</v>
      </c>
      <c r="B8" s="5">
        <f>IF(ISBLANK(Hindi!B8),"",Hindi!B8)</f>
        <v>103</v>
      </c>
      <c r="C8" s="5">
        <f>IF(ISBLANK(Hindi!C8),"",Hindi!C8)</f>
        <v>366</v>
      </c>
      <c r="D8" s="13" t="str">
        <f>IF(ISBLANK(Hindi!D8),"",Hindi!D8)</f>
        <v>AAYESHA KHATOON</v>
      </c>
      <c r="E8" s="5">
        <f>IF(ISBLANK(Data!R7),"",Data!R7)</f>
        <v>7</v>
      </c>
      <c r="F8" s="5">
        <f t="shared" si="0"/>
        <v>70</v>
      </c>
      <c r="G8" s="5" t="str">
        <f t="shared" si="1"/>
        <v>B2</v>
      </c>
      <c r="H8" s="5">
        <f>IF(ISBLANK(Data!S7),"",Data!S7)</f>
        <v>7</v>
      </c>
      <c r="I8" s="5">
        <f t="shared" si="2"/>
        <v>70</v>
      </c>
      <c r="J8" s="5" t="str">
        <f t="shared" si="3"/>
        <v>B2</v>
      </c>
      <c r="K8" s="5">
        <f>IF(ISBLANK(Data!T7),"",Data!T7)</f>
        <v>20</v>
      </c>
      <c r="L8" s="5">
        <f t="shared" si="4"/>
        <v>66.666666666666657</v>
      </c>
      <c r="M8" s="5" t="str">
        <f t="shared" si="5"/>
        <v>B2</v>
      </c>
      <c r="N8" s="5">
        <f t="shared" si="6"/>
        <v>34</v>
      </c>
      <c r="O8" s="5">
        <f t="shared" si="7"/>
        <v>68</v>
      </c>
      <c r="P8" s="5" t="str">
        <f t="shared" si="8"/>
        <v>B2</v>
      </c>
      <c r="Q8" s="5">
        <f>IF(ISBLANK(Data!U7),"",Data!U7)</f>
        <v>6</v>
      </c>
      <c r="R8" s="5">
        <f t="shared" si="9"/>
        <v>60</v>
      </c>
      <c r="S8" s="5" t="str">
        <f t="shared" si="10"/>
        <v>C1</v>
      </c>
      <c r="T8" s="5">
        <f>IF(ISBLANK(Data!V7),"",Data!V7)</f>
        <v>6</v>
      </c>
      <c r="U8" s="5">
        <f t="shared" si="11"/>
        <v>60</v>
      </c>
      <c r="V8" s="5" t="str">
        <f t="shared" si="12"/>
        <v>C1</v>
      </c>
      <c r="W8" s="5">
        <f>IF(ISBLANK(Data!W7),"",Data!W7)</f>
        <v>15</v>
      </c>
      <c r="X8" s="5">
        <f t="shared" si="13"/>
        <v>50</v>
      </c>
      <c r="Y8" s="5" t="str">
        <f t="shared" si="14"/>
        <v>C2</v>
      </c>
      <c r="Z8" s="5">
        <f t="shared" si="15"/>
        <v>27</v>
      </c>
      <c r="AA8" s="5">
        <f t="shared" si="16"/>
        <v>54</v>
      </c>
      <c r="AB8" s="5" t="str">
        <f t="shared" si="17"/>
        <v>C1</v>
      </c>
      <c r="AC8" s="5">
        <f t="shared" si="18"/>
        <v>26</v>
      </c>
      <c r="AD8" s="5">
        <f t="shared" si="19"/>
        <v>65</v>
      </c>
      <c r="AE8" s="5" t="str">
        <f t="shared" si="20"/>
        <v>B2</v>
      </c>
      <c r="AF8" s="5">
        <f t="shared" si="21"/>
        <v>35</v>
      </c>
      <c r="AG8" s="5">
        <f t="shared" si="22"/>
        <v>58.333333333333336</v>
      </c>
      <c r="AH8" s="5" t="str">
        <f t="shared" si="23"/>
        <v>C1</v>
      </c>
      <c r="AI8" s="5">
        <f t="shared" si="24"/>
        <v>61</v>
      </c>
      <c r="AJ8" s="5">
        <f t="shared" si="25"/>
        <v>61</v>
      </c>
      <c r="AK8" s="5" t="str">
        <f t="shared" si="26"/>
        <v>B2</v>
      </c>
      <c r="AL8" s="19"/>
    </row>
    <row r="9" spans="1:41">
      <c r="A9" s="17">
        <v>4</v>
      </c>
      <c r="B9" s="5">
        <f>IF(ISBLANK(Hindi!B9),"",Hindi!B9)</f>
        <v>104</v>
      </c>
      <c r="C9" s="5">
        <f>IF(ISBLANK(Hindi!C9),"",Hindi!C9)</f>
        <v>439</v>
      </c>
      <c r="D9" s="13" t="str">
        <f>IF(ISBLANK(Hindi!D9),"",Hindi!D9)</f>
        <v>ALI HASAN</v>
      </c>
      <c r="E9" s="5">
        <f>IF(ISBLANK(Data!R8),"",Data!R8)</f>
        <v>9</v>
      </c>
      <c r="F9" s="5">
        <f t="shared" si="0"/>
        <v>90</v>
      </c>
      <c r="G9" s="5" t="str">
        <f t="shared" si="1"/>
        <v>A2</v>
      </c>
      <c r="H9" s="5">
        <f>IF(ISBLANK(Data!S8),"",Data!S8)</f>
        <v>9</v>
      </c>
      <c r="I9" s="5">
        <f t="shared" si="2"/>
        <v>90</v>
      </c>
      <c r="J9" s="5" t="str">
        <f t="shared" si="3"/>
        <v>A2</v>
      </c>
      <c r="K9" s="5">
        <f>IF(ISBLANK(Data!T8),"",Data!T8)</f>
        <v>28</v>
      </c>
      <c r="L9" s="5">
        <f t="shared" si="4"/>
        <v>93.333333333333329</v>
      </c>
      <c r="M9" s="5" t="str">
        <f t="shared" si="5"/>
        <v>A1</v>
      </c>
      <c r="N9" s="5">
        <f t="shared" si="6"/>
        <v>46</v>
      </c>
      <c r="O9" s="5">
        <f t="shared" si="7"/>
        <v>92</v>
      </c>
      <c r="P9" s="5" t="str">
        <f t="shared" si="8"/>
        <v>A1</v>
      </c>
      <c r="Q9" s="5">
        <f>IF(ISBLANK(Data!U8),"",Data!U8)</f>
        <v>9</v>
      </c>
      <c r="R9" s="5">
        <f t="shared" si="9"/>
        <v>90</v>
      </c>
      <c r="S9" s="5" t="str">
        <f t="shared" si="10"/>
        <v>A2</v>
      </c>
      <c r="T9" s="5">
        <f>IF(ISBLANK(Data!V8),"",Data!V8)</f>
        <v>8</v>
      </c>
      <c r="U9" s="5">
        <f t="shared" si="11"/>
        <v>80</v>
      </c>
      <c r="V9" s="5" t="str">
        <f t="shared" si="12"/>
        <v>B1</v>
      </c>
      <c r="W9" s="5">
        <f>IF(ISBLANK(Data!W8),"",Data!W8)</f>
        <v>29</v>
      </c>
      <c r="X9" s="5">
        <f t="shared" si="13"/>
        <v>96.666666666666671</v>
      </c>
      <c r="Y9" s="5" t="str">
        <f t="shared" si="14"/>
        <v>A1</v>
      </c>
      <c r="Z9" s="5">
        <f t="shared" si="15"/>
        <v>46</v>
      </c>
      <c r="AA9" s="5">
        <f t="shared" si="16"/>
        <v>92</v>
      </c>
      <c r="AB9" s="5" t="str">
        <f t="shared" si="17"/>
        <v>A1</v>
      </c>
      <c r="AC9" s="5">
        <f t="shared" si="18"/>
        <v>35</v>
      </c>
      <c r="AD9" s="5">
        <f t="shared" si="19"/>
        <v>87.5</v>
      </c>
      <c r="AE9" s="5" t="str">
        <f t="shared" si="20"/>
        <v>A2</v>
      </c>
      <c r="AF9" s="5">
        <f t="shared" si="21"/>
        <v>57</v>
      </c>
      <c r="AG9" s="5">
        <f t="shared" si="22"/>
        <v>95</v>
      </c>
      <c r="AH9" s="5" t="str">
        <f t="shared" si="23"/>
        <v>A1</v>
      </c>
      <c r="AI9" s="5">
        <f t="shared" si="24"/>
        <v>92</v>
      </c>
      <c r="AJ9" s="5">
        <f t="shared" si="25"/>
        <v>92</v>
      </c>
      <c r="AK9" s="5" t="str">
        <f t="shared" si="26"/>
        <v>A1</v>
      </c>
      <c r="AL9" s="19"/>
      <c r="AO9" s="21"/>
    </row>
    <row r="10" spans="1:41">
      <c r="A10" s="17">
        <v>5</v>
      </c>
      <c r="B10" s="5">
        <f>IF(ISBLANK(Hindi!B10),"",Hindi!B10)</f>
        <v>105</v>
      </c>
      <c r="C10" s="5">
        <f>IF(ISBLANK(Hindi!C10),"",Hindi!C10)</f>
        <v>378</v>
      </c>
      <c r="D10" s="13" t="str">
        <f>IF(ISBLANK(Hindi!D10),"",Hindi!D10)</f>
        <v>ALMAHIR</v>
      </c>
      <c r="E10" s="5">
        <f>IF(ISBLANK(Data!R9),"",Data!R9)</f>
        <v>10</v>
      </c>
      <c r="F10" s="5">
        <f t="shared" si="0"/>
        <v>100</v>
      </c>
      <c r="G10" s="5" t="str">
        <f t="shared" si="1"/>
        <v>A1</v>
      </c>
      <c r="H10" s="5">
        <f>IF(ISBLANK(Data!S9),"",Data!S9)</f>
        <v>10</v>
      </c>
      <c r="I10" s="5">
        <f t="shared" si="2"/>
        <v>100</v>
      </c>
      <c r="J10" s="5" t="str">
        <f t="shared" si="3"/>
        <v>A1</v>
      </c>
      <c r="K10" s="5">
        <f>IF(ISBLANK(Data!T9),"",Data!T9)</f>
        <v>29</v>
      </c>
      <c r="L10" s="5">
        <f t="shared" si="4"/>
        <v>96.666666666666671</v>
      </c>
      <c r="M10" s="5" t="str">
        <f t="shared" si="5"/>
        <v>A1</v>
      </c>
      <c r="N10" s="5">
        <f t="shared" si="6"/>
        <v>49</v>
      </c>
      <c r="O10" s="5">
        <f t="shared" si="7"/>
        <v>98</v>
      </c>
      <c r="P10" s="5" t="str">
        <f t="shared" si="8"/>
        <v>A1</v>
      </c>
      <c r="Q10" s="5">
        <f>IF(ISBLANK(Data!U9),"",Data!U9)</f>
        <v>9</v>
      </c>
      <c r="R10" s="5">
        <f t="shared" si="9"/>
        <v>90</v>
      </c>
      <c r="S10" s="5" t="str">
        <f t="shared" si="10"/>
        <v>A2</v>
      </c>
      <c r="T10" s="5">
        <f>IF(ISBLANK(Data!V9),"",Data!V9)</f>
        <v>10</v>
      </c>
      <c r="U10" s="5">
        <f t="shared" si="11"/>
        <v>100</v>
      </c>
      <c r="V10" s="5" t="str">
        <f t="shared" si="12"/>
        <v>A1</v>
      </c>
      <c r="W10" s="5">
        <f>IF(ISBLANK(Data!W9),"",Data!W9)</f>
        <v>29</v>
      </c>
      <c r="X10" s="5">
        <f t="shared" si="13"/>
        <v>96.666666666666671</v>
      </c>
      <c r="Y10" s="5" t="str">
        <f t="shared" si="14"/>
        <v>A1</v>
      </c>
      <c r="Z10" s="5">
        <f t="shared" si="15"/>
        <v>48</v>
      </c>
      <c r="AA10" s="5">
        <f t="shared" si="16"/>
        <v>96</v>
      </c>
      <c r="AB10" s="5" t="str">
        <f t="shared" si="17"/>
        <v>A1</v>
      </c>
      <c r="AC10" s="5">
        <f t="shared" si="18"/>
        <v>39</v>
      </c>
      <c r="AD10" s="5">
        <f t="shared" si="19"/>
        <v>97.5</v>
      </c>
      <c r="AE10" s="5" t="str">
        <f t="shared" si="20"/>
        <v>A1</v>
      </c>
      <c r="AF10" s="5">
        <f t="shared" si="21"/>
        <v>58</v>
      </c>
      <c r="AG10" s="5">
        <f t="shared" si="22"/>
        <v>96.666666666666671</v>
      </c>
      <c r="AH10" s="5" t="str">
        <f t="shared" si="23"/>
        <v>A1</v>
      </c>
      <c r="AI10" s="5">
        <f t="shared" si="24"/>
        <v>97</v>
      </c>
      <c r="AJ10" s="5">
        <f t="shared" si="25"/>
        <v>97</v>
      </c>
      <c r="AK10" s="5" t="str">
        <f t="shared" si="26"/>
        <v>A1</v>
      </c>
      <c r="AL10" s="19"/>
      <c r="AO10" s="21"/>
    </row>
    <row r="11" spans="1:41">
      <c r="A11" s="17">
        <v>6</v>
      </c>
      <c r="B11" s="5">
        <f>IF(ISBLANK(Hindi!B11),"",Hindi!B11)</f>
        <v>106</v>
      </c>
      <c r="C11" s="5">
        <f>IF(ISBLANK(Hindi!C11),"",Hindi!C11)</f>
        <v>374</v>
      </c>
      <c r="D11" s="13" t="str">
        <f>IF(ISBLANK(Hindi!D11),"",Hindi!D11)</f>
        <v>BUSHARA SHEIKH</v>
      </c>
      <c r="E11" s="5">
        <f>IF(ISBLANK(Data!R10),"",Data!R10)</f>
        <v>5</v>
      </c>
      <c r="F11" s="5">
        <f t="shared" si="0"/>
        <v>50</v>
      </c>
      <c r="G11" s="5" t="str">
        <f t="shared" si="1"/>
        <v>C2</v>
      </c>
      <c r="H11" s="5">
        <f>IF(ISBLANK(Data!S10),"",Data!S10)</f>
        <v>5</v>
      </c>
      <c r="I11" s="5">
        <f t="shared" si="2"/>
        <v>50</v>
      </c>
      <c r="J11" s="5" t="str">
        <f t="shared" si="3"/>
        <v>C2</v>
      </c>
      <c r="K11" s="5">
        <f>IF(ISBLANK(Data!T10),"",Data!T10)</f>
        <v>20</v>
      </c>
      <c r="L11" s="5">
        <f t="shared" si="4"/>
        <v>66.666666666666657</v>
      </c>
      <c r="M11" s="5" t="str">
        <f t="shared" si="5"/>
        <v>B2</v>
      </c>
      <c r="N11" s="5">
        <f t="shared" si="6"/>
        <v>30</v>
      </c>
      <c r="O11" s="5">
        <f t="shared" si="7"/>
        <v>60</v>
      </c>
      <c r="P11" s="5" t="str">
        <f t="shared" si="8"/>
        <v>C1</v>
      </c>
      <c r="Q11" s="5">
        <f>IF(ISBLANK(Data!U10),"",Data!U10)</f>
        <v>6</v>
      </c>
      <c r="R11" s="5">
        <f t="shared" si="9"/>
        <v>60</v>
      </c>
      <c r="S11" s="5" t="str">
        <f t="shared" si="10"/>
        <v>C1</v>
      </c>
      <c r="T11" s="5">
        <f>IF(ISBLANK(Data!V10),"",Data!V10)</f>
        <v>7</v>
      </c>
      <c r="U11" s="5">
        <f t="shared" si="11"/>
        <v>70</v>
      </c>
      <c r="V11" s="5" t="str">
        <f t="shared" si="12"/>
        <v>B2</v>
      </c>
      <c r="W11" s="5">
        <f>IF(ISBLANK(Data!W10),"",Data!W10)</f>
        <v>21</v>
      </c>
      <c r="X11" s="5">
        <f t="shared" si="13"/>
        <v>70</v>
      </c>
      <c r="Y11" s="5" t="str">
        <f t="shared" si="14"/>
        <v>B2</v>
      </c>
      <c r="Z11" s="5">
        <f t="shared" si="15"/>
        <v>34</v>
      </c>
      <c r="AA11" s="5">
        <f t="shared" si="16"/>
        <v>68</v>
      </c>
      <c r="AB11" s="5" t="str">
        <f t="shared" si="17"/>
        <v>B2</v>
      </c>
      <c r="AC11" s="5">
        <f t="shared" si="18"/>
        <v>23</v>
      </c>
      <c r="AD11" s="5">
        <f t="shared" si="19"/>
        <v>57.499999999999993</v>
      </c>
      <c r="AE11" s="5" t="str">
        <f t="shared" si="20"/>
        <v>C1</v>
      </c>
      <c r="AF11" s="5">
        <f t="shared" si="21"/>
        <v>41</v>
      </c>
      <c r="AG11" s="5">
        <f t="shared" si="22"/>
        <v>68.333333333333329</v>
      </c>
      <c r="AH11" s="5" t="str">
        <f t="shared" si="23"/>
        <v>B2</v>
      </c>
      <c r="AI11" s="5">
        <f t="shared" si="24"/>
        <v>64</v>
      </c>
      <c r="AJ11" s="5">
        <f t="shared" si="25"/>
        <v>64</v>
      </c>
      <c r="AK11" s="5" t="str">
        <f t="shared" si="26"/>
        <v>B2</v>
      </c>
      <c r="AL11" s="19"/>
      <c r="AO11" s="21"/>
    </row>
    <row r="12" spans="1:41">
      <c r="A12" s="17">
        <v>7</v>
      </c>
      <c r="B12" s="5">
        <f>IF(ISBLANK(Hindi!B12),"",Hindi!B12)</f>
        <v>107</v>
      </c>
      <c r="C12" s="5">
        <f>IF(ISBLANK(Hindi!C12),"",Hindi!C12)</f>
        <v>359</v>
      </c>
      <c r="D12" s="13" t="str">
        <f>IF(ISBLANK(Hindi!D12),"",Hindi!D12)</f>
        <v>FARA KHAN</v>
      </c>
      <c r="E12" s="5">
        <f>IF(ISBLANK(Data!R11),"",Data!R11)</f>
        <v>5</v>
      </c>
      <c r="F12" s="5">
        <f t="shared" si="0"/>
        <v>50</v>
      </c>
      <c r="G12" s="5" t="str">
        <f t="shared" si="1"/>
        <v>C2</v>
      </c>
      <c r="H12" s="5">
        <f>IF(ISBLANK(Data!S11),"",Data!S11)</f>
        <v>6</v>
      </c>
      <c r="I12" s="5">
        <f t="shared" si="2"/>
        <v>60</v>
      </c>
      <c r="J12" s="5" t="str">
        <f t="shared" si="3"/>
        <v>C1</v>
      </c>
      <c r="K12" s="5">
        <f>IF(ISBLANK(Data!T11),"",Data!T11)</f>
        <v>24</v>
      </c>
      <c r="L12" s="5">
        <f t="shared" si="4"/>
        <v>80</v>
      </c>
      <c r="M12" s="5" t="str">
        <f t="shared" si="5"/>
        <v>B1</v>
      </c>
      <c r="N12" s="5">
        <f t="shared" si="6"/>
        <v>35</v>
      </c>
      <c r="O12" s="5">
        <f t="shared" si="7"/>
        <v>70</v>
      </c>
      <c r="P12" s="5" t="str">
        <f t="shared" si="8"/>
        <v>B2</v>
      </c>
      <c r="Q12" s="5">
        <f>IF(ISBLANK(Data!U11),"",Data!U11)</f>
        <v>4</v>
      </c>
      <c r="R12" s="5">
        <f t="shared" si="9"/>
        <v>40</v>
      </c>
      <c r="S12" s="5" t="str">
        <f t="shared" si="10"/>
        <v>D</v>
      </c>
      <c r="T12" s="5">
        <f>IF(ISBLANK(Data!V11),"",Data!V11)</f>
        <v>6</v>
      </c>
      <c r="U12" s="5">
        <f t="shared" si="11"/>
        <v>60</v>
      </c>
      <c r="V12" s="5" t="str">
        <f t="shared" si="12"/>
        <v>C1</v>
      </c>
      <c r="W12" s="5">
        <f>IF(ISBLANK(Data!W11),"",Data!W11)</f>
        <v>15</v>
      </c>
      <c r="X12" s="5">
        <f t="shared" si="13"/>
        <v>50</v>
      </c>
      <c r="Y12" s="5" t="str">
        <f t="shared" si="14"/>
        <v>C2</v>
      </c>
      <c r="Z12" s="5">
        <f t="shared" si="15"/>
        <v>25</v>
      </c>
      <c r="AA12" s="5">
        <f t="shared" si="16"/>
        <v>50</v>
      </c>
      <c r="AB12" s="5" t="str">
        <f t="shared" si="17"/>
        <v>C2</v>
      </c>
      <c r="AC12" s="5">
        <f t="shared" si="18"/>
        <v>21</v>
      </c>
      <c r="AD12" s="5">
        <f t="shared" si="19"/>
        <v>52.5</v>
      </c>
      <c r="AE12" s="5" t="str">
        <f t="shared" si="20"/>
        <v>C1</v>
      </c>
      <c r="AF12" s="5">
        <f t="shared" si="21"/>
        <v>39</v>
      </c>
      <c r="AG12" s="5">
        <f t="shared" si="22"/>
        <v>65</v>
      </c>
      <c r="AH12" s="5" t="str">
        <f t="shared" si="23"/>
        <v>B2</v>
      </c>
      <c r="AI12" s="5">
        <f t="shared" si="24"/>
        <v>60</v>
      </c>
      <c r="AJ12" s="5">
        <f t="shared" si="25"/>
        <v>60</v>
      </c>
      <c r="AK12" s="5" t="str">
        <f t="shared" si="26"/>
        <v>C1</v>
      </c>
      <c r="AL12" s="19"/>
      <c r="AO12" s="21"/>
    </row>
    <row r="13" spans="1:41">
      <c r="A13" s="17">
        <v>8</v>
      </c>
      <c r="B13" s="5">
        <f>IF(ISBLANK(Hindi!B13),"",Hindi!B13)</f>
        <v>108</v>
      </c>
      <c r="C13" s="5">
        <f>IF(ISBLANK(Hindi!C13),"",Hindi!C13)</f>
        <v>357</v>
      </c>
      <c r="D13" s="13" t="str">
        <f>IF(ISBLANK(Hindi!D13),"",Hindi!D13)</f>
        <v>GULAM MOHIYUDDIN</v>
      </c>
      <c r="E13" s="5">
        <f>IF(ISBLANK(Data!R12),"",Data!R12)</f>
        <v>10</v>
      </c>
      <c r="F13" s="5">
        <f t="shared" si="0"/>
        <v>100</v>
      </c>
      <c r="G13" s="5" t="str">
        <f t="shared" si="1"/>
        <v>A1</v>
      </c>
      <c r="H13" s="5">
        <f>IF(ISBLANK(Data!S12),"",Data!S12)</f>
        <v>8</v>
      </c>
      <c r="I13" s="5">
        <f t="shared" si="2"/>
        <v>80</v>
      </c>
      <c r="J13" s="5" t="str">
        <f t="shared" si="3"/>
        <v>B1</v>
      </c>
      <c r="K13" s="5">
        <f>IF(ISBLANK(Data!T12),"",Data!T12)</f>
        <v>28</v>
      </c>
      <c r="L13" s="5">
        <f t="shared" si="4"/>
        <v>93.333333333333329</v>
      </c>
      <c r="M13" s="5" t="str">
        <f t="shared" si="5"/>
        <v>A1</v>
      </c>
      <c r="N13" s="5">
        <f t="shared" si="6"/>
        <v>46</v>
      </c>
      <c r="O13" s="5">
        <f t="shared" si="7"/>
        <v>92</v>
      </c>
      <c r="P13" s="5" t="str">
        <f t="shared" si="8"/>
        <v>A1</v>
      </c>
      <c r="Q13" s="5">
        <f>IF(ISBLANK(Data!U12),"",Data!U12)</f>
        <v>9</v>
      </c>
      <c r="R13" s="5">
        <f t="shared" si="9"/>
        <v>90</v>
      </c>
      <c r="S13" s="5" t="str">
        <f t="shared" si="10"/>
        <v>A2</v>
      </c>
      <c r="T13" s="5">
        <f>IF(ISBLANK(Data!V12),"",Data!V12)</f>
        <v>10</v>
      </c>
      <c r="U13" s="5">
        <f t="shared" si="11"/>
        <v>100</v>
      </c>
      <c r="V13" s="5" t="str">
        <f t="shared" si="12"/>
        <v>A1</v>
      </c>
      <c r="W13" s="5">
        <f>IF(ISBLANK(Data!W12),"",Data!W12)</f>
        <v>27</v>
      </c>
      <c r="X13" s="5">
        <f t="shared" si="13"/>
        <v>90</v>
      </c>
      <c r="Y13" s="5" t="str">
        <f t="shared" si="14"/>
        <v>A2</v>
      </c>
      <c r="Z13" s="5">
        <f t="shared" si="15"/>
        <v>46</v>
      </c>
      <c r="AA13" s="5">
        <f t="shared" si="16"/>
        <v>92</v>
      </c>
      <c r="AB13" s="5" t="str">
        <f t="shared" si="17"/>
        <v>A1</v>
      </c>
      <c r="AC13" s="5">
        <f t="shared" si="18"/>
        <v>37</v>
      </c>
      <c r="AD13" s="5">
        <f t="shared" si="19"/>
        <v>92.5</v>
      </c>
      <c r="AE13" s="5" t="str">
        <f t="shared" si="20"/>
        <v>A1</v>
      </c>
      <c r="AF13" s="5">
        <f t="shared" si="21"/>
        <v>55</v>
      </c>
      <c r="AG13" s="5">
        <f t="shared" si="22"/>
        <v>91.666666666666657</v>
      </c>
      <c r="AH13" s="5" t="str">
        <f t="shared" si="23"/>
        <v>A1</v>
      </c>
      <c r="AI13" s="5">
        <f t="shared" si="24"/>
        <v>92</v>
      </c>
      <c r="AJ13" s="5">
        <f t="shared" si="25"/>
        <v>92</v>
      </c>
      <c r="AK13" s="5" t="str">
        <f t="shared" si="26"/>
        <v>A1</v>
      </c>
      <c r="AL13" s="19"/>
      <c r="AO13" s="21"/>
    </row>
    <row r="14" spans="1:41">
      <c r="A14" s="17">
        <v>9</v>
      </c>
      <c r="B14" s="5">
        <f>IF(ISBLANK(Hindi!B14),"",Hindi!B14)</f>
        <v>109</v>
      </c>
      <c r="C14" s="5">
        <f>IF(ISBLANK(Hindi!C14),"",Hindi!C14)</f>
        <v>365</v>
      </c>
      <c r="D14" s="13" t="str">
        <f>IF(ISBLANK(Hindi!D14),"",Hindi!D14)</f>
        <v>MAJIDA MAKRANI</v>
      </c>
      <c r="E14" s="5">
        <f>IF(ISBLANK(Data!R13),"",Data!R13)</f>
        <v>5</v>
      </c>
      <c r="F14" s="5">
        <f t="shared" si="0"/>
        <v>50</v>
      </c>
      <c r="G14" s="5" t="str">
        <f t="shared" si="1"/>
        <v>C2</v>
      </c>
      <c r="H14" s="5">
        <f>IF(ISBLANK(Data!S13),"",Data!S13)</f>
        <v>7</v>
      </c>
      <c r="I14" s="5">
        <f t="shared" si="2"/>
        <v>70</v>
      </c>
      <c r="J14" s="5" t="str">
        <f t="shared" si="3"/>
        <v>B2</v>
      </c>
      <c r="K14" s="5">
        <f>IF(ISBLANK(Data!T13),"",Data!T13)</f>
        <v>24</v>
      </c>
      <c r="L14" s="5">
        <f t="shared" si="4"/>
        <v>80</v>
      </c>
      <c r="M14" s="5" t="str">
        <f t="shared" si="5"/>
        <v>B1</v>
      </c>
      <c r="N14" s="5">
        <f t="shared" si="6"/>
        <v>36</v>
      </c>
      <c r="O14" s="5">
        <f t="shared" si="7"/>
        <v>72</v>
      </c>
      <c r="P14" s="5" t="str">
        <f t="shared" si="8"/>
        <v>B1</v>
      </c>
      <c r="Q14" s="5">
        <f>IF(ISBLANK(Data!U13),"",Data!U13)</f>
        <v>6</v>
      </c>
      <c r="R14" s="5">
        <f t="shared" si="9"/>
        <v>60</v>
      </c>
      <c r="S14" s="5" t="str">
        <f t="shared" si="10"/>
        <v>C1</v>
      </c>
      <c r="T14" s="5">
        <f>IF(ISBLANK(Data!V13),"",Data!V13)</f>
        <v>9</v>
      </c>
      <c r="U14" s="5">
        <f t="shared" si="11"/>
        <v>90</v>
      </c>
      <c r="V14" s="5" t="str">
        <f t="shared" si="12"/>
        <v>A2</v>
      </c>
      <c r="W14" s="5">
        <f>IF(ISBLANK(Data!W13),"",Data!W13)</f>
        <v>19</v>
      </c>
      <c r="X14" s="5">
        <f t="shared" si="13"/>
        <v>63.333333333333329</v>
      </c>
      <c r="Y14" s="5" t="str">
        <f t="shared" si="14"/>
        <v>B2</v>
      </c>
      <c r="Z14" s="5">
        <f t="shared" si="15"/>
        <v>34</v>
      </c>
      <c r="AA14" s="5">
        <f t="shared" si="16"/>
        <v>68</v>
      </c>
      <c r="AB14" s="5" t="str">
        <f t="shared" si="17"/>
        <v>B2</v>
      </c>
      <c r="AC14" s="5">
        <f t="shared" si="18"/>
        <v>27</v>
      </c>
      <c r="AD14" s="5">
        <f t="shared" si="19"/>
        <v>67.5</v>
      </c>
      <c r="AE14" s="5" t="str">
        <f t="shared" si="20"/>
        <v>B2</v>
      </c>
      <c r="AF14" s="5">
        <f t="shared" si="21"/>
        <v>43</v>
      </c>
      <c r="AG14" s="5">
        <f t="shared" si="22"/>
        <v>71.666666666666671</v>
      </c>
      <c r="AH14" s="5" t="str">
        <f t="shared" si="23"/>
        <v>B1</v>
      </c>
      <c r="AI14" s="5">
        <f t="shared" si="24"/>
        <v>70</v>
      </c>
      <c r="AJ14" s="5">
        <f t="shared" si="25"/>
        <v>70</v>
      </c>
      <c r="AK14" s="5" t="str">
        <f t="shared" si="26"/>
        <v>B2</v>
      </c>
      <c r="AL14" s="19"/>
      <c r="AO14" s="21"/>
    </row>
    <row r="15" spans="1:41">
      <c r="A15" s="17">
        <v>10</v>
      </c>
      <c r="B15" s="5">
        <f>IF(ISBLANK(Hindi!B15),"",Hindi!B15)</f>
        <v>110</v>
      </c>
      <c r="C15" s="5">
        <f>IF(ISBLANK(Hindi!C15),"",Hindi!C15)</f>
        <v>369</v>
      </c>
      <c r="D15" s="13" t="str">
        <f>IF(ISBLANK(Hindi!D15),"",Hindi!D15)</f>
        <v>MANTASHA QURESHI</v>
      </c>
      <c r="E15" s="5">
        <f>IF(ISBLANK(Data!R14),"",Data!R14)</f>
        <v>9</v>
      </c>
      <c r="F15" s="5">
        <f t="shared" si="0"/>
        <v>90</v>
      </c>
      <c r="G15" s="5" t="str">
        <f t="shared" si="1"/>
        <v>A2</v>
      </c>
      <c r="H15" s="5">
        <f>IF(ISBLANK(Data!S14),"",Data!S14)</f>
        <v>9</v>
      </c>
      <c r="I15" s="5">
        <f t="shared" si="2"/>
        <v>90</v>
      </c>
      <c r="J15" s="5" t="str">
        <f t="shared" si="3"/>
        <v>A2</v>
      </c>
      <c r="K15" s="5">
        <f>IF(ISBLANK(Data!T14),"",Data!T14)</f>
        <v>22</v>
      </c>
      <c r="L15" s="5">
        <f t="shared" si="4"/>
        <v>73.333333333333329</v>
      </c>
      <c r="M15" s="5" t="str">
        <f t="shared" si="5"/>
        <v>B1</v>
      </c>
      <c r="N15" s="5">
        <f t="shared" si="6"/>
        <v>40</v>
      </c>
      <c r="O15" s="5">
        <f t="shared" si="7"/>
        <v>80</v>
      </c>
      <c r="P15" s="5" t="str">
        <f t="shared" si="8"/>
        <v>B1</v>
      </c>
      <c r="Q15" s="5">
        <f>IF(ISBLANK(Data!U14),"",Data!U14)</f>
        <v>8</v>
      </c>
      <c r="R15" s="5">
        <f t="shared" si="9"/>
        <v>80</v>
      </c>
      <c r="S15" s="5" t="str">
        <f t="shared" si="10"/>
        <v>B1</v>
      </c>
      <c r="T15" s="5">
        <f>IF(ISBLANK(Data!V14),"",Data!V14)</f>
        <v>10</v>
      </c>
      <c r="U15" s="5">
        <f t="shared" si="11"/>
        <v>100</v>
      </c>
      <c r="V15" s="5" t="str">
        <f t="shared" si="12"/>
        <v>A1</v>
      </c>
      <c r="W15" s="5">
        <f>IF(ISBLANK(Data!W14),"",Data!W14)</f>
        <v>29</v>
      </c>
      <c r="X15" s="5">
        <f t="shared" si="13"/>
        <v>96.666666666666671</v>
      </c>
      <c r="Y15" s="5" t="str">
        <f t="shared" si="14"/>
        <v>A1</v>
      </c>
      <c r="Z15" s="5">
        <f t="shared" si="15"/>
        <v>47</v>
      </c>
      <c r="AA15" s="5">
        <f t="shared" si="16"/>
        <v>94</v>
      </c>
      <c r="AB15" s="5" t="str">
        <f t="shared" si="17"/>
        <v>A1</v>
      </c>
      <c r="AC15" s="5">
        <f t="shared" si="18"/>
        <v>36</v>
      </c>
      <c r="AD15" s="5">
        <f t="shared" si="19"/>
        <v>90</v>
      </c>
      <c r="AE15" s="5" t="str">
        <f t="shared" si="20"/>
        <v>A2</v>
      </c>
      <c r="AF15" s="5">
        <f t="shared" si="21"/>
        <v>51</v>
      </c>
      <c r="AG15" s="5">
        <f t="shared" si="22"/>
        <v>85</v>
      </c>
      <c r="AH15" s="5" t="str">
        <f t="shared" si="23"/>
        <v>A2</v>
      </c>
      <c r="AI15" s="5">
        <f t="shared" si="24"/>
        <v>87</v>
      </c>
      <c r="AJ15" s="5">
        <f t="shared" si="25"/>
        <v>87</v>
      </c>
      <c r="AK15" s="5" t="str">
        <f t="shared" si="26"/>
        <v>A2</v>
      </c>
      <c r="AL15" s="19"/>
      <c r="AO15" s="21"/>
    </row>
    <row r="16" spans="1:41">
      <c r="A16" s="17">
        <v>11</v>
      </c>
      <c r="B16" s="5">
        <f>IF(ISBLANK(Hindi!B16),"",Hindi!B16)</f>
        <v>111</v>
      </c>
      <c r="C16" s="5">
        <f>IF(ISBLANK(Hindi!C16),"",Hindi!C16)</f>
        <v>381</v>
      </c>
      <c r="D16" s="13" t="str">
        <f>IF(ISBLANK(Hindi!D16),"",Hindi!D16)</f>
        <v>MOHAMMED SHADAB</v>
      </c>
      <c r="E16" s="5">
        <f>IF(ISBLANK(Data!R15),"",Data!R15)</f>
        <v>9</v>
      </c>
      <c r="F16" s="5">
        <f t="shared" si="0"/>
        <v>90</v>
      </c>
      <c r="G16" s="5" t="str">
        <f t="shared" si="1"/>
        <v>A2</v>
      </c>
      <c r="H16" s="5">
        <f>IF(ISBLANK(Data!S15),"",Data!S15)</f>
        <v>9</v>
      </c>
      <c r="I16" s="5">
        <f t="shared" si="2"/>
        <v>90</v>
      </c>
      <c r="J16" s="5" t="str">
        <f t="shared" si="3"/>
        <v>A2</v>
      </c>
      <c r="K16" s="5">
        <f>IF(ISBLANK(Data!T15),"",Data!T15)</f>
        <v>30</v>
      </c>
      <c r="L16" s="5">
        <f t="shared" si="4"/>
        <v>100</v>
      </c>
      <c r="M16" s="5" t="str">
        <f t="shared" si="5"/>
        <v>A1</v>
      </c>
      <c r="N16" s="5">
        <f t="shared" si="6"/>
        <v>48</v>
      </c>
      <c r="O16" s="5">
        <f t="shared" si="7"/>
        <v>96</v>
      </c>
      <c r="P16" s="5" t="str">
        <f t="shared" si="8"/>
        <v>A1</v>
      </c>
      <c r="Q16" s="5">
        <f>IF(ISBLANK(Data!U15),"",Data!U15)</f>
        <v>8</v>
      </c>
      <c r="R16" s="5">
        <f t="shared" si="9"/>
        <v>80</v>
      </c>
      <c r="S16" s="5" t="str">
        <f t="shared" si="10"/>
        <v>B1</v>
      </c>
      <c r="T16" s="5">
        <f>IF(ISBLANK(Data!V15),"",Data!V15)</f>
        <v>10</v>
      </c>
      <c r="U16" s="5">
        <f t="shared" si="11"/>
        <v>100</v>
      </c>
      <c r="V16" s="5" t="str">
        <f t="shared" si="12"/>
        <v>A1</v>
      </c>
      <c r="W16" s="5">
        <f>IF(ISBLANK(Data!W15),"",Data!W15)</f>
        <v>26</v>
      </c>
      <c r="X16" s="5">
        <f t="shared" si="13"/>
        <v>86.666666666666671</v>
      </c>
      <c r="Y16" s="5" t="str">
        <f t="shared" si="14"/>
        <v>A2</v>
      </c>
      <c r="Z16" s="5">
        <f t="shared" si="15"/>
        <v>44</v>
      </c>
      <c r="AA16" s="5">
        <f t="shared" si="16"/>
        <v>88</v>
      </c>
      <c r="AB16" s="5" t="str">
        <f t="shared" si="17"/>
        <v>A2</v>
      </c>
      <c r="AC16" s="5">
        <f t="shared" si="18"/>
        <v>36</v>
      </c>
      <c r="AD16" s="5">
        <f t="shared" si="19"/>
        <v>90</v>
      </c>
      <c r="AE16" s="5" t="str">
        <f t="shared" si="20"/>
        <v>A2</v>
      </c>
      <c r="AF16" s="5">
        <f t="shared" si="21"/>
        <v>56</v>
      </c>
      <c r="AG16" s="5">
        <f t="shared" si="22"/>
        <v>93.333333333333329</v>
      </c>
      <c r="AH16" s="5" t="str">
        <f t="shared" si="23"/>
        <v>A1</v>
      </c>
      <c r="AI16" s="5">
        <f t="shared" si="24"/>
        <v>92</v>
      </c>
      <c r="AJ16" s="5">
        <f t="shared" si="25"/>
        <v>92</v>
      </c>
      <c r="AK16" s="5" t="str">
        <f t="shared" si="26"/>
        <v>A1</v>
      </c>
      <c r="AL16" s="19"/>
      <c r="AO16" s="21"/>
    </row>
    <row r="17" spans="1:41">
      <c r="A17" s="17">
        <v>12</v>
      </c>
      <c r="B17" s="5">
        <f>IF(ISBLANK(Hindi!B17),"",Hindi!B17)</f>
        <v>112</v>
      </c>
      <c r="C17" s="5">
        <f>IF(ISBLANK(Hindi!C17),"",Hindi!C17)</f>
        <v>356</v>
      </c>
      <c r="D17" s="13" t="str">
        <f>IF(ISBLANK(Hindi!D17),"",Hindi!D17)</f>
        <v>MOHAMMED SHAFAT</v>
      </c>
      <c r="E17" s="5">
        <f>IF(ISBLANK(Data!R16),"",Data!R16)</f>
        <v>7</v>
      </c>
      <c r="F17" s="5">
        <f t="shared" si="0"/>
        <v>70</v>
      </c>
      <c r="G17" s="5" t="str">
        <f t="shared" si="1"/>
        <v>B2</v>
      </c>
      <c r="H17" s="5">
        <f>IF(ISBLANK(Data!S16),"",Data!S16)</f>
        <v>9</v>
      </c>
      <c r="I17" s="5">
        <f t="shared" si="2"/>
        <v>90</v>
      </c>
      <c r="J17" s="5" t="str">
        <f t="shared" si="3"/>
        <v>A2</v>
      </c>
      <c r="K17" s="5">
        <f>IF(ISBLANK(Data!T16),"",Data!T16)</f>
        <v>22</v>
      </c>
      <c r="L17" s="5">
        <f t="shared" si="4"/>
        <v>73.333333333333329</v>
      </c>
      <c r="M17" s="5" t="str">
        <f t="shared" si="5"/>
        <v>B1</v>
      </c>
      <c r="N17" s="5">
        <f t="shared" si="6"/>
        <v>38</v>
      </c>
      <c r="O17" s="5">
        <f t="shared" si="7"/>
        <v>76</v>
      </c>
      <c r="P17" s="5" t="str">
        <f t="shared" si="8"/>
        <v>B1</v>
      </c>
      <c r="Q17" s="5">
        <f>IF(ISBLANK(Data!U16),"",Data!U16)</f>
        <v>8</v>
      </c>
      <c r="R17" s="5">
        <f t="shared" si="9"/>
        <v>80</v>
      </c>
      <c r="S17" s="5" t="str">
        <f t="shared" si="10"/>
        <v>B1</v>
      </c>
      <c r="T17" s="5">
        <f>IF(ISBLANK(Data!V16),"",Data!V16)</f>
        <v>10</v>
      </c>
      <c r="U17" s="5">
        <f t="shared" si="11"/>
        <v>100</v>
      </c>
      <c r="V17" s="5" t="str">
        <f t="shared" si="12"/>
        <v>A1</v>
      </c>
      <c r="W17" s="5">
        <f>IF(ISBLANK(Data!W16),"",Data!W16)</f>
        <v>26</v>
      </c>
      <c r="X17" s="5">
        <f t="shared" si="13"/>
        <v>86.666666666666671</v>
      </c>
      <c r="Y17" s="5" t="str">
        <f t="shared" si="14"/>
        <v>A2</v>
      </c>
      <c r="Z17" s="5">
        <f t="shared" si="15"/>
        <v>44</v>
      </c>
      <c r="AA17" s="5">
        <f t="shared" si="16"/>
        <v>88</v>
      </c>
      <c r="AB17" s="5" t="str">
        <f t="shared" si="17"/>
        <v>A2</v>
      </c>
      <c r="AC17" s="5">
        <f t="shared" si="18"/>
        <v>34</v>
      </c>
      <c r="AD17" s="5">
        <f t="shared" si="19"/>
        <v>85</v>
      </c>
      <c r="AE17" s="5" t="str">
        <f t="shared" si="20"/>
        <v>A2</v>
      </c>
      <c r="AF17" s="5">
        <f t="shared" si="21"/>
        <v>48</v>
      </c>
      <c r="AG17" s="5">
        <f t="shared" si="22"/>
        <v>80</v>
      </c>
      <c r="AH17" s="5" t="str">
        <f t="shared" si="23"/>
        <v>B1</v>
      </c>
      <c r="AI17" s="5">
        <f t="shared" si="24"/>
        <v>82</v>
      </c>
      <c r="AJ17" s="5">
        <f t="shared" si="25"/>
        <v>82</v>
      </c>
      <c r="AK17" s="5" t="str">
        <f t="shared" si="26"/>
        <v>A2</v>
      </c>
      <c r="AL17" s="19"/>
      <c r="AO17" s="21"/>
    </row>
    <row r="18" spans="1:41">
      <c r="A18" s="17">
        <v>13</v>
      </c>
      <c r="B18" s="5">
        <f>IF(ISBLANK(Hindi!B18),"",Hindi!B18)</f>
        <v>113</v>
      </c>
      <c r="C18" s="5">
        <f>IF(ISBLANK(Hindi!C18),"",Hindi!C18)</f>
        <v>383</v>
      </c>
      <c r="D18" s="13" t="str">
        <f>IF(ISBLANK(Hindi!D18),"",Hindi!D18)</f>
        <v>MOHAMMED YUSUF</v>
      </c>
      <c r="E18" s="5">
        <f>IF(ISBLANK(Data!R17),"",Data!R17)</f>
        <v>6</v>
      </c>
      <c r="F18" s="5">
        <f t="shared" si="0"/>
        <v>60</v>
      </c>
      <c r="G18" s="5" t="str">
        <f t="shared" si="1"/>
        <v>C1</v>
      </c>
      <c r="H18" s="5">
        <f>IF(ISBLANK(Data!S17),"",Data!S17)</f>
        <v>7</v>
      </c>
      <c r="I18" s="5">
        <f t="shared" si="2"/>
        <v>70</v>
      </c>
      <c r="J18" s="5" t="str">
        <f t="shared" si="3"/>
        <v>B2</v>
      </c>
      <c r="K18" s="5">
        <f>IF(ISBLANK(Data!T17),"",Data!T17)</f>
        <v>24</v>
      </c>
      <c r="L18" s="5">
        <f t="shared" si="4"/>
        <v>80</v>
      </c>
      <c r="M18" s="5" t="str">
        <f t="shared" si="5"/>
        <v>B1</v>
      </c>
      <c r="N18" s="5">
        <f t="shared" si="6"/>
        <v>37</v>
      </c>
      <c r="O18" s="5">
        <f t="shared" si="7"/>
        <v>74</v>
      </c>
      <c r="P18" s="5" t="str">
        <f t="shared" si="8"/>
        <v>B1</v>
      </c>
      <c r="Q18" s="5">
        <f>IF(ISBLANK(Data!U17),"",Data!U17)</f>
        <v>6</v>
      </c>
      <c r="R18" s="5">
        <f t="shared" si="9"/>
        <v>60</v>
      </c>
      <c r="S18" s="5" t="str">
        <f t="shared" si="10"/>
        <v>C1</v>
      </c>
      <c r="T18" s="5">
        <f>IF(ISBLANK(Data!V17),"",Data!V17)</f>
        <v>8</v>
      </c>
      <c r="U18" s="5">
        <f t="shared" si="11"/>
        <v>80</v>
      </c>
      <c r="V18" s="5" t="str">
        <f t="shared" si="12"/>
        <v>B1</v>
      </c>
      <c r="W18" s="5">
        <f>IF(ISBLANK(Data!W17),"",Data!W17)</f>
        <v>22</v>
      </c>
      <c r="X18" s="5">
        <f t="shared" si="13"/>
        <v>73.333333333333329</v>
      </c>
      <c r="Y18" s="5" t="str">
        <f t="shared" si="14"/>
        <v>B1</v>
      </c>
      <c r="Z18" s="5">
        <f t="shared" si="15"/>
        <v>36</v>
      </c>
      <c r="AA18" s="5">
        <f t="shared" si="16"/>
        <v>72</v>
      </c>
      <c r="AB18" s="5" t="str">
        <f t="shared" si="17"/>
        <v>B1</v>
      </c>
      <c r="AC18" s="5">
        <f t="shared" si="18"/>
        <v>27</v>
      </c>
      <c r="AD18" s="5">
        <f t="shared" si="19"/>
        <v>67.5</v>
      </c>
      <c r="AE18" s="5" t="str">
        <f t="shared" si="20"/>
        <v>B2</v>
      </c>
      <c r="AF18" s="5">
        <f t="shared" si="21"/>
        <v>46</v>
      </c>
      <c r="AG18" s="5">
        <f t="shared" si="22"/>
        <v>76.666666666666671</v>
      </c>
      <c r="AH18" s="5" t="str">
        <f t="shared" si="23"/>
        <v>B1</v>
      </c>
      <c r="AI18" s="5">
        <f t="shared" si="24"/>
        <v>73</v>
      </c>
      <c r="AJ18" s="5">
        <f t="shared" si="25"/>
        <v>73</v>
      </c>
      <c r="AK18" s="5" t="str">
        <f t="shared" si="26"/>
        <v>B1</v>
      </c>
      <c r="AL18" s="19"/>
      <c r="AO18" s="21"/>
    </row>
    <row r="19" spans="1:41">
      <c r="A19" s="17">
        <v>14</v>
      </c>
      <c r="B19" s="5">
        <f>IF(ISBLANK(Hindi!B19),"",Hindi!B19)</f>
        <v>114</v>
      </c>
      <c r="C19" s="5">
        <f>IF(ISBLANK(Hindi!C19),"",Hindi!C19)</f>
        <v>373</v>
      </c>
      <c r="D19" s="13" t="str">
        <f>IF(ISBLANK(Hindi!D19),"",Hindi!D19)</f>
        <v>RIDA FATEMA</v>
      </c>
      <c r="E19" s="5">
        <f>IF(ISBLANK(Data!R18),"",Data!R18)</f>
        <v>4</v>
      </c>
      <c r="F19" s="5">
        <f t="shared" si="0"/>
        <v>40</v>
      </c>
      <c r="G19" s="5" t="str">
        <f t="shared" si="1"/>
        <v>D</v>
      </c>
      <c r="H19" s="5">
        <f>IF(ISBLANK(Data!S18),"",Data!S18)</f>
        <v>5</v>
      </c>
      <c r="I19" s="5">
        <f t="shared" si="2"/>
        <v>50</v>
      </c>
      <c r="J19" s="5" t="str">
        <f t="shared" si="3"/>
        <v>C2</v>
      </c>
      <c r="K19" s="5">
        <f>IF(ISBLANK(Data!T18),"",Data!T18)</f>
        <v>14</v>
      </c>
      <c r="L19" s="5">
        <f t="shared" si="4"/>
        <v>46.666666666666664</v>
      </c>
      <c r="M19" s="5" t="str">
        <f t="shared" si="5"/>
        <v>C2</v>
      </c>
      <c r="N19" s="5">
        <f t="shared" si="6"/>
        <v>23</v>
      </c>
      <c r="O19" s="5">
        <f t="shared" si="7"/>
        <v>46</v>
      </c>
      <c r="P19" s="5" t="str">
        <f t="shared" si="8"/>
        <v>C2</v>
      </c>
      <c r="Q19" s="5">
        <f>IF(ISBLANK(Data!U18),"",Data!U18)</f>
        <v>5</v>
      </c>
      <c r="R19" s="5">
        <f t="shared" si="9"/>
        <v>50</v>
      </c>
      <c r="S19" s="5" t="str">
        <f t="shared" si="10"/>
        <v>C2</v>
      </c>
      <c r="T19" s="5">
        <f>IF(ISBLANK(Data!V18),"",Data!V18)</f>
        <v>7</v>
      </c>
      <c r="U19" s="5">
        <f t="shared" si="11"/>
        <v>70</v>
      </c>
      <c r="V19" s="5" t="str">
        <f t="shared" si="12"/>
        <v>B2</v>
      </c>
      <c r="W19" s="5" t="str">
        <f>IF(ISBLANK(Data!W18),"",Data!W18)</f>
        <v/>
      </c>
      <c r="X19" s="5" t="str">
        <f t="shared" si="13"/>
        <v/>
      </c>
      <c r="Y19" s="5" t="str">
        <f t="shared" si="14"/>
        <v/>
      </c>
      <c r="Z19" s="5" t="str">
        <f t="shared" si="15"/>
        <v/>
      </c>
      <c r="AA19" s="5" t="str">
        <f t="shared" si="16"/>
        <v/>
      </c>
      <c r="AB19" s="5" t="str">
        <f t="shared" si="17"/>
        <v/>
      </c>
      <c r="AC19" s="5">
        <f t="shared" si="18"/>
        <v>21</v>
      </c>
      <c r="AD19" s="5">
        <f t="shared" si="19"/>
        <v>52.5</v>
      </c>
      <c r="AE19" s="5" t="str">
        <f t="shared" si="20"/>
        <v>C1</v>
      </c>
      <c r="AF19" s="5" t="str">
        <f t="shared" si="21"/>
        <v/>
      </c>
      <c r="AG19" s="5" t="str">
        <f t="shared" si="22"/>
        <v/>
      </c>
      <c r="AH19" s="5" t="str">
        <f t="shared" si="23"/>
        <v/>
      </c>
      <c r="AI19" s="5" t="str">
        <f t="shared" si="24"/>
        <v/>
      </c>
      <c r="AJ19" s="5" t="str">
        <f t="shared" si="25"/>
        <v/>
      </c>
      <c r="AK19" s="5" t="str">
        <f t="shared" si="26"/>
        <v/>
      </c>
      <c r="AL19" s="19"/>
      <c r="AO19" s="21"/>
    </row>
    <row r="20" spans="1:41">
      <c r="A20" s="17">
        <v>15</v>
      </c>
      <c r="B20" s="5">
        <f>IF(ISBLANK(Hindi!B20),"",Hindi!B20)</f>
        <v>115</v>
      </c>
      <c r="C20" s="5">
        <f>IF(ISBLANK(Hindi!C20),"",Hindi!C20)</f>
        <v>377</v>
      </c>
      <c r="D20" s="13" t="str">
        <f>IF(ISBLANK(Hindi!D20),"",Hindi!D20)</f>
        <v>SARA MALIK</v>
      </c>
      <c r="E20" s="5">
        <f>IF(ISBLANK(Data!R19),"",Data!R19)</f>
        <v>5</v>
      </c>
      <c r="F20" s="5">
        <f t="shared" si="0"/>
        <v>50</v>
      </c>
      <c r="G20" s="5" t="str">
        <f t="shared" si="1"/>
        <v>C2</v>
      </c>
      <c r="H20" s="5">
        <f>IF(ISBLANK(Data!S19),"",Data!S19)</f>
        <v>7</v>
      </c>
      <c r="I20" s="5">
        <f t="shared" si="2"/>
        <v>70</v>
      </c>
      <c r="J20" s="5" t="str">
        <f t="shared" si="3"/>
        <v>B2</v>
      </c>
      <c r="K20" s="5">
        <f>IF(ISBLANK(Data!T19),"",Data!T19)</f>
        <v>25</v>
      </c>
      <c r="L20" s="5">
        <f t="shared" si="4"/>
        <v>83.333333333333343</v>
      </c>
      <c r="M20" s="5" t="str">
        <f t="shared" si="5"/>
        <v>A2</v>
      </c>
      <c r="N20" s="5">
        <f t="shared" si="6"/>
        <v>37</v>
      </c>
      <c r="O20" s="5">
        <f t="shared" si="7"/>
        <v>74</v>
      </c>
      <c r="P20" s="5" t="str">
        <f t="shared" si="8"/>
        <v>B1</v>
      </c>
      <c r="Q20" s="5">
        <f>IF(ISBLANK(Data!U19),"",Data!U19)</f>
        <v>5</v>
      </c>
      <c r="R20" s="5">
        <f t="shared" si="9"/>
        <v>50</v>
      </c>
      <c r="S20" s="5" t="str">
        <f t="shared" si="10"/>
        <v>C2</v>
      </c>
      <c r="T20" s="5">
        <f>IF(ISBLANK(Data!V19),"",Data!V19)</f>
        <v>8</v>
      </c>
      <c r="U20" s="5">
        <f t="shared" si="11"/>
        <v>80</v>
      </c>
      <c r="V20" s="5" t="str">
        <f t="shared" si="12"/>
        <v>B1</v>
      </c>
      <c r="W20" s="5" t="str">
        <f>IF(ISBLANK(Data!W19),"",Data!W19)</f>
        <v/>
      </c>
      <c r="X20" s="5" t="str">
        <f t="shared" si="13"/>
        <v/>
      </c>
      <c r="Y20" s="5" t="str">
        <f t="shared" si="14"/>
        <v/>
      </c>
      <c r="Z20" s="5" t="str">
        <f t="shared" si="15"/>
        <v/>
      </c>
      <c r="AA20" s="5" t="str">
        <f t="shared" si="16"/>
        <v/>
      </c>
      <c r="AB20" s="5" t="str">
        <f t="shared" si="17"/>
        <v/>
      </c>
      <c r="AC20" s="5">
        <f t="shared" si="18"/>
        <v>25</v>
      </c>
      <c r="AD20" s="5">
        <f t="shared" si="19"/>
        <v>62.5</v>
      </c>
      <c r="AE20" s="5" t="str">
        <f t="shared" si="20"/>
        <v>B2</v>
      </c>
      <c r="AF20" s="5" t="str">
        <f t="shared" si="21"/>
        <v/>
      </c>
      <c r="AG20" s="5" t="str">
        <f t="shared" si="22"/>
        <v/>
      </c>
      <c r="AH20" s="5" t="str">
        <f t="shared" si="23"/>
        <v/>
      </c>
      <c r="AI20" s="5" t="str">
        <f t="shared" si="24"/>
        <v/>
      </c>
      <c r="AJ20" s="5" t="str">
        <f t="shared" si="25"/>
        <v/>
      </c>
      <c r="AK20" s="5" t="str">
        <f t="shared" si="26"/>
        <v/>
      </c>
      <c r="AL20" s="19"/>
      <c r="AO20" s="21"/>
    </row>
    <row r="21" spans="1:41">
      <c r="A21" s="17">
        <v>16</v>
      </c>
      <c r="B21" s="5">
        <f>IF(ISBLANK(Hindi!B21),"",Hindi!B21)</f>
        <v>116</v>
      </c>
      <c r="C21" s="5">
        <f>IF(ISBLANK(Hindi!C21),"",Hindi!C21)</f>
        <v>368</v>
      </c>
      <c r="D21" s="13" t="str">
        <f>IF(ISBLANK(Hindi!D21),"",Hindi!D21)</f>
        <v>SARA PARVIN</v>
      </c>
      <c r="E21" s="5">
        <f>IF(ISBLANK(Data!R20),"",Data!R20)</f>
        <v>10</v>
      </c>
      <c r="F21" s="5">
        <f t="shared" si="0"/>
        <v>100</v>
      </c>
      <c r="G21" s="5" t="str">
        <f t="shared" si="1"/>
        <v>A1</v>
      </c>
      <c r="H21" s="5">
        <f>IF(ISBLANK(Data!S20),"",Data!S20)</f>
        <v>10</v>
      </c>
      <c r="I21" s="5">
        <f t="shared" si="2"/>
        <v>100</v>
      </c>
      <c r="J21" s="5" t="str">
        <f t="shared" si="3"/>
        <v>A1</v>
      </c>
      <c r="K21" s="5">
        <f>IF(ISBLANK(Data!T20),"",Data!T20)</f>
        <v>30</v>
      </c>
      <c r="L21" s="5">
        <f t="shared" si="4"/>
        <v>100</v>
      </c>
      <c r="M21" s="5" t="str">
        <f t="shared" si="5"/>
        <v>A1</v>
      </c>
      <c r="N21" s="5">
        <f t="shared" si="6"/>
        <v>50</v>
      </c>
      <c r="O21" s="5">
        <f t="shared" si="7"/>
        <v>100</v>
      </c>
      <c r="P21" s="5" t="str">
        <f t="shared" si="8"/>
        <v>A1</v>
      </c>
      <c r="Q21" s="5">
        <f>IF(ISBLANK(Data!U20),"",Data!U20)</f>
        <v>10</v>
      </c>
      <c r="R21" s="5">
        <f t="shared" si="9"/>
        <v>100</v>
      </c>
      <c r="S21" s="5" t="str">
        <f t="shared" si="10"/>
        <v>A1</v>
      </c>
      <c r="T21" s="5">
        <f>IF(ISBLANK(Data!V20),"",Data!V20)</f>
        <v>10</v>
      </c>
      <c r="U21" s="5">
        <f t="shared" si="11"/>
        <v>100</v>
      </c>
      <c r="V21" s="5" t="str">
        <f t="shared" si="12"/>
        <v>A1</v>
      </c>
      <c r="W21" s="5">
        <f>IF(ISBLANK(Data!W20),"",Data!W20)</f>
        <v>30</v>
      </c>
      <c r="X21" s="5">
        <f t="shared" si="13"/>
        <v>100</v>
      </c>
      <c r="Y21" s="5" t="str">
        <f t="shared" si="14"/>
        <v>A1</v>
      </c>
      <c r="Z21" s="5">
        <f t="shared" si="15"/>
        <v>50</v>
      </c>
      <c r="AA21" s="5">
        <f t="shared" si="16"/>
        <v>100</v>
      </c>
      <c r="AB21" s="5" t="str">
        <f t="shared" si="17"/>
        <v>A1</v>
      </c>
      <c r="AC21" s="5">
        <f t="shared" si="18"/>
        <v>40</v>
      </c>
      <c r="AD21" s="5">
        <f t="shared" si="19"/>
        <v>100</v>
      </c>
      <c r="AE21" s="5" t="str">
        <f t="shared" si="20"/>
        <v>A1</v>
      </c>
      <c r="AF21" s="5">
        <f t="shared" si="21"/>
        <v>60</v>
      </c>
      <c r="AG21" s="5">
        <f t="shared" si="22"/>
        <v>100</v>
      </c>
      <c r="AH21" s="5" t="str">
        <f t="shared" si="23"/>
        <v>A1</v>
      </c>
      <c r="AI21" s="5">
        <f t="shared" si="24"/>
        <v>100</v>
      </c>
      <c r="AJ21" s="5">
        <f t="shared" si="25"/>
        <v>100</v>
      </c>
      <c r="AK21" s="5" t="str">
        <f t="shared" si="26"/>
        <v>A1</v>
      </c>
      <c r="AL21" s="19"/>
    </row>
    <row r="22" spans="1:41">
      <c r="A22" s="17">
        <v>17</v>
      </c>
      <c r="B22" s="5">
        <f>IF(ISBLANK(Hindi!B22),"",Hindi!B22)</f>
        <v>117</v>
      </c>
      <c r="C22" s="5">
        <f>IF(ISBLANK(Hindi!C22),"",Hindi!C22)</f>
        <v>385</v>
      </c>
      <c r="D22" s="13" t="str">
        <f>IF(ISBLANK(Hindi!D22),"",Hindi!D22)</f>
        <v>MOHAMMED YAMAN</v>
      </c>
      <c r="E22" s="5">
        <f>IF(ISBLANK(Data!R21),"",Data!R21)</f>
        <v>7</v>
      </c>
      <c r="F22" s="5">
        <f t="shared" si="0"/>
        <v>70</v>
      </c>
      <c r="G22" s="5" t="str">
        <f t="shared" si="1"/>
        <v>B2</v>
      </c>
      <c r="H22" s="5">
        <f>IF(ISBLANK(Data!S21),"",Data!S21)</f>
        <v>7</v>
      </c>
      <c r="I22" s="5">
        <f t="shared" si="2"/>
        <v>70</v>
      </c>
      <c r="J22" s="5" t="str">
        <f t="shared" si="3"/>
        <v>B2</v>
      </c>
      <c r="K22" s="5">
        <f>IF(ISBLANK(Data!T21),"",Data!T21)</f>
        <v>26</v>
      </c>
      <c r="L22" s="5">
        <f t="shared" si="4"/>
        <v>86.666666666666671</v>
      </c>
      <c r="M22" s="5" t="str">
        <f t="shared" si="5"/>
        <v>A2</v>
      </c>
      <c r="N22" s="5">
        <f t="shared" si="6"/>
        <v>40</v>
      </c>
      <c r="O22" s="5">
        <f t="shared" si="7"/>
        <v>80</v>
      </c>
      <c r="P22" s="5" t="str">
        <f t="shared" si="8"/>
        <v>B1</v>
      </c>
      <c r="Q22" s="5">
        <f>IF(ISBLANK(Data!U21),"",Data!U21)</f>
        <v>7</v>
      </c>
      <c r="R22" s="5">
        <f t="shared" si="9"/>
        <v>70</v>
      </c>
      <c r="S22" s="5" t="str">
        <f t="shared" si="10"/>
        <v>B2</v>
      </c>
      <c r="T22" s="5">
        <f>IF(ISBLANK(Data!V21),"",Data!V21)</f>
        <v>10</v>
      </c>
      <c r="U22" s="5">
        <f t="shared" si="11"/>
        <v>100</v>
      </c>
      <c r="V22" s="5" t="str">
        <f t="shared" si="12"/>
        <v>A1</v>
      </c>
      <c r="W22" s="5" t="str">
        <f>IF(ISBLANK(Data!W21),"",Data!W21)</f>
        <v/>
      </c>
      <c r="X22" s="5" t="str">
        <f t="shared" si="13"/>
        <v/>
      </c>
      <c r="Y22" s="5" t="str">
        <f t="shared" si="14"/>
        <v/>
      </c>
      <c r="Z22" s="5" t="str">
        <f t="shared" si="15"/>
        <v/>
      </c>
      <c r="AA22" s="5" t="str">
        <f t="shared" si="16"/>
        <v/>
      </c>
      <c r="AB22" s="5" t="str">
        <f t="shared" si="17"/>
        <v/>
      </c>
      <c r="AC22" s="5">
        <f t="shared" si="18"/>
        <v>31</v>
      </c>
      <c r="AD22" s="5">
        <f t="shared" si="19"/>
        <v>77.5</v>
      </c>
      <c r="AE22" s="5" t="str">
        <f t="shared" si="20"/>
        <v>B1</v>
      </c>
      <c r="AF22" s="5" t="str">
        <f t="shared" si="21"/>
        <v/>
      </c>
      <c r="AG22" s="5" t="str">
        <f t="shared" si="22"/>
        <v/>
      </c>
      <c r="AH22" s="5" t="str">
        <f t="shared" si="23"/>
        <v/>
      </c>
      <c r="AI22" s="5" t="str">
        <f t="shared" si="24"/>
        <v/>
      </c>
      <c r="AJ22" s="5" t="str">
        <f t="shared" si="25"/>
        <v/>
      </c>
      <c r="AK22" s="5" t="str">
        <f t="shared" si="26"/>
        <v/>
      </c>
      <c r="AL22" s="19"/>
    </row>
    <row r="23" spans="1:41">
      <c r="A23" s="17">
        <v>18</v>
      </c>
      <c r="B23" s="5" t="str">
        <f>IF(ISBLANK(Hindi!B23),"",Hindi!B23)</f>
        <v/>
      </c>
      <c r="C23" s="5" t="str">
        <f>IF(ISBLANK(Hindi!C23),"",Hindi!C23)</f>
        <v/>
      </c>
      <c r="D23" s="13" t="str">
        <f>IF(ISBLANK(Hindi!D23),"",Hindi!D23)</f>
        <v/>
      </c>
      <c r="E23" s="5" t="str">
        <f>IF(ISBLANK(Data!R22),"",Data!R22)</f>
        <v/>
      </c>
      <c r="F23" s="5" t="str">
        <f t="shared" si="0"/>
        <v/>
      </c>
      <c r="G23" s="5" t="str">
        <f t="shared" si="1"/>
        <v/>
      </c>
      <c r="H23" s="5" t="str">
        <f>IF(ISBLANK(Data!S22),"",Data!S22)</f>
        <v/>
      </c>
      <c r="I23" s="5" t="str">
        <f t="shared" si="2"/>
        <v/>
      </c>
      <c r="J23" s="5" t="str">
        <f t="shared" si="3"/>
        <v/>
      </c>
      <c r="K23" s="5" t="str">
        <f>IF(ISBLANK(Data!T22),"",Data!T22)</f>
        <v/>
      </c>
      <c r="L23" s="5" t="str">
        <f t="shared" si="4"/>
        <v/>
      </c>
      <c r="M23" s="5" t="str">
        <f t="shared" si="5"/>
        <v/>
      </c>
      <c r="N23" s="5" t="str">
        <f t="shared" si="6"/>
        <v/>
      </c>
      <c r="O23" s="5" t="str">
        <f t="shared" si="7"/>
        <v/>
      </c>
      <c r="P23" s="5" t="str">
        <f t="shared" si="8"/>
        <v/>
      </c>
      <c r="Q23" s="5" t="str">
        <f>IF(ISBLANK(Data!U22),"",Data!U22)</f>
        <v/>
      </c>
      <c r="R23" s="5" t="str">
        <f t="shared" si="9"/>
        <v/>
      </c>
      <c r="S23" s="5" t="str">
        <f t="shared" si="10"/>
        <v/>
      </c>
      <c r="T23" s="5" t="str">
        <f>IF(ISBLANK(Data!V22),"",Data!V22)</f>
        <v/>
      </c>
      <c r="U23" s="5" t="str">
        <f t="shared" si="11"/>
        <v/>
      </c>
      <c r="V23" s="5" t="str">
        <f t="shared" si="12"/>
        <v/>
      </c>
      <c r="W23" s="5" t="str">
        <f>IF(ISBLANK(Data!W22),"",Data!W22)</f>
        <v/>
      </c>
      <c r="X23" s="5" t="str">
        <f t="shared" si="13"/>
        <v/>
      </c>
      <c r="Y23" s="5" t="str">
        <f t="shared" si="14"/>
        <v/>
      </c>
      <c r="Z23" s="5" t="str">
        <f t="shared" si="15"/>
        <v/>
      </c>
      <c r="AA23" s="5" t="str">
        <f t="shared" si="16"/>
        <v/>
      </c>
      <c r="AB23" s="5" t="str">
        <f t="shared" si="17"/>
        <v/>
      </c>
      <c r="AC23" s="5" t="str">
        <f t="shared" si="18"/>
        <v/>
      </c>
      <c r="AD23" s="5" t="str">
        <f t="shared" si="19"/>
        <v/>
      </c>
      <c r="AE23" s="5" t="str">
        <f t="shared" si="20"/>
        <v/>
      </c>
      <c r="AF23" s="5" t="str">
        <f t="shared" si="21"/>
        <v/>
      </c>
      <c r="AG23" s="5" t="str">
        <f t="shared" si="22"/>
        <v/>
      </c>
      <c r="AH23" s="5" t="str">
        <f t="shared" si="23"/>
        <v/>
      </c>
      <c r="AI23" s="5" t="str">
        <f t="shared" si="24"/>
        <v/>
      </c>
      <c r="AJ23" s="5" t="str">
        <f t="shared" si="25"/>
        <v/>
      </c>
      <c r="AK23" s="5" t="str">
        <f t="shared" si="26"/>
        <v/>
      </c>
      <c r="AL23" s="19"/>
    </row>
    <row r="24" spans="1:41">
      <c r="A24" s="17">
        <v>19</v>
      </c>
      <c r="B24" s="5" t="str">
        <f>IF(ISBLANK(Hindi!B24),"",Hindi!B24)</f>
        <v/>
      </c>
      <c r="C24" s="5" t="str">
        <f>IF(ISBLANK(Hindi!C24),"",Hindi!C24)</f>
        <v/>
      </c>
      <c r="D24" s="13" t="str">
        <f>IF(ISBLANK(Hindi!D24),"",Hindi!D24)</f>
        <v/>
      </c>
      <c r="E24" s="5" t="str">
        <f>IF(ISBLANK(Data!R23),"",Data!R23)</f>
        <v/>
      </c>
      <c r="F24" s="5" t="str">
        <f t="shared" si="0"/>
        <v/>
      </c>
      <c r="G24" s="5" t="str">
        <f t="shared" si="1"/>
        <v/>
      </c>
      <c r="H24" s="5" t="str">
        <f>IF(ISBLANK(Data!S23),"",Data!S23)</f>
        <v/>
      </c>
      <c r="I24" s="5" t="str">
        <f t="shared" si="2"/>
        <v/>
      </c>
      <c r="J24" s="5" t="str">
        <f t="shared" si="3"/>
        <v/>
      </c>
      <c r="K24" s="5" t="str">
        <f>IF(ISBLANK(Data!T23),"",Data!T23)</f>
        <v/>
      </c>
      <c r="L24" s="5" t="str">
        <f t="shared" si="4"/>
        <v/>
      </c>
      <c r="M24" s="5" t="str">
        <f t="shared" si="5"/>
        <v/>
      </c>
      <c r="N24" s="5" t="str">
        <f t="shared" si="6"/>
        <v/>
      </c>
      <c r="O24" s="5" t="str">
        <f t="shared" si="7"/>
        <v/>
      </c>
      <c r="P24" s="5" t="str">
        <f t="shared" si="8"/>
        <v/>
      </c>
      <c r="Q24" s="5" t="str">
        <f>IF(ISBLANK(Data!U23),"",Data!U23)</f>
        <v/>
      </c>
      <c r="R24" s="5" t="str">
        <f t="shared" si="9"/>
        <v/>
      </c>
      <c r="S24" s="5" t="str">
        <f t="shared" si="10"/>
        <v/>
      </c>
      <c r="T24" s="5" t="str">
        <f>IF(ISBLANK(Data!V23),"",Data!V23)</f>
        <v/>
      </c>
      <c r="U24" s="5" t="str">
        <f t="shared" si="11"/>
        <v/>
      </c>
      <c r="V24" s="5" t="str">
        <f t="shared" si="12"/>
        <v/>
      </c>
      <c r="W24" s="5" t="str">
        <f>IF(ISBLANK(Data!W23),"",Data!W23)</f>
        <v/>
      </c>
      <c r="X24" s="5" t="str">
        <f t="shared" si="13"/>
        <v/>
      </c>
      <c r="Y24" s="5" t="str">
        <f t="shared" si="14"/>
        <v/>
      </c>
      <c r="Z24" s="5" t="str">
        <f t="shared" si="15"/>
        <v/>
      </c>
      <c r="AA24" s="5" t="str">
        <f t="shared" si="16"/>
        <v/>
      </c>
      <c r="AB24" s="5" t="str">
        <f t="shared" si="17"/>
        <v/>
      </c>
      <c r="AC24" s="5" t="str">
        <f t="shared" si="18"/>
        <v/>
      </c>
      <c r="AD24" s="5" t="str">
        <f t="shared" si="19"/>
        <v/>
      </c>
      <c r="AE24" s="5" t="str">
        <f t="shared" si="20"/>
        <v/>
      </c>
      <c r="AF24" s="5" t="str">
        <f t="shared" si="21"/>
        <v/>
      </c>
      <c r="AG24" s="5" t="str">
        <f t="shared" si="22"/>
        <v/>
      </c>
      <c r="AH24" s="5" t="str">
        <f t="shared" si="23"/>
        <v/>
      </c>
      <c r="AI24" s="5" t="str">
        <f t="shared" si="24"/>
        <v/>
      </c>
      <c r="AJ24" s="5" t="str">
        <f t="shared" si="25"/>
        <v/>
      </c>
      <c r="AK24" s="5" t="str">
        <f t="shared" si="26"/>
        <v/>
      </c>
      <c r="AL24" s="19"/>
    </row>
    <row r="25" spans="1:41">
      <c r="A25" s="17">
        <v>20</v>
      </c>
      <c r="B25" s="5" t="str">
        <f>IF(ISBLANK(Hindi!B25),"",Hindi!B25)</f>
        <v/>
      </c>
      <c r="C25" s="5" t="str">
        <f>IF(ISBLANK(Hindi!C25),"",Hindi!C25)</f>
        <v/>
      </c>
      <c r="D25" s="13" t="str">
        <f>IF(ISBLANK(Hindi!D25),"",Hindi!D25)</f>
        <v/>
      </c>
      <c r="E25" s="5" t="str">
        <f>IF(ISBLANK(Data!R24),"",Data!R24)</f>
        <v/>
      </c>
      <c r="F25" s="5" t="str">
        <f t="shared" si="0"/>
        <v/>
      </c>
      <c r="G25" s="5" t="str">
        <f t="shared" si="1"/>
        <v/>
      </c>
      <c r="H25" s="5" t="str">
        <f>IF(ISBLANK(Data!S24),"",Data!S24)</f>
        <v/>
      </c>
      <c r="I25" s="5" t="str">
        <f t="shared" si="2"/>
        <v/>
      </c>
      <c r="J25" s="5" t="str">
        <f t="shared" si="3"/>
        <v/>
      </c>
      <c r="K25" s="5" t="str">
        <f>IF(ISBLANK(Data!T24),"",Data!T24)</f>
        <v/>
      </c>
      <c r="L25" s="5" t="str">
        <f t="shared" si="4"/>
        <v/>
      </c>
      <c r="M25" s="5" t="str">
        <f t="shared" si="5"/>
        <v/>
      </c>
      <c r="N25" s="5" t="str">
        <f t="shared" si="6"/>
        <v/>
      </c>
      <c r="O25" s="5" t="str">
        <f t="shared" si="7"/>
        <v/>
      </c>
      <c r="P25" s="5" t="str">
        <f t="shared" si="8"/>
        <v/>
      </c>
      <c r="Q25" s="5" t="str">
        <f>IF(ISBLANK(Data!U24),"",Data!U24)</f>
        <v/>
      </c>
      <c r="R25" s="5" t="str">
        <f t="shared" si="9"/>
        <v/>
      </c>
      <c r="S25" s="5" t="str">
        <f t="shared" si="10"/>
        <v/>
      </c>
      <c r="T25" s="5" t="str">
        <f>IF(ISBLANK(Data!V24),"",Data!V24)</f>
        <v/>
      </c>
      <c r="U25" s="5" t="str">
        <f t="shared" si="11"/>
        <v/>
      </c>
      <c r="V25" s="5" t="str">
        <f t="shared" si="12"/>
        <v/>
      </c>
      <c r="W25" s="5" t="str">
        <f>IF(ISBLANK(Data!W24),"",Data!W24)</f>
        <v/>
      </c>
      <c r="X25" s="5" t="str">
        <f t="shared" si="13"/>
        <v/>
      </c>
      <c r="Y25" s="5" t="str">
        <f t="shared" si="14"/>
        <v/>
      </c>
      <c r="Z25" s="5" t="str">
        <f t="shared" si="15"/>
        <v/>
      </c>
      <c r="AA25" s="5" t="str">
        <f t="shared" si="16"/>
        <v/>
      </c>
      <c r="AB25" s="5" t="str">
        <f t="shared" si="17"/>
        <v/>
      </c>
      <c r="AC25" s="5" t="str">
        <f t="shared" si="18"/>
        <v/>
      </c>
      <c r="AD25" s="5" t="str">
        <f t="shared" si="19"/>
        <v/>
      </c>
      <c r="AE25" s="5" t="str">
        <f t="shared" si="20"/>
        <v/>
      </c>
      <c r="AF25" s="5" t="str">
        <f t="shared" si="21"/>
        <v/>
      </c>
      <c r="AG25" s="5" t="str">
        <f t="shared" si="22"/>
        <v/>
      </c>
      <c r="AH25" s="5" t="str">
        <f t="shared" si="23"/>
        <v/>
      </c>
      <c r="AI25" s="5" t="str">
        <f t="shared" si="24"/>
        <v/>
      </c>
      <c r="AJ25" s="5" t="str">
        <f t="shared" si="25"/>
        <v/>
      </c>
      <c r="AK25" s="5" t="str">
        <f t="shared" si="26"/>
        <v/>
      </c>
      <c r="AL25" s="19"/>
    </row>
    <row r="26" spans="1:41">
      <c r="A26" s="17">
        <v>21</v>
      </c>
      <c r="B26" s="5" t="str">
        <f>IF(ISBLANK(Hindi!B26),"",Hindi!B26)</f>
        <v/>
      </c>
      <c r="C26" s="5" t="str">
        <f>IF(ISBLANK(Hindi!C26),"",Hindi!C26)</f>
        <v/>
      </c>
      <c r="D26" s="13" t="str">
        <f>IF(ISBLANK(Hindi!D26),"",Hindi!D26)</f>
        <v/>
      </c>
      <c r="E26" s="5" t="str">
        <f>IF(ISBLANK(Data!R25),"",Data!R25)</f>
        <v/>
      </c>
      <c r="F26" s="5" t="str">
        <f t="shared" si="0"/>
        <v/>
      </c>
      <c r="G26" s="5" t="str">
        <f t="shared" si="1"/>
        <v/>
      </c>
      <c r="H26" s="5" t="str">
        <f>IF(ISBLANK(Data!S25),"",Data!S25)</f>
        <v/>
      </c>
      <c r="I26" s="5" t="str">
        <f t="shared" si="2"/>
        <v/>
      </c>
      <c r="J26" s="5" t="str">
        <f t="shared" si="3"/>
        <v/>
      </c>
      <c r="K26" s="5" t="str">
        <f>IF(ISBLANK(Data!T25),"",Data!T25)</f>
        <v/>
      </c>
      <c r="L26" s="5" t="str">
        <f t="shared" si="4"/>
        <v/>
      </c>
      <c r="M26" s="5" t="str">
        <f t="shared" si="5"/>
        <v/>
      </c>
      <c r="N26" s="5" t="str">
        <f t="shared" si="6"/>
        <v/>
      </c>
      <c r="O26" s="5" t="str">
        <f t="shared" si="7"/>
        <v/>
      </c>
      <c r="P26" s="5" t="str">
        <f t="shared" si="8"/>
        <v/>
      </c>
      <c r="Q26" s="5" t="str">
        <f>IF(ISBLANK(Data!U25),"",Data!U25)</f>
        <v/>
      </c>
      <c r="R26" s="5" t="str">
        <f t="shared" si="9"/>
        <v/>
      </c>
      <c r="S26" s="5" t="str">
        <f t="shared" si="10"/>
        <v/>
      </c>
      <c r="T26" s="5" t="str">
        <f>IF(ISBLANK(Data!V25),"",Data!V25)</f>
        <v/>
      </c>
      <c r="U26" s="5" t="str">
        <f t="shared" si="11"/>
        <v/>
      </c>
      <c r="V26" s="5" t="str">
        <f t="shared" si="12"/>
        <v/>
      </c>
      <c r="W26" s="5" t="str">
        <f>IF(ISBLANK(Data!W25),"",Data!W25)</f>
        <v/>
      </c>
      <c r="X26" s="5" t="str">
        <f t="shared" si="13"/>
        <v/>
      </c>
      <c r="Y26" s="5" t="str">
        <f t="shared" si="14"/>
        <v/>
      </c>
      <c r="Z26" s="5" t="str">
        <f t="shared" si="15"/>
        <v/>
      </c>
      <c r="AA26" s="5" t="str">
        <f t="shared" si="16"/>
        <v/>
      </c>
      <c r="AB26" s="5" t="str">
        <f t="shared" si="17"/>
        <v/>
      </c>
      <c r="AC26" s="5" t="str">
        <f t="shared" si="18"/>
        <v/>
      </c>
      <c r="AD26" s="5" t="str">
        <f t="shared" si="19"/>
        <v/>
      </c>
      <c r="AE26" s="5" t="str">
        <f t="shared" si="20"/>
        <v/>
      </c>
      <c r="AF26" s="5" t="str">
        <f t="shared" si="21"/>
        <v/>
      </c>
      <c r="AG26" s="5" t="str">
        <f t="shared" si="22"/>
        <v/>
      </c>
      <c r="AH26" s="5" t="str">
        <f t="shared" si="23"/>
        <v/>
      </c>
      <c r="AI26" s="5" t="str">
        <f t="shared" si="24"/>
        <v/>
      </c>
      <c r="AJ26" s="5" t="str">
        <f t="shared" si="25"/>
        <v/>
      </c>
      <c r="AK26" s="5" t="str">
        <f t="shared" si="26"/>
        <v/>
      </c>
      <c r="AL26" s="19"/>
    </row>
    <row r="27" spans="1:41">
      <c r="A27" s="17">
        <v>22</v>
      </c>
      <c r="B27" s="5" t="str">
        <f>IF(ISBLANK(Hindi!B27),"",Hindi!B27)</f>
        <v/>
      </c>
      <c r="C27" s="5" t="str">
        <f>IF(ISBLANK(Hindi!C27),"",Hindi!C27)</f>
        <v/>
      </c>
      <c r="D27" s="13" t="str">
        <f>IF(ISBLANK(Hindi!D27),"",Hindi!D27)</f>
        <v/>
      </c>
      <c r="E27" s="5" t="str">
        <f>IF(ISBLANK(Data!R26),"",Data!R26)</f>
        <v/>
      </c>
      <c r="F27" s="5" t="str">
        <f t="shared" si="0"/>
        <v/>
      </c>
      <c r="G27" s="5" t="str">
        <f t="shared" si="1"/>
        <v/>
      </c>
      <c r="H27" s="5" t="str">
        <f>IF(ISBLANK(Data!S26),"",Data!S26)</f>
        <v/>
      </c>
      <c r="I27" s="5" t="str">
        <f t="shared" si="2"/>
        <v/>
      </c>
      <c r="J27" s="5" t="str">
        <f t="shared" si="3"/>
        <v/>
      </c>
      <c r="K27" s="5" t="str">
        <f>IF(ISBLANK(Data!T26),"",Data!T26)</f>
        <v/>
      </c>
      <c r="L27" s="5" t="str">
        <f t="shared" si="4"/>
        <v/>
      </c>
      <c r="M27" s="5" t="str">
        <f t="shared" si="5"/>
        <v/>
      </c>
      <c r="N27" s="5" t="str">
        <f t="shared" si="6"/>
        <v/>
      </c>
      <c r="O27" s="5" t="str">
        <f t="shared" si="7"/>
        <v/>
      </c>
      <c r="P27" s="5" t="str">
        <f t="shared" si="8"/>
        <v/>
      </c>
      <c r="Q27" s="5" t="str">
        <f>IF(ISBLANK(Data!U26),"",Data!U26)</f>
        <v/>
      </c>
      <c r="R27" s="5" t="str">
        <f t="shared" si="9"/>
        <v/>
      </c>
      <c r="S27" s="5" t="str">
        <f t="shared" si="10"/>
        <v/>
      </c>
      <c r="T27" s="5" t="str">
        <f>IF(ISBLANK(Data!V26),"",Data!V26)</f>
        <v/>
      </c>
      <c r="U27" s="5" t="str">
        <f t="shared" si="11"/>
        <v/>
      </c>
      <c r="V27" s="5" t="str">
        <f t="shared" si="12"/>
        <v/>
      </c>
      <c r="W27" s="5" t="str">
        <f>IF(ISBLANK(Data!W26),"",Data!W26)</f>
        <v/>
      </c>
      <c r="X27" s="5" t="str">
        <f t="shared" si="13"/>
        <v/>
      </c>
      <c r="Y27" s="5" t="str">
        <f t="shared" si="14"/>
        <v/>
      </c>
      <c r="Z27" s="5" t="str">
        <f t="shared" si="15"/>
        <v/>
      </c>
      <c r="AA27" s="5" t="str">
        <f t="shared" si="16"/>
        <v/>
      </c>
      <c r="AB27" s="5" t="str">
        <f t="shared" si="17"/>
        <v/>
      </c>
      <c r="AC27" s="5" t="str">
        <f t="shared" si="18"/>
        <v/>
      </c>
      <c r="AD27" s="5" t="str">
        <f t="shared" si="19"/>
        <v/>
      </c>
      <c r="AE27" s="5" t="str">
        <f t="shared" si="20"/>
        <v/>
      </c>
      <c r="AF27" s="5" t="str">
        <f t="shared" si="21"/>
        <v/>
      </c>
      <c r="AG27" s="5" t="str">
        <f t="shared" si="22"/>
        <v/>
      </c>
      <c r="AH27" s="5" t="str">
        <f t="shared" si="23"/>
        <v/>
      </c>
      <c r="AI27" s="5" t="str">
        <f t="shared" si="24"/>
        <v/>
      </c>
      <c r="AJ27" s="5" t="str">
        <f t="shared" si="25"/>
        <v/>
      </c>
      <c r="AK27" s="5" t="str">
        <f t="shared" si="26"/>
        <v/>
      </c>
      <c r="AL27" s="19"/>
    </row>
    <row r="28" spans="1:41">
      <c r="A28" s="17">
        <v>23</v>
      </c>
      <c r="B28" s="5" t="str">
        <f>IF(ISBLANK(Hindi!B28),"",Hindi!B28)</f>
        <v/>
      </c>
      <c r="C28" s="5" t="str">
        <f>IF(ISBLANK(Hindi!C28),"",Hindi!C28)</f>
        <v/>
      </c>
      <c r="D28" s="13" t="str">
        <f>IF(ISBLANK(Hindi!D28),"",Hindi!D28)</f>
        <v/>
      </c>
      <c r="E28" s="5" t="str">
        <f>IF(ISBLANK(Data!R27),"",Data!R27)</f>
        <v/>
      </c>
      <c r="F28" s="5" t="str">
        <f t="shared" si="0"/>
        <v/>
      </c>
      <c r="G28" s="5" t="str">
        <f t="shared" si="1"/>
        <v/>
      </c>
      <c r="H28" s="5" t="str">
        <f>IF(ISBLANK(Data!S27),"",Data!S27)</f>
        <v/>
      </c>
      <c r="I28" s="5" t="str">
        <f t="shared" si="2"/>
        <v/>
      </c>
      <c r="J28" s="5" t="str">
        <f t="shared" si="3"/>
        <v/>
      </c>
      <c r="K28" s="5" t="str">
        <f>IF(ISBLANK(Data!T27),"",Data!T27)</f>
        <v/>
      </c>
      <c r="L28" s="5" t="str">
        <f t="shared" si="4"/>
        <v/>
      </c>
      <c r="M28" s="5" t="str">
        <f t="shared" si="5"/>
        <v/>
      </c>
      <c r="N28" s="5" t="str">
        <f t="shared" si="6"/>
        <v/>
      </c>
      <c r="O28" s="5" t="str">
        <f t="shared" si="7"/>
        <v/>
      </c>
      <c r="P28" s="5" t="str">
        <f t="shared" si="8"/>
        <v/>
      </c>
      <c r="Q28" s="5" t="str">
        <f>IF(ISBLANK(Data!U27),"",Data!U27)</f>
        <v/>
      </c>
      <c r="R28" s="5" t="str">
        <f t="shared" si="9"/>
        <v/>
      </c>
      <c r="S28" s="5" t="str">
        <f t="shared" si="10"/>
        <v/>
      </c>
      <c r="T28" s="5" t="str">
        <f>IF(ISBLANK(Data!V27),"",Data!V27)</f>
        <v/>
      </c>
      <c r="U28" s="5" t="str">
        <f t="shared" si="11"/>
        <v/>
      </c>
      <c r="V28" s="5" t="str">
        <f t="shared" si="12"/>
        <v/>
      </c>
      <c r="W28" s="5" t="str">
        <f>IF(ISBLANK(Data!W27),"",Data!W27)</f>
        <v/>
      </c>
      <c r="X28" s="5" t="str">
        <f t="shared" si="13"/>
        <v/>
      </c>
      <c r="Y28" s="5" t="str">
        <f t="shared" si="14"/>
        <v/>
      </c>
      <c r="Z28" s="5" t="str">
        <f t="shared" si="15"/>
        <v/>
      </c>
      <c r="AA28" s="5" t="str">
        <f t="shared" si="16"/>
        <v/>
      </c>
      <c r="AB28" s="5" t="str">
        <f t="shared" si="17"/>
        <v/>
      </c>
      <c r="AC28" s="5" t="str">
        <f t="shared" si="18"/>
        <v/>
      </c>
      <c r="AD28" s="5" t="str">
        <f t="shared" si="19"/>
        <v/>
      </c>
      <c r="AE28" s="5" t="str">
        <f t="shared" si="20"/>
        <v/>
      </c>
      <c r="AF28" s="5" t="str">
        <f t="shared" si="21"/>
        <v/>
      </c>
      <c r="AG28" s="5" t="str">
        <f t="shared" si="22"/>
        <v/>
      </c>
      <c r="AH28" s="5" t="str">
        <f t="shared" si="23"/>
        <v/>
      </c>
      <c r="AI28" s="5" t="str">
        <f t="shared" si="24"/>
        <v/>
      </c>
      <c r="AJ28" s="5" t="str">
        <f t="shared" si="25"/>
        <v/>
      </c>
      <c r="AK28" s="5" t="str">
        <f t="shared" si="26"/>
        <v/>
      </c>
      <c r="AL28" s="19"/>
    </row>
    <row r="29" spans="1:41">
      <c r="A29" s="17">
        <v>24</v>
      </c>
      <c r="B29" s="5" t="str">
        <f>IF(ISBLANK(Hindi!B29),"",Hindi!B29)</f>
        <v/>
      </c>
      <c r="C29" s="5" t="str">
        <f>IF(ISBLANK(Hindi!C29),"",Hindi!C29)</f>
        <v/>
      </c>
      <c r="D29" s="13" t="str">
        <f>IF(ISBLANK(Hindi!D29),"",Hindi!D29)</f>
        <v/>
      </c>
      <c r="E29" s="5" t="str">
        <f>IF(ISBLANK(Data!R28),"",Data!R28)</f>
        <v/>
      </c>
      <c r="F29" s="5" t="str">
        <f t="shared" si="0"/>
        <v/>
      </c>
      <c r="G29" s="5" t="str">
        <f t="shared" si="1"/>
        <v/>
      </c>
      <c r="H29" s="5" t="str">
        <f>IF(ISBLANK(Data!S28),"",Data!S28)</f>
        <v/>
      </c>
      <c r="I29" s="5" t="str">
        <f t="shared" si="2"/>
        <v/>
      </c>
      <c r="J29" s="5" t="str">
        <f t="shared" si="3"/>
        <v/>
      </c>
      <c r="K29" s="5" t="str">
        <f>IF(ISBLANK(Data!T28),"",Data!T28)</f>
        <v/>
      </c>
      <c r="L29" s="5" t="str">
        <f t="shared" si="4"/>
        <v/>
      </c>
      <c r="M29" s="5" t="str">
        <f t="shared" si="5"/>
        <v/>
      </c>
      <c r="N29" s="5" t="str">
        <f t="shared" si="6"/>
        <v/>
      </c>
      <c r="O29" s="5" t="str">
        <f t="shared" si="7"/>
        <v/>
      </c>
      <c r="P29" s="5" t="str">
        <f t="shared" si="8"/>
        <v/>
      </c>
      <c r="Q29" s="5" t="str">
        <f>IF(ISBLANK(Data!U28),"",Data!U28)</f>
        <v/>
      </c>
      <c r="R29" s="5" t="str">
        <f t="shared" si="9"/>
        <v/>
      </c>
      <c r="S29" s="5" t="str">
        <f t="shared" si="10"/>
        <v/>
      </c>
      <c r="T29" s="5" t="str">
        <f>IF(ISBLANK(Data!V28),"",Data!V28)</f>
        <v/>
      </c>
      <c r="U29" s="5" t="str">
        <f t="shared" si="11"/>
        <v/>
      </c>
      <c r="V29" s="5" t="str">
        <f t="shared" si="12"/>
        <v/>
      </c>
      <c r="W29" s="5" t="str">
        <f>IF(ISBLANK(Data!W28),"",Data!W28)</f>
        <v/>
      </c>
      <c r="X29" s="5" t="str">
        <f t="shared" si="13"/>
        <v/>
      </c>
      <c r="Y29" s="5" t="str">
        <f t="shared" si="14"/>
        <v/>
      </c>
      <c r="Z29" s="5" t="str">
        <f t="shared" si="15"/>
        <v/>
      </c>
      <c r="AA29" s="5" t="str">
        <f t="shared" si="16"/>
        <v/>
      </c>
      <c r="AB29" s="5" t="str">
        <f t="shared" si="17"/>
        <v/>
      </c>
      <c r="AC29" s="5" t="str">
        <f t="shared" si="18"/>
        <v/>
      </c>
      <c r="AD29" s="5" t="str">
        <f t="shared" si="19"/>
        <v/>
      </c>
      <c r="AE29" s="5" t="str">
        <f t="shared" si="20"/>
        <v/>
      </c>
      <c r="AF29" s="5" t="str">
        <f t="shared" si="21"/>
        <v/>
      </c>
      <c r="AG29" s="5" t="str">
        <f t="shared" si="22"/>
        <v/>
      </c>
      <c r="AH29" s="5" t="str">
        <f t="shared" si="23"/>
        <v/>
      </c>
      <c r="AI29" s="5" t="str">
        <f t="shared" si="24"/>
        <v/>
      </c>
      <c r="AJ29" s="5" t="str">
        <f t="shared" si="25"/>
        <v/>
      </c>
      <c r="AK29" s="5" t="str">
        <f t="shared" si="26"/>
        <v/>
      </c>
      <c r="AL29" s="19"/>
    </row>
    <row r="30" spans="1:41">
      <c r="A30" s="17">
        <v>25</v>
      </c>
      <c r="B30" s="5" t="str">
        <f>IF(ISBLANK(Hindi!B30),"",Hindi!B30)</f>
        <v/>
      </c>
      <c r="C30" s="5" t="str">
        <f>IF(ISBLANK(Hindi!C30),"",Hindi!C30)</f>
        <v/>
      </c>
      <c r="D30" s="13" t="str">
        <f>IF(ISBLANK(Hindi!D30),"",Hindi!D30)</f>
        <v/>
      </c>
      <c r="E30" s="5" t="str">
        <f>IF(ISBLANK(Data!R29),"",Data!R29)</f>
        <v/>
      </c>
      <c r="F30" s="5" t="str">
        <f t="shared" si="0"/>
        <v/>
      </c>
      <c r="G30" s="5" t="str">
        <f t="shared" si="1"/>
        <v/>
      </c>
      <c r="H30" s="5" t="str">
        <f>IF(ISBLANK(Data!S29),"",Data!S29)</f>
        <v/>
      </c>
      <c r="I30" s="5" t="str">
        <f t="shared" si="2"/>
        <v/>
      </c>
      <c r="J30" s="5" t="str">
        <f t="shared" si="3"/>
        <v/>
      </c>
      <c r="K30" s="5" t="str">
        <f>IF(ISBLANK(Data!T29),"",Data!T29)</f>
        <v/>
      </c>
      <c r="L30" s="5" t="str">
        <f t="shared" si="4"/>
        <v/>
      </c>
      <c r="M30" s="5" t="str">
        <f t="shared" si="5"/>
        <v/>
      </c>
      <c r="N30" s="5" t="str">
        <f t="shared" si="6"/>
        <v/>
      </c>
      <c r="O30" s="5" t="str">
        <f t="shared" si="7"/>
        <v/>
      </c>
      <c r="P30" s="5" t="str">
        <f t="shared" si="8"/>
        <v/>
      </c>
      <c r="Q30" s="5" t="str">
        <f>IF(ISBLANK(Data!U29),"",Data!U29)</f>
        <v/>
      </c>
      <c r="R30" s="5" t="str">
        <f t="shared" si="9"/>
        <v/>
      </c>
      <c r="S30" s="5" t="str">
        <f t="shared" si="10"/>
        <v/>
      </c>
      <c r="T30" s="5" t="str">
        <f>IF(ISBLANK(Data!V29),"",Data!V29)</f>
        <v/>
      </c>
      <c r="U30" s="5" t="str">
        <f t="shared" si="11"/>
        <v/>
      </c>
      <c r="V30" s="5" t="str">
        <f t="shared" si="12"/>
        <v/>
      </c>
      <c r="W30" s="5" t="str">
        <f>IF(ISBLANK(Data!W29),"",Data!W29)</f>
        <v/>
      </c>
      <c r="X30" s="5" t="str">
        <f t="shared" si="13"/>
        <v/>
      </c>
      <c r="Y30" s="5" t="str">
        <f t="shared" si="14"/>
        <v/>
      </c>
      <c r="Z30" s="5" t="str">
        <f t="shared" si="15"/>
        <v/>
      </c>
      <c r="AA30" s="5" t="str">
        <f t="shared" si="16"/>
        <v/>
      </c>
      <c r="AB30" s="5" t="str">
        <f t="shared" si="17"/>
        <v/>
      </c>
      <c r="AC30" s="5" t="str">
        <f t="shared" si="18"/>
        <v/>
      </c>
      <c r="AD30" s="5" t="str">
        <f t="shared" si="19"/>
        <v/>
      </c>
      <c r="AE30" s="5" t="str">
        <f t="shared" si="20"/>
        <v/>
      </c>
      <c r="AF30" s="5" t="str">
        <f t="shared" si="21"/>
        <v/>
      </c>
      <c r="AG30" s="5" t="str">
        <f t="shared" si="22"/>
        <v/>
      </c>
      <c r="AH30" s="5" t="str">
        <f t="shared" si="23"/>
        <v/>
      </c>
      <c r="AI30" s="5" t="str">
        <f t="shared" si="24"/>
        <v/>
      </c>
      <c r="AJ30" s="5" t="str">
        <f t="shared" si="25"/>
        <v/>
      </c>
      <c r="AK30" s="5" t="str">
        <f t="shared" si="26"/>
        <v/>
      </c>
      <c r="AL30" s="19"/>
    </row>
    <row r="31" spans="1:41">
      <c r="A31" s="17">
        <v>26</v>
      </c>
      <c r="B31" s="5" t="str">
        <f>IF(ISBLANK(Hindi!B31),"",Hindi!B31)</f>
        <v/>
      </c>
      <c r="C31" s="5" t="str">
        <f>IF(ISBLANK(Hindi!C31),"",Hindi!C31)</f>
        <v/>
      </c>
      <c r="D31" s="13" t="str">
        <f>IF(ISBLANK(Hindi!D31),"",Hindi!D31)</f>
        <v/>
      </c>
      <c r="E31" s="5" t="str">
        <f>IF(ISBLANK(Data!R30),"",Data!R30)</f>
        <v/>
      </c>
      <c r="F31" s="5" t="str">
        <f t="shared" si="0"/>
        <v/>
      </c>
      <c r="G31" s="5" t="str">
        <f t="shared" si="1"/>
        <v/>
      </c>
      <c r="H31" s="5" t="str">
        <f>IF(ISBLANK(Data!S30),"",Data!S30)</f>
        <v/>
      </c>
      <c r="I31" s="5" t="str">
        <f t="shared" si="2"/>
        <v/>
      </c>
      <c r="J31" s="5" t="str">
        <f t="shared" si="3"/>
        <v/>
      </c>
      <c r="K31" s="5" t="str">
        <f>IF(ISBLANK(Data!T30),"",Data!T30)</f>
        <v/>
      </c>
      <c r="L31" s="5" t="str">
        <f t="shared" si="4"/>
        <v/>
      </c>
      <c r="M31" s="5" t="str">
        <f t="shared" si="5"/>
        <v/>
      </c>
      <c r="N31" s="5" t="str">
        <f t="shared" si="6"/>
        <v/>
      </c>
      <c r="O31" s="5" t="str">
        <f t="shared" si="7"/>
        <v/>
      </c>
      <c r="P31" s="5" t="str">
        <f t="shared" si="8"/>
        <v/>
      </c>
      <c r="Q31" s="5" t="str">
        <f>IF(ISBLANK(Data!U30),"",Data!U30)</f>
        <v/>
      </c>
      <c r="R31" s="5" t="str">
        <f t="shared" si="9"/>
        <v/>
      </c>
      <c r="S31" s="5" t="str">
        <f t="shared" si="10"/>
        <v/>
      </c>
      <c r="T31" s="5" t="str">
        <f>IF(ISBLANK(Data!V30),"",Data!V30)</f>
        <v/>
      </c>
      <c r="U31" s="5" t="str">
        <f t="shared" si="11"/>
        <v/>
      </c>
      <c r="V31" s="5" t="str">
        <f t="shared" si="12"/>
        <v/>
      </c>
      <c r="W31" s="5" t="str">
        <f>IF(ISBLANK(Data!W30),"",Data!W30)</f>
        <v/>
      </c>
      <c r="X31" s="5" t="str">
        <f t="shared" si="13"/>
        <v/>
      </c>
      <c r="Y31" s="5" t="str">
        <f t="shared" si="14"/>
        <v/>
      </c>
      <c r="Z31" s="5" t="str">
        <f t="shared" si="15"/>
        <v/>
      </c>
      <c r="AA31" s="5" t="str">
        <f t="shared" si="16"/>
        <v/>
      </c>
      <c r="AB31" s="5" t="str">
        <f t="shared" si="17"/>
        <v/>
      </c>
      <c r="AC31" s="5" t="str">
        <f t="shared" si="18"/>
        <v/>
      </c>
      <c r="AD31" s="5" t="str">
        <f t="shared" si="19"/>
        <v/>
      </c>
      <c r="AE31" s="5" t="str">
        <f t="shared" si="20"/>
        <v/>
      </c>
      <c r="AF31" s="5" t="str">
        <f t="shared" si="21"/>
        <v/>
      </c>
      <c r="AG31" s="5" t="str">
        <f t="shared" si="22"/>
        <v/>
      </c>
      <c r="AH31" s="5" t="str">
        <f t="shared" si="23"/>
        <v/>
      </c>
      <c r="AI31" s="5" t="str">
        <f t="shared" si="24"/>
        <v/>
      </c>
      <c r="AJ31" s="5" t="str">
        <f t="shared" si="25"/>
        <v/>
      </c>
      <c r="AK31" s="5" t="str">
        <f t="shared" si="26"/>
        <v/>
      </c>
      <c r="AL31" s="19"/>
    </row>
    <row r="32" spans="1:41">
      <c r="A32" s="17">
        <v>27</v>
      </c>
      <c r="B32" s="5" t="str">
        <f>IF(ISBLANK(Hindi!B32),"",Hindi!B32)</f>
        <v/>
      </c>
      <c r="C32" s="5" t="str">
        <f>IF(ISBLANK(Hindi!C32),"",Hindi!C32)</f>
        <v/>
      </c>
      <c r="D32" s="13" t="str">
        <f>IF(ISBLANK(Hindi!D32),"",Hindi!D32)</f>
        <v/>
      </c>
      <c r="E32" s="5" t="str">
        <f>IF(ISBLANK(Data!R31),"",Data!R31)</f>
        <v/>
      </c>
      <c r="F32" s="5" t="str">
        <f t="shared" si="0"/>
        <v/>
      </c>
      <c r="G32" s="5" t="str">
        <f t="shared" si="1"/>
        <v/>
      </c>
      <c r="H32" s="5" t="str">
        <f>IF(ISBLANK(Data!S31),"",Data!S31)</f>
        <v/>
      </c>
      <c r="I32" s="5" t="str">
        <f t="shared" si="2"/>
        <v/>
      </c>
      <c r="J32" s="5" t="str">
        <f t="shared" si="3"/>
        <v/>
      </c>
      <c r="K32" s="5" t="str">
        <f>IF(ISBLANK(Data!T31),"",Data!T31)</f>
        <v/>
      </c>
      <c r="L32" s="5" t="str">
        <f t="shared" si="4"/>
        <v/>
      </c>
      <c r="M32" s="5" t="str">
        <f t="shared" si="5"/>
        <v/>
      </c>
      <c r="N32" s="5" t="str">
        <f t="shared" si="6"/>
        <v/>
      </c>
      <c r="O32" s="5" t="str">
        <f t="shared" si="7"/>
        <v/>
      </c>
      <c r="P32" s="5" t="str">
        <f t="shared" si="8"/>
        <v/>
      </c>
      <c r="Q32" s="5" t="str">
        <f>IF(ISBLANK(Data!U31),"",Data!U31)</f>
        <v/>
      </c>
      <c r="R32" s="5" t="str">
        <f t="shared" si="9"/>
        <v/>
      </c>
      <c r="S32" s="5" t="str">
        <f t="shared" si="10"/>
        <v/>
      </c>
      <c r="T32" s="5" t="str">
        <f>IF(ISBLANK(Data!V31),"",Data!V31)</f>
        <v/>
      </c>
      <c r="U32" s="5" t="str">
        <f t="shared" si="11"/>
        <v/>
      </c>
      <c r="V32" s="5" t="str">
        <f t="shared" si="12"/>
        <v/>
      </c>
      <c r="W32" s="5" t="str">
        <f>IF(ISBLANK(Data!W31),"",Data!W31)</f>
        <v/>
      </c>
      <c r="X32" s="5" t="str">
        <f t="shared" si="13"/>
        <v/>
      </c>
      <c r="Y32" s="5" t="str">
        <f t="shared" si="14"/>
        <v/>
      </c>
      <c r="Z32" s="5" t="str">
        <f t="shared" si="15"/>
        <v/>
      </c>
      <c r="AA32" s="5" t="str">
        <f t="shared" si="16"/>
        <v/>
      </c>
      <c r="AB32" s="5" t="str">
        <f t="shared" si="17"/>
        <v/>
      </c>
      <c r="AC32" s="5" t="str">
        <f t="shared" si="18"/>
        <v/>
      </c>
      <c r="AD32" s="5" t="str">
        <f t="shared" si="19"/>
        <v/>
      </c>
      <c r="AE32" s="5" t="str">
        <f t="shared" si="20"/>
        <v/>
      </c>
      <c r="AF32" s="5" t="str">
        <f t="shared" si="21"/>
        <v/>
      </c>
      <c r="AG32" s="5" t="str">
        <f t="shared" si="22"/>
        <v/>
      </c>
      <c r="AH32" s="5" t="str">
        <f t="shared" si="23"/>
        <v/>
      </c>
      <c r="AI32" s="5" t="str">
        <f t="shared" si="24"/>
        <v/>
      </c>
      <c r="AJ32" s="5" t="str">
        <f t="shared" si="25"/>
        <v/>
      </c>
      <c r="AK32" s="5" t="str">
        <f t="shared" si="26"/>
        <v/>
      </c>
      <c r="AL32" s="19"/>
    </row>
    <row r="33" spans="1:38">
      <c r="A33" s="17">
        <v>28</v>
      </c>
      <c r="B33" s="5" t="str">
        <f>IF(ISBLANK(Hindi!B33),"",Hindi!B33)</f>
        <v/>
      </c>
      <c r="C33" s="5" t="str">
        <f>IF(ISBLANK(Hindi!C33),"",Hindi!C33)</f>
        <v/>
      </c>
      <c r="D33" s="13" t="str">
        <f>IF(ISBLANK(Hindi!D33),"",Hindi!D33)</f>
        <v/>
      </c>
      <c r="E33" s="5" t="str">
        <f>IF(ISBLANK(Data!R32),"",Data!R32)</f>
        <v/>
      </c>
      <c r="F33" s="5" t="str">
        <f t="shared" si="0"/>
        <v/>
      </c>
      <c r="G33" s="5" t="str">
        <f t="shared" si="1"/>
        <v/>
      </c>
      <c r="H33" s="5" t="str">
        <f>IF(ISBLANK(Data!S32),"",Data!S32)</f>
        <v/>
      </c>
      <c r="I33" s="5" t="str">
        <f t="shared" si="2"/>
        <v/>
      </c>
      <c r="J33" s="5" t="str">
        <f t="shared" si="3"/>
        <v/>
      </c>
      <c r="K33" s="5" t="str">
        <f>IF(ISBLANK(Data!T32),"",Data!T32)</f>
        <v/>
      </c>
      <c r="L33" s="5" t="str">
        <f t="shared" si="4"/>
        <v/>
      </c>
      <c r="M33" s="5" t="str">
        <f t="shared" si="5"/>
        <v/>
      </c>
      <c r="N33" s="5" t="str">
        <f t="shared" si="6"/>
        <v/>
      </c>
      <c r="O33" s="5" t="str">
        <f t="shared" si="7"/>
        <v/>
      </c>
      <c r="P33" s="5" t="str">
        <f t="shared" si="8"/>
        <v/>
      </c>
      <c r="Q33" s="5" t="str">
        <f>IF(ISBLANK(Data!U32),"",Data!U32)</f>
        <v/>
      </c>
      <c r="R33" s="5" t="str">
        <f t="shared" si="9"/>
        <v/>
      </c>
      <c r="S33" s="5" t="str">
        <f t="shared" si="10"/>
        <v/>
      </c>
      <c r="T33" s="5" t="str">
        <f>IF(ISBLANK(Data!V32),"",Data!V32)</f>
        <v/>
      </c>
      <c r="U33" s="5" t="str">
        <f t="shared" si="11"/>
        <v/>
      </c>
      <c r="V33" s="5" t="str">
        <f t="shared" si="12"/>
        <v/>
      </c>
      <c r="W33" s="5" t="str">
        <f>IF(ISBLANK(Data!W32),"",Data!W32)</f>
        <v/>
      </c>
      <c r="X33" s="5" t="str">
        <f t="shared" si="13"/>
        <v/>
      </c>
      <c r="Y33" s="5" t="str">
        <f t="shared" si="14"/>
        <v/>
      </c>
      <c r="Z33" s="5" t="str">
        <f t="shared" si="15"/>
        <v/>
      </c>
      <c r="AA33" s="5" t="str">
        <f t="shared" si="16"/>
        <v/>
      </c>
      <c r="AB33" s="5" t="str">
        <f t="shared" si="17"/>
        <v/>
      </c>
      <c r="AC33" s="5" t="str">
        <f t="shared" si="18"/>
        <v/>
      </c>
      <c r="AD33" s="5" t="str">
        <f t="shared" si="19"/>
        <v/>
      </c>
      <c r="AE33" s="5" t="str">
        <f t="shared" si="20"/>
        <v/>
      </c>
      <c r="AF33" s="5" t="str">
        <f t="shared" si="21"/>
        <v/>
      </c>
      <c r="AG33" s="5" t="str">
        <f t="shared" si="22"/>
        <v/>
      </c>
      <c r="AH33" s="5" t="str">
        <f t="shared" si="23"/>
        <v/>
      </c>
      <c r="AI33" s="5" t="str">
        <f t="shared" si="24"/>
        <v/>
      </c>
      <c r="AJ33" s="5" t="str">
        <f t="shared" si="25"/>
        <v/>
      </c>
      <c r="AK33" s="5" t="str">
        <f t="shared" si="26"/>
        <v/>
      </c>
      <c r="AL33" s="19"/>
    </row>
    <row r="34" spans="1:38">
      <c r="A34" s="17">
        <v>29</v>
      </c>
      <c r="B34" s="5" t="str">
        <f>IF(ISBLANK(Hindi!B34),"",Hindi!B34)</f>
        <v/>
      </c>
      <c r="C34" s="5" t="str">
        <f>IF(ISBLANK(Hindi!C34),"",Hindi!C34)</f>
        <v/>
      </c>
      <c r="D34" s="13" t="str">
        <f>IF(ISBLANK(Hindi!D34),"",Hindi!D34)</f>
        <v/>
      </c>
      <c r="E34" s="5" t="str">
        <f>IF(ISBLANK(Data!R33),"",Data!R33)</f>
        <v/>
      </c>
      <c r="F34" s="5" t="str">
        <f t="shared" si="0"/>
        <v/>
      </c>
      <c r="G34" s="5" t="str">
        <f t="shared" si="1"/>
        <v/>
      </c>
      <c r="H34" s="5" t="str">
        <f>IF(ISBLANK(Data!S33),"",Data!S33)</f>
        <v/>
      </c>
      <c r="I34" s="5" t="str">
        <f t="shared" si="2"/>
        <v/>
      </c>
      <c r="J34" s="5" t="str">
        <f t="shared" si="3"/>
        <v/>
      </c>
      <c r="K34" s="5" t="str">
        <f>IF(ISBLANK(Data!T33),"",Data!T33)</f>
        <v/>
      </c>
      <c r="L34" s="5" t="str">
        <f t="shared" si="4"/>
        <v/>
      </c>
      <c r="M34" s="5" t="str">
        <f t="shared" si="5"/>
        <v/>
      </c>
      <c r="N34" s="5" t="str">
        <f t="shared" si="6"/>
        <v/>
      </c>
      <c r="O34" s="5" t="str">
        <f t="shared" si="7"/>
        <v/>
      </c>
      <c r="P34" s="5" t="str">
        <f t="shared" si="8"/>
        <v/>
      </c>
      <c r="Q34" s="5" t="str">
        <f>IF(ISBLANK(Data!U33),"",Data!U33)</f>
        <v/>
      </c>
      <c r="R34" s="5" t="str">
        <f t="shared" si="9"/>
        <v/>
      </c>
      <c r="S34" s="5" t="str">
        <f t="shared" si="10"/>
        <v/>
      </c>
      <c r="T34" s="5" t="str">
        <f>IF(ISBLANK(Data!V33),"",Data!V33)</f>
        <v/>
      </c>
      <c r="U34" s="5" t="str">
        <f t="shared" si="11"/>
        <v/>
      </c>
      <c r="V34" s="5" t="str">
        <f t="shared" si="12"/>
        <v/>
      </c>
      <c r="W34" s="5" t="str">
        <f>IF(ISBLANK(Data!W33),"",Data!W33)</f>
        <v/>
      </c>
      <c r="X34" s="5" t="str">
        <f t="shared" si="13"/>
        <v/>
      </c>
      <c r="Y34" s="5" t="str">
        <f t="shared" si="14"/>
        <v/>
      </c>
      <c r="Z34" s="5" t="str">
        <f t="shared" si="15"/>
        <v/>
      </c>
      <c r="AA34" s="5" t="str">
        <f t="shared" si="16"/>
        <v/>
      </c>
      <c r="AB34" s="5" t="str">
        <f t="shared" si="17"/>
        <v/>
      </c>
      <c r="AC34" s="5" t="str">
        <f t="shared" si="18"/>
        <v/>
      </c>
      <c r="AD34" s="5" t="str">
        <f t="shared" si="19"/>
        <v/>
      </c>
      <c r="AE34" s="5" t="str">
        <f t="shared" si="20"/>
        <v/>
      </c>
      <c r="AF34" s="5" t="str">
        <f t="shared" si="21"/>
        <v/>
      </c>
      <c r="AG34" s="5" t="str">
        <f t="shared" si="22"/>
        <v/>
      </c>
      <c r="AH34" s="5" t="str">
        <f t="shared" si="23"/>
        <v/>
      </c>
      <c r="AI34" s="5" t="str">
        <f t="shared" si="24"/>
        <v/>
      </c>
      <c r="AJ34" s="5" t="str">
        <f t="shared" si="25"/>
        <v/>
      </c>
      <c r="AK34" s="5" t="str">
        <f t="shared" si="26"/>
        <v/>
      </c>
      <c r="AL34" s="19"/>
    </row>
    <row r="35" spans="1:38">
      <c r="A35" s="18">
        <v>30</v>
      </c>
      <c r="B35" s="7" t="str">
        <f>IF(ISBLANK(Hindi!B35),"",Hindi!B35)</f>
        <v/>
      </c>
      <c r="C35" s="7" t="str">
        <f>IF(ISBLANK(Hindi!C35),"",Hindi!C35)</f>
        <v/>
      </c>
      <c r="D35" s="15" t="str">
        <f>IF(ISBLANK(Hindi!D35),"",Hindi!D35)</f>
        <v/>
      </c>
      <c r="E35" s="7" t="str">
        <f>IF(ISBLANK(Data!R34),"",Data!R34)</f>
        <v/>
      </c>
      <c r="F35" s="7" t="str">
        <f t="shared" si="0"/>
        <v/>
      </c>
      <c r="G35" s="7" t="str">
        <f t="shared" si="1"/>
        <v/>
      </c>
      <c r="H35" s="7" t="str">
        <f>IF(ISBLANK(Data!S34),"",Data!S34)</f>
        <v/>
      </c>
      <c r="I35" s="7" t="str">
        <f t="shared" si="2"/>
        <v/>
      </c>
      <c r="J35" s="7" t="str">
        <f t="shared" si="3"/>
        <v/>
      </c>
      <c r="K35" s="7" t="str">
        <f>IF(ISBLANK(Data!T34),"",Data!T34)</f>
        <v/>
      </c>
      <c r="L35" s="7" t="str">
        <f t="shared" si="4"/>
        <v/>
      </c>
      <c r="M35" s="7" t="str">
        <f t="shared" si="5"/>
        <v/>
      </c>
      <c r="N35" s="7" t="str">
        <f t="shared" si="6"/>
        <v/>
      </c>
      <c r="O35" s="7" t="str">
        <f t="shared" si="7"/>
        <v/>
      </c>
      <c r="P35" s="7" t="str">
        <f t="shared" si="8"/>
        <v/>
      </c>
      <c r="Q35" s="7" t="str">
        <f>IF(ISBLANK(Data!U34),"",Data!U34)</f>
        <v/>
      </c>
      <c r="R35" s="7" t="str">
        <f t="shared" si="9"/>
        <v/>
      </c>
      <c r="S35" s="7" t="str">
        <f t="shared" si="10"/>
        <v/>
      </c>
      <c r="T35" s="7" t="str">
        <f>IF(ISBLANK(Data!V34),"",Data!V34)</f>
        <v/>
      </c>
      <c r="U35" s="7" t="str">
        <f t="shared" si="11"/>
        <v/>
      </c>
      <c r="V35" s="7" t="str">
        <f t="shared" si="12"/>
        <v/>
      </c>
      <c r="W35" s="7" t="str">
        <f>IF(ISBLANK(Data!W34),"",Data!W34)</f>
        <v/>
      </c>
      <c r="X35" s="7" t="str">
        <f t="shared" si="13"/>
        <v/>
      </c>
      <c r="Y35" s="7" t="str">
        <f t="shared" si="14"/>
        <v/>
      </c>
      <c r="Z35" s="7" t="str">
        <f t="shared" si="15"/>
        <v/>
      </c>
      <c r="AA35" s="7" t="str">
        <f t="shared" si="16"/>
        <v/>
      </c>
      <c r="AB35" s="7" t="str">
        <f t="shared" si="17"/>
        <v/>
      </c>
      <c r="AC35" s="7" t="str">
        <f t="shared" si="18"/>
        <v/>
      </c>
      <c r="AD35" s="7" t="str">
        <f t="shared" si="19"/>
        <v/>
      </c>
      <c r="AE35" s="7" t="str">
        <f t="shared" si="20"/>
        <v/>
      </c>
      <c r="AF35" s="7" t="str">
        <f t="shared" si="21"/>
        <v/>
      </c>
      <c r="AG35" s="7" t="str">
        <f t="shared" si="22"/>
        <v/>
      </c>
      <c r="AH35" s="7" t="str">
        <f t="shared" si="23"/>
        <v/>
      </c>
      <c r="AI35" s="7" t="str">
        <f t="shared" si="24"/>
        <v/>
      </c>
      <c r="AJ35" s="7" t="str">
        <f t="shared" si="25"/>
        <v/>
      </c>
      <c r="AK35" s="7" t="str">
        <f t="shared" si="26"/>
        <v/>
      </c>
      <c r="AL35" s="20"/>
    </row>
  </sheetData>
  <sheetProtection password="E9BB" sheet="1" objects="1"/>
  <mergeCells count="24">
    <mergeCell ref="Z4:AB4"/>
    <mergeCell ref="AC4:AE4"/>
    <mergeCell ref="AF4:AH4"/>
    <mergeCell ref="E4:G4"/>
    <mergeCell ref="H4:J4"/>
    <mergeCell ref="K4:M4"/>
    <mergeCell ref="N4:P4"/>
    <mergeCell ref="Q4:S4"/>
    <mergeCell ref="A1:AL1"/>
    <mergeCell ref="A2:D2"/>
    <mergeCell ref="E2:AB2"/>
    <mergeCell ref="AC2:AL2"/>
    <mergeCell ref="E3:P3"/>
    <mergeCell ref="Q3:AB3"/>
    <mergeCell ref="AC3:AH3"/>
    <mergeCell ref="AI3:AK3"/>
    <mergeCell ref="AL3:AL5"/>
    <mergeCell ref="AI4:AK4"/>
    <mergeCell ref="A3:A5"/>
    <mergeCell ref="B3:B5"/>
    <mergeCell ref="C3:C5"/>
    <mergeCell ref="D3:D5"/>
    <mergeCell ref="T4:V4"/>
    <mergeCell ref="W4:Y4"/>
  </mergeCells>
  <conditionalFormatting sqref="G6:G35">
    <cfRule type="containsText" dxfId="1533" priority="172" operator="containsText" text="C1">
      <formula>NOT(ISERROR(SEARCH("C1",G6)))</formula>
    </cfRule>
    <cfRule type="containsText" dxfId="1532" priority="171" operator="containsText" text="C2">
      <formula>NOT(ISERROR(SEARCH("C2",G6)))</formula>
    </cfRule>
    <cfRule type="containsText" dxfId="1531" priority="170" operator="containsText" text="D">
      <formula>NOT(ISERROR(SEARCH("D",G6)))</formula>
    </cfRule>
    <cfRule type="beginsWith" dxfId="1530" priority="169" operator="beginsWith" text="E">
      <formula>LEFT(G6,LEN("E"))="E"</formula>
    </cfRule>
    <cfRule type="containsText" dxfId="1529" priority="176" operator="containsText" text="A1">
      <formula>NOT(ISERROR(SEARCH("A1",G6)))</formula>
    </cfRule>
    <cfRule type="containsText" dxfId="1528" priority="175" operator="containsText" text="A2">
      <formula>NOT(ISERROR(SEARCH("A2",G6)))</formula>
    </cfRule>
    <cfRule type="containsText" dxfId="1527" priority="174" operator="containsText" text="B1">
      <formula>NOT(ISERROR(SEARCH("B1",G6)))</formula>
    </cfRule>
    <cfRule type="containsText" dxfId="1526" priority="173" operator="containsText" text="B2">
      <formula>NOT(ISERROR(SEARCH("B2",G6)))</formula>
    </cfRule>
  </conditionalFormatting>
  <conditionalFormatting sqref="G7:G35">
    <cfRule type="containsText" dxfId="1525" priority="84" operator="containsText" text="C1">
      <formula>NOT(ISERROR(SEARCH("C1",G7)))</formula>
    </cfRule>
    <cfRule type="containsText" dxfId="1524" priority="88" operator="containsText" text="A1">
      <formula>NOT(ISERROR(SEARCH("A1",G7)))</formula>
    </cfRule>
    <cfRule type="beginsWith" dxfId="1523" priority="81" operator="beginsWith" text="E">
      <formula>LEFT(G7,LEN("E"))="E"</formula>
    </cfRule>
    <cfRule type="containsText" dxfId="1522" priority="85" operator="containsText" text="B2">
      <formula>NOT(ISERROR(SEARCH("B2",G7)))</formula>
    </cfRule>
    <cfRule type="containsText" dxfId="1521" priority="82" operator="containsText" text="D">
      <formula>NOT(ISERROR(SEARCH("D",G7)))</formula>
    </cfRule>
    <cfRule type="containsText" dxfId="1520" priority="83" operator="containsText" text="C2">
      <formula>NOT(ISERROR(SEARCH("C2",G7)))</formula>
    </cfRule>
    <cfRule type="containsText" dxfId="1519" priority="86" operator="containsText" text="B1">
      <formula>NOT(ISERROR(SEARCH("B1",G7)))</formula>
    </cfRule>
    <cfRule type="containsText" dxfId="1518" priority="87" operator="containsText" text="A2">
      <formula>NOT(ISERROR(SEARCH("A2",G7)))</formula>
    </cfRule>
  </conditionalFormatting>
  <conditionalFormatting sqref="J6:J35">
    <cfRule type="containsText" dxfId="1517" priority="166" operator="containsText" text="B1">
      <formula>NOT(ISERROR(SEARCH("B1",J6)))</formula>
    </cfRule>
    <cfRule type="containsText" dxfId="1516" priority="165" operator="containsText" text="B2">
      <formula>NOT(ISERROR(SEARCH("B2",J6)))</formula>
    </cfRule>
    <cfRule type="containsText" dxfId="1515" priority="164" operator="containsText" text="C1">
      <formula>NOT(ISERROR(SEARCH("C1",J6)))</formula>
    </cfRule>
    <cfRule type="containsText" dxfId="1514" priority="163" operator="containsText" text="C2">
      <formula>NOT(ISERROR(SEARCH("C2",J6)))</formula>
    </cfRule>
    <cfRule type="containsText" dxfId="1513" priority="168" operator="containsText" text="A1">
      <formula>NOT(ISERROR(SEARCH("A1",J6)))</formula>
    </cfRule>
    <cfRule type="containsText" dxfId="1512" priority="162" operator="containsText" text="D">
      <formula>NOT(ISERROR(SEARCH("D",J6)))</formula>
    </cfRule>
    <cfRule type="beginsWith" dxfId="1511" priority="161" operator="beginsWith" text="E">
      <formula>LEFT(J6,LEN("E"))="E"</formula>
    </cfRule>
    <cfRule type="containsText" dxfId="1510" priority="167" operator="containsText" text="A2">
      <formula>NOT(ISERROR(SEARCH("A2",J6)))</formula>
    </cfRule>
  </conditionalFormatting>
  <conditionalFormatting sqref="J7:J35">
    <cfRule type="containsText" dxfId="1509" priority="80" operator="containsText" text="A1">
      <formula>NOT(ISERROR(SEARCH("A1",J7)))</formula>
    </cfRule>
    <cfRule type="containsText" dxfId="1508" priority="79" operator="containsText" text="A2">
      <formula>NOT(ISERROR(SEARCH("A2",J7)))</formula>
    </cfRule>
    <cfRule type="containsText" dxfId="1507" priority="78" operator="containsText" text="B1">
      <formula>NOT(ISERROR(SEARCH("B1",J7)))</formula>
    </cfRule>
    <cfRule type="containsText" dxfId="1506" priority="77" operator="containsText" text="B2">
      <formula>NOT(ISERROR(SEARCH("B2",J7)))</formula>
    </cfRule>
    <cfRule type="containsText" dxfId="1505" priority="76" operator="containsText" text="C1">
      <formula>NOT(ISERROR(SEARCH("C1",J7)))</formula>
    </cfRule>
    <cfRule type="containsText" dxfId="1504" priority="75" operator="containsText" text="C2">
      <formula>NOT(ISERROR(SEARCH("C2",J7)))</formula>
    </cfRule>
    <cfRule type="containsText" dxfId="1503" priority="74" operator="containsText" text="D">
      <formula>NOT(ISERROR(SEARCH("D",J7)))</formula>
    </cfRule>
    <cfRule type="beginsWith" dxfId="1502" priority="73" operator="beginsWith" text="E">
      <formula>LEFT(J7,LEN("E"))="E"</formula>
    </cfRule>
  </conditionalFormatting>
  <conditionalFormatting sqref="M6:M35">
    <cfRule type="containsText" dxfId="1501" priority="155" operator="containsText" text="C2">
      <formula>NOT(ISERROR(SEARCH("C2",M6)))</formula>
    </cfRule>
    <cfRule type="containsText" dxfId="1500" priority="154" operator="containsText" text="D">
      <formula>NOT(ISERROR(SEARCH("D",M6)))</formula>
    </cfRule>
    <cfRule type="beginsWith" dxfId="1499" priority="153" operator="beginsWith" text="E">
      <formula>LEFT(M6,LEN("E"))="E"</formula>
    </cfRule>
    <cfRule type="containsText" dxfId="1498" priority="158" operator="containsText" text="B1">
      <formula>NOT(ISERROR(SEARCH("B1",M6)))</formula>
    </cfRule>
    <cfRule type="containsText" dxfId="1497" priority="157" operator="containsText" text="B2">
      <formula>NOT(ISERROR(SEARCH("B2",M6)))</formula>
    </cfRule>
    <cfRule type="containsText" dxfId="1496" priority="156" operator="containsText" text="C1">
      <formula>NOT(ISERROR(SEARCH("C1",M6)))</formula>
    </cfRule>
    <cfRule type="containsText" dxfId="1495" priority="160" operator="containsText" text="A1">
      <formula>NOT(ISERROR(SEARCH("A1",M6)))</formula>
    </cfRule>
    <cfRule type="containsText" dxfId="1494" priority="159" operator="containsText" text="A2">
      <formula>NOT(ISERROR(SEARCH("A2",M6)))</formula>
    </cfRule>
  </conditionalFormatting>
  <conditionalFormatting sqref="M7:M35">
    <cfRule type="containsText" dxfId="1493" priority="71" operator="containsText" text="A2">
      <formula>NOT(ISERROR(SEARCH("A2",M7)))</formula>
    </cfRule>
    <cfRule type="containsText" dxfId="1492" priority="72" operator="containsText" text="A1">
      <formula>NOT(ISERROR(SEARCH("A1",M7)))</formula>
    </cfRule>
    <cfRule type="containsText" dxfId="1491" priority="70" operator="containsText" text="B1">
      <formula>NOT(ISERROR(SEARCH("B1",M7)))</formula>
    </cfRule>
    <cfRule type="containsText" dxfId="1490" priority="69" operator="containsText" text="B2">
      <formula>NOT(ISERROR(SEARCH("B2",M7)))</formula>
    </cfRule>
    <cfRule type="containsText" dxfId="1489" priority="68" operator="containsText" text="C1">
      <formula>NOT(ISERROR(SEARCH("C1",M7)))</formula>
    </cfRule>
    <cfRule type="containsText" dxfId="1488" priority="67" operator="containsText" text="C2">
      <formula>NOT(ISERROR(SEARCH("C2",M7)))</formula>
    </cfRule>
    <cfRule type="containsText" dxfId="1487" priority="66" operator="containsText" text="D">
      <formula>NOT(ISERROR(SEARCH("D",M7)))</formula>
    </cfRule>
    <cfRule type="beginsWith" dxfId="1486" priority="65" operator="beginsWith" text="E">
      <formula>LEFT(M7,LEN("E"))="E"</formula>
    </cfRule>
  </conditionalFormatting>
  <conditionalFormatting sqref="P6:P35">
    <cfRule type="containsText" dxfId="1485" priority="152" operator="containsText" text="A1">
      <formula>NOT(ISERROR(SEARCH("A1",P6)))</formula>
    </cfRule>
    <cfRule type="containsText" dxfId="1484" priority="151" operator="containsText" text="A2">
      <formula>NOT(ISERROR(SEARCH("A2",P6)))</formula>
    </cfRule>
    <cfRule type="containsText" dxfId="1483" priority="149" operator="containsText" text="B2">
      <formula>NOT(ISERROR(SEARCH("B2",P6)))</formula>
    </cfRule>
    <cfRule type="beginsWith" dxfId="1482" priority="145" operator="beginsWith" text="E">
      <formula>LEFT(P6,LEN("E"))="E"</formula>
    </cfRule>
    <cfRule type="containsText" dxfId="1481" priority="146" operator="containsText" text="D">
      <formula>NOT(ISERROR(SEARCH("D",P6)))</formula>
    </cfRule>
    <cfRule type="containsText" dxfId="1480" priority="147" operator="containsText" text="C2">
      <formula>NOT(ISERROR(SEARCH("C2",P6)))</formula>
    </cfRule>
    <cfRule type="containsText" dxfId="1479" priority="148" operator="containsText" text="C1">
      <formula>NOT(ISERROR(SEARCH("C1",P6)))</formula>
    </cfRule>
    <cfRule type="containsText" dxfId="1478" priority="150" operator="containsText" text="B1">
      <formula>NOT(ISERROR(SEARCH("B1",P6)))</formula>
    </cfRule>
  </conditionalFormatting>
  <conditionalFormatting sqref="P7:P35">
    <cfRule type="beginsWith" dxfId="1477" priority="57" operator="beginsWith" text="E">
      <formula>LEFT(P7,LEN("E"))="E"</formula>
    </cfRule>
    <cfRule type="containsText" dxfId="1476" priority="58" operator="containsText" text="D">
      <formula>NOT(ISERROR(SEARCH("D",P7)))</formula>
    </cfRule>
    <cfRule type="containsText" dxfId="1475" priority="59" operator="containsText" text="C2">
      <formula>NOT(ISERROR(SEARCH("C2",P7)))</formula>
    </cfRule>
    <cfRule type="containsText" dxfId="1474" priority="60" operator="containsText" text="C1">
      <formula>NOT(ISERROR(SEARCH("C1",P7)))</formula>
    </cfRule>
    <cfRule type="containsText" dxfId="1473" priority="61" operator="containsText" text="B2">
      <formula>NOT(ISERROR(SEARCH("B2",P7)))</formula>
    </cfRule>
    <cfRule type="containsText" dxfId="1472" priority="62" operator="containsText" text="B1">
      <formula>NOT(ISERROR(SEARCH("B1",P7)))</formula>
    </cfRule>
    <cfRule type="containsText" dxfId="1471" priority="63" operator="containsText" text="A2">
      <formula>NOT(ISERROR(SEARCH("A2",P7)))</formula>
    </cfRule>
    <cfRule type="containsText" dxfId="1470" priority="64" operator="containsText" text="A1">
      <formula>NOT(ISERROR(SEARCH("A1",P7)))</formula>
    </cfRule>
  </conditionalFormatting>
  <conditionalFormatting sqref="S6:S35">
    <cfRule type="containsText" dxfId="1469" priority="142" operator="containsText" text="B1">
      <formula>NOT(ISERROR(SEARCH("B1",S6)))</formula>
    </cfRule>
    <cfRule type="containsText" dxfId="1468" priority="138" operator="containsText" text="D">
      <formula>NOT(ISERROR(SEARCH("D",S6)))</formula>
    </cfRule>
    <cfRule type="beginsWith" dxfId="1467" priority="137" operator="beginsWith" text="E">
      <formula>LEFT(S6,LEN("E"))="E"</formula>
    </cfRule>
    <cfRule type="containsText" dxfId="1466" priority="139" operator="containsText" text="C2">
      <formula>NOT(ISERROR(SEARCH("C2",S6)))</formula>
    </cfRule>
    <cfRule type="containsText" dxfId="1465" priority="140" operator="containsText" text="C1">
      <formula>NOT(ISERROR(SEARCH("C1",S6)))</formula>
    </cfRule>
    <cfRule type="containsText" dxfId="1464" priority="141" operator="containsText" text="B2">
      <formula>NOT(ISERROR(SEARCH("B2",S6)))</formula>
    </cfRule>
    <cfRule type="containsText" dxfId="1463" priority="143" operator="containsText" text="A2">
      <formula>NOT(ISERROR(SEARCH("A2",S6)))</formula>
    </cfRule>
    <cfRule type="containsText" dxfId="1462" priority="144" operator="containsText" text="A1">
      <formula>NOT(ISERROR(SEARCH("A1",S6)))</formula>
    </cfRule>
  </conditionalFormatting>
  <conditionalFormatting sqref="S7:S35">
    <cfRule type="containsText" dxfId="1461" priority="56" operator="containsText" text="A1">
      <formula>NOT(ISERROR(SEARCH("A1",S7)))</formula>
    </cfRule>
    <cfRule type="containsText" dxfId="1460" priority="55" operator="containsText" text="A2">
      <formula>NOT(ISERROR(SEARCH("A2",S7)))</formula>
    </cfRule>
    <cfRule type="containsText" dxfId="1459" priority="54" operator="containsText" text="B1">
      <formula>NOT(ISERROR(SEARCH("B1",S7)))</formula>
    </cfRule>
    <cfRule type="containsText" dxfId="1458" priority="53" operator="containsText" text="B2">
      <formula>NOT(ISERROR(SEARCH("B2",S7)))</formula>
    </cfRule>
    <cfRule type="containsText" dxfId="1457" priority="52" operator="containsText" text="C1">
      <formula>NOT(ISERROR(SEARCH("C1",S7)))</formula>
    </cfRule>
    <cfRule type="containsText" dxfId="1456" priority="51" operator="containsText" text="C2">
      <formula>NOT(ISERROR(SEARCH("C2",S7)))</formula>
    </cfRule>
    <cfRule type="containsText" dxfId="1455" priority="50" operator="containsText" text="D">
      <formula>NOT(ISERROR(SEARCH("D",S7)))</formula>
    </cfRule>
    <cfRule type="beginsWith" dxfId="1454" priority="49" operator="beginsWith" text="E">
      <formula>LEFT(S7,LEN("E"))="E"</formula>
    </cfRule>
  </conditionalFormatting>
  <conditionalFormatting sqref="V6:V35">
    <cfRule type="containsText" dxfId="1453" priority="136" operator="containsText" text="A1">
      <formula>NOT(ISERROR(SEARCH("A1",V6)))</formula>
    </cfRule>
    <cfRule type="containsText" dxfId="1452" priority="133" operator="containsText" text="B2">
      <formula>NOT(ISERROR(SEARCH("B2",V6)))</formula>
    </cfRule>
    <cfRule type="containsText" dxfId="1451" priority="131" operator="containsText" text="C2">
      <formula>NOT(ISERROR(SEARCH("C2",V6)))</formula>
    </cfRule>
    <cfRule type="beginsWith" dxfId="1450" priority="129" operator="beginsWith" text="E">
      <formula>LEFT(V6,LEN("E"))="E"</formula>
    </cfRule>
    <cfRule type="containsText" dxfId="1449" priority="130" operator="containsText" text="D">
      <formula>NOT(ISERROR(SEARCH("D",V6)))</formula>
    </cfRule>
    <cfRule type="containsText" dxfId="1448" priority="135" operator="containsText" text="A2">
      <formula>NOT(ISERROR(SEARCH("A2",V6)))</formula>
    </cfRule>
    <cfRule type="containsText" dxfId="1447" priority="134" operator="containsText" text="B1">
      <formula>NOT(ISERROR(SEARCH("B1",V6)))</formula>
    </cfRule>
    <cfRule type="containsText" dxfId="1446" priority="132" operator="containsText" text="C1">
      <formula>NOT(ISERROR(SEARCH("C1",V6)))</formula>
    </cfRule>
  </conditionalFormatting>
  <conditionalFormatting sqref="V7:V35">
    <cfRule type="containsText" dxfId="1445" priority="43" operator="containsText" text="C2">
      <formula>NOT(ISERROR(SEARCH("C2",V7)))</formula>
    </cfRule>
    <cfRule type="containsText" dxfId="1444" priority="47" operator="containsText" text="A2">
      <formula>NOT(ISERROR(SEARCH("A2",V7)))</formula>
    </cfRule>
    <cfRule type="containsText" dxfId="1443" priority="48" operator="containsText" text="A1">
      <formula>NOT(ISERROR(SEARCH("A1",V7)))</formula>
    </cfRule>
    <cfRule type="containsText" dxfId="1442" priority="46" operator="containsText" text="B1">
      <formula>NOT(ISERROR(SEARCH("B1",V7)))</formula>
    </cfRule>
    <cfRule type="containsText" dxfId="1441" priority="45" operator="containsText" text="B2">
      <formula>NOT(ISERROR(SEARCH("B2",V7)))</formula>
    </cfRule>
    <cfRule type="containsText" dxfId="1440" priority="44" operator="containsText" text="C1">
      <formula>NOT(ISERROR(SEARCH("C1",V7)))</formula>
    </cfRule>
    <cfRule type="containsText" dxfId="1439" priority="42" operator="containsText" text="D">
      <formula>NOT(ISERROR(SEARCH("D",V7)))</formula>
    </cfRule>
    <cfRule type="beginsWith" dxfId="1438" priority="41" operator="beginsWith" text="E">
      <formula>LEFT(V7,LEN("E"))="E"</formula>
    </cfRule>
  </conditionalFormatting>
  <conditionalFormatting sqref="Y6:Y35">
    <cfRule type="containsText" dxfId="1437" priority="124" operator="containsText" text="C1">
      <formula>NOT(ISERROR(SEARCH("C1",Y6)))</formula>
    </cfRule>
    <cfRule type="containsText" dxfId="1436" priority="125" operator="containsText" text="B2">
      <formula>NOT(ISERROR(SEARCH("B2",Y6)))</formula>
    </cfRule>
    <cfRule type="containsText" dxfId="1435" priority="128" operator="containsText" text="A1">
      <formula>NOT(ISERROR(SEARCH("A1",Y6)))</formula>
    </cfRule>
    <cfRule type="containsText" dxfId="1434" priority="122" operator="containsText" text="D">
      <formula>NOT(ISERROR(SEARCH("D",Y6)))</formula>
    </cfRule>
    <cfRule type="beginsWith" dxfId="1433" priority="121" operator="beginsWith" text="E">
      <formula>LEFT(Y6,LEN("E"))="E"</formula>
    </cfRule>
    <cfRule type="containsText" dxfId="1432" priority="126" operator="containsText" text="B1">
      <formula>NOT(ISERROR(SEARCH("B1",Y6)))</formula>
    </cfRule>
    <cfRule type="containsText" dxfId="1431" priority="127" operator="containsText" text="A2">
      <formula>NOT(ISERROR(SEARCH("A2",Y6)))</formula>
    </cfRule>
    <cfRule type="containsText" dxfId="1430" priority="123" operator="containsText" text="C2">
      <formula>NOT(ISERROR(SEARCH("C2",Y6)))</formula>
    </cfRule>
  </conditionalFormatting>
  <conditionalFormatting sqref="Y7:Y35">
    <cfRule type="beginsWith" dxfId="1429" priority="33" operator="beginsWith" text="E">
      <formula>LEFT(Y7,LEN("E"))="E"</formula>
    </cfRule>
    <cfRule type="containsText" dxfId="1428" priority="34" operator="containsText" text="D">
      <formula>NOT(ISERROR(SEARCH("D",Y7)))</formula>
    </cfRule>
    <cfRule type="containsText" dxfId="1427" priority="35" operator="containsText" text="C2">
      <formula>NOT(ISERROR(SEARCH("C2",Y7)))</formula>
    </cfRule>
    <cfRule type="containsText" dxfId="1426" priority="36" operator="containsText" text="C1">
      <formula>NOT(ISERROR(SEARCH("C1",Y7)))</formula>
    </cfRule>
    <cfRule type="containsText" dxfId="1425" priority="37" operator="containsText" text="B2">
      <formula>NOT(ISERROR(SEARCH("B2",Y7)))</formula>
    </cfRule>
    <cfRule type="containsText" dxfId="1424" priority="39" operator="containsText" text="A2">
      <formula>NOT(ISERROR(SEARCH("A2",Y7)))</formula>
    </cfRule>
    <cfRule type="containsText" dxfId="1423" priority="40" operator="containsText" text="A1">
      <formula>NOT(ISERROR(SEARCH("A1",Y7)))</formula>
    </cfRule>
    <cfRule type="containsText" dxfId="1422" priority="38" operator="containsText" text="B1">
      <formula>NOT(ISERROR(SEARCH("B1",Y7)))</formula>
    </cfRule>
  </conditionalFormatting>
  <conditionalFormatting sqref="AB6:AB35">
    <cfRule type="containsText" dxfId="1421" priority="117" operator="containsText" text="B2">
      <formula>NOT(ISERROR(SEARCH("B2",AB6)))</formula>
    </cfRule>
    <cfRule type="containsText" dxfId="1420" priority="118" operator="containsText" text="B1">
      <formula>NOT(ISERROR(SEARCH("B1",AB6)))</formula>
    </cfRule>
    <cfRule type="containsText" dxfId="1419" priority="119" operator="containsText" text="A2">
      <formula>NOT(ISERROR(SEARCH("A2",AB6)))</formula>
    </cfRule>
    <cfRule type="containsText" dxfId="1418" priority="120" operator="containsText" text="A1">
      <formula>NOT(ISERROR(SEARCH("A1",AB6)))</formula>
    </cfRule>
    <cfRule type="containsText" dxfId="1417" priority="116" operator="containsText" text="C1">
      <formula>NOT(ISERROR(SEARCH("C1",AB6)))</formula>
    </cfRule>
    <cfRule type="beginsWith" dxfId="1416" priority="113" operator="beginsWith" text="E">
      <formula>LEFT(AB6,LEN("E"))="E"</formula>
    </cfRule>
    <cfRule type="containsText" dxfId="1415" priority="114" operator="containsText" text="D">
      <formula>NOT(ISERROR(SEARCH("D",AB6)))</formula>
    </cfRule>
    <cfRule type="containsText" dxfId="1414" priority="115" operator="containsText" text="C2">
      <formula>NOT(ISERROR(SEARCH("C2",AB6)))</formula>
    </cfRule>
  </conditionalFormatting>
  <conditionalFormatting sqref="AB7:AB35">
    <cfRule type="containsText" dxfId="1413" priority="29" operator="containsText" text="B2">
      <formula>NOT(ISERROR(SEARCH("B2",AB7)))</formula>
    </cfRule>
    <cfRule type="containsText" dxfId="1412" priority="32" operator="containsText" text="A1">
      <formula>NOT(ISERROR(SEARCH("A1",AB7)))</formula>
    </cfRule>
    <cfRule type="containsText" dxfId="1411" priority="31" operator="containsText" text="A2">
      <formula>NOT(ISERROR(SEARCH("A2",AB7)))</formula>
    </cfRule>
    <cfRule type="containsText" dxfId="1410" priority="30" operator="containsText" text="B1">
      <formula>NOT(ISERROR(SEARCH("B1",AB7)))</formula>
    </cfRule>
    <cfRule type="containsText" dxfId="1409" priority="28" operator="containsText" text="C1">
      <formula>NOT(ISERROR(SEARCH("C1",AB7)))</formula>
    </cfRule>
    <cfRule type="containsText" dxfId="1408" priority="27" operator="containsText" text="C2">
      <formula>NOT(ISERROR(SEARCH("C2",AB7)))</formula>
    </cfRule>
    <cfRule type="containsText" dxfId="1407" priority="26" operator="containsText" text="D">
      <formula>NOT(ISERROR(SEARCH("D",AB7)))</formula>
    </cfRule>
    <cfRule type="beginsWith" dxfId="1406" priority="25" operator="beginsWith" text="E">
      <formula>LEFT(AB7,LEN("E"))="E"</formula>
    </cfRule>
  </conditionalFormatting>
  <conditionalFormatting sqref="AE6:AE35">
    <cfRule type="containsText" dxfId="1405" priority="111" operator="containsText" text="A2">
      <formula>NOT(ISERROR(SEARCH("A2",AE6)))</formula>
    </cfRule>
    <cfRule type="containsText" dxfId="1404" priority="110" operator="containsText" text="B1">
      <formula>NOT(ISERROR(SEARCH("B1",AE6)))</formula>
    </cfRule>
    <cfRule type="containsText" dxfId="1403" priority="109" operator="containsText" text="B2">
      <formula>NOT(ISERROR(SEARCH("B2",AE6)))</formula>
    </cfRule>
    <cfRule type="containsText" dxfId="1402" priority="108" operator="containsText" text="C1">
      <formula>NOT(ISERROR(SEARCH("C1",AE6)))</formula>
    </cfRule>
    <cfRule type="containsText" dxfId="1401" priority="107" operator="containsText" text="C2">
      <formula>NOT(ISERROR(SEARCH("C2",AE6)))</formula>
    </cfRule>
    <cfRule type="containsText" dxfId="1400" priority="106" operator="containsText" text="D">
      <formula>NOT(ISERROR(SEARCH("D",AE6)))</formula>
    </cfRule>
    <cfRule type="beginsWith" dxfId="1399" priority="105" operator="beginsWith" text="E">
      <formula>LEFT(AE6,LEN("E"))="E"</formula>
    </cfRule>
    <cfRule type="containsText" dxfId="1398" priority="112" operator="containsText" text="A1">
      <formula>NOT(ISERROR(SEARCH("A1",AE6)))</formula>
    </cfRule>
  </conditionalFormatting>
  <conditionalFormatting sqref="AE7:AE35">
    <cfRule type="containsText" dxfId="1397" priority="24" operator="containsText" text="A1">
      <formula>NOT(ISERROR(SEARCH("A1",AE7)))</formula>
    </cfRule>
    <cfRule type="containsText" dxfId="1396" priority="20" operator="containsText" text="C1">
      <formula>NOT(ISERROR(SEARCH("C1",AE7)))</formula>
    </cfRule>
    <cfRule type="containsText" dxfId="1395" priority="23" operator="containsText" text="A2">
      <formula>NOT(ISERROR(SEARCH("A2",AE7)))</formula>
    </cfRule>
    <cfRule type="containsText" dxfId="1394" priority="22" operator="containsText" text="B1">
      <formula>NOT(ISERROR(SEARCH("B1",AE7)))</formula>
    </cfRule>
    <cfRule type="containsText" dxfId="1393" priority="21" operator="containsText" text="B2">
      <formula>NOT(ISERROR(SEARCH("B2",AE7)))</formula>
    </cfRule>
    <cfRule type="containsText" dxfId="1392" priority="19" operator="containsText" text="C2">
      <formula>NOT(ISERROR(SEARCH("C2",AE7)))</formula>
    </cfRule>
    <cfRule type="containsText" dxfId="1391" priority="18" operator="containsText" text="D">
      <formula>NOT(ISERROR(SEARCH("D",AE7)))</formula>
    </cfRule>
    <cfRule type="beginsWith" dxfId="1390" priority="17" operator="beginsWith" text="E">
      <formula>LEFT(AE7,LEN("E"))="E"</formula>
    </cfRule>
  </conditionalFormatting>
  <conditionalFormatting sqref="AH6:AH35">
    <cfRule type="containsText" dxfId="1389" priority="100" operator="containsText" text="C1">
      <formula>NOT(ISERROR(SEARCH("C1",AH6)))</formula>
    </cfRule>
    <cfRule type="containsText" dxfId="1388" priority="101" operator="containsText" text="B2">
      <formula>NOT(ISERROR(SEARCH("B2",AH6)))</formula>
    </cfRule>
    <cfRule type="containsText" dxfId="1387" priority="102" operator="containsText" text="B1">
      <formula>NOT(ISERROR(SEARCH("B1",AH6)))</formula>
    </cfRule>
    <cfRule type="containsText" dxfId="1386" priority="103" operator="containsText" text="A2">
      <formula>NOT(ISERROR(SEARCH("A2",AH6)))</formula>
    </cfRule>
    <cfRule type="containsText" dxfId="1385" priority="104" operator="containsText" text="A1">
      <formula>NOT(ISERROR(SEARCH("A1",AH6)))</formula>
    </cfRule>
    <cfRule type="beginsWith" dxfId="1384" priority="97" operator="beginsWith" text="E">
      <formula>LEFT(AH6,LEN("E"))="E"</formula>
    </cfRule>
    <cfRule type="containsText" dxfId="1383" priority="98" operator="containsText" text="D">
      <formula>NOT(ISERROR(SEARCH("D",AH6)))</formula>
    </cfRule>
    <cfRule type="containsText" dxfId="1382" priority="99" operator="containsText" text="C2">
      <formula>NOT(ISERROR(SEARCH("C2",AH6)))</formula>
    </cfRule>
  </conditionalFormatting>
  <conditionalFormatting sqref="AH7:AH35">
    <cfRule type="containsText" dxfId="1381" priority="16" operator="containsText" text="A1">
      <formula>NOT(ISERROR(SEARCH("A1",AH7)))</formula>
    </cfRule>
    <cfRule type="containsText" dxfId="1380" priority="15" operator="containsText" text="A2">
      <formula>NOT(ISERROR(SEARCH("A2",AH7)))</formula>
    </cfRule>
    <cfRule type="containsText" dxfId="1379" priority="14" operator="containsText" text="B1">
      <formula>NOT(ISERROR(SEARCH("B1",AH7)))</formula>
    </cfRule>
    <cfRule type="beginsWith" dxfId="1378" priority="9" operator="beginsWith" text="E">
      <formula>LEFT(AH7,LEN("E"))="E"</formula>
    </cfRule>
    <cfRule type="containsText" dxfId="1377" priority="10" operator="containsText" text="D">
      <formula>NOT(ISERROR(SEARCH("D",AH7)))</formula>
    </cfRule>
    <cfRule type="containsText" dxfId="1376" priority="11" operator="containsText" text="C2">
      <formula>NOT(ISERROR(SEARCH("C2",AH7)))</formula>
    </cfRule>
    <cfRule type="containsText" dxfId="1375" priority="13" operator="containsText" text="B2">
      <formula>NOT(ISERROR(SEARCH("B2",AH7)))</formula>
    </cfRule>
    <cfRule type="containsText" dxfId="1374" priority="12" operator="containsText" text="C1">
      <formula>NOT(ISERROR(SEARCH("C1",AH7)))</formula>
    </cfRule>
  </conditionalFormatting>
  <conditionalFormatting sqref="AK6:AK35">
    <cfRule type="containsText" dxfId="1373" priority="91" operator="containsText" text="C2">
      <formula>NOT(ISERROR(SEARCH("C2",AK6)))</formula>
    </cfRule>
    <cfRule type="containsText" dxfId="1372" priority="90" operator="containsText" text="D">
      <formula>NOT(ISERROR(SEARCH("D",AK6)))</formula>
    </cfRule>
    <cfRule type="beginsWith" dxfId="1371" priority="89" operator="beginsWith" text="E">
      <formula>LEFT(AK6,LEN("E"))="E"</formula>
    </cfRule>
    <cfRule type="containsText" dxfId="1370" priority="92" operator="containsText" text="C1">
      <formula>NOT(ISERROR(SEARCH("C1",AK6)))</formula>
    </cfRule>
    <cfRule type="containsText" dxfId="1369" priority="94" operator="containsText" text="B1">
      <formula>NOT(ISERROR(SEARCH("B1",AK6)))</formula>
    </cfRule>
    <cfRule type="containsText" dxfId="1368" priority="95" operator="containsText" text="A2">
      <formula>NOT(ISERROR(SEARCH("A2",AK6)))</formula>
    </cfRule>
    <cfRule type="containsText" dxfId="1367" priority="96" operator="containsText" text="A1">
      <formula>NOT(ISERROR(SEARCH("A1",AK6)))</formula>
    </cfRule>
    <cfRule type="containsText" dxfId="1366" priority="93" operator="containsText" text="B2">
      <formula>NOT(ISERROR(SEARCH("B2",AK6)))</formula>
    </cfRule>
  </conditionalFormatting>
  <conditionalFormatting sqref="AK7:AK35">
    <cfRule type="beginsWith" dxfId="1365" priority="1" operator="beginsWith" text="E">
      <formula>LEFT(AK7,LEN("E"))="E"</formula>
    </cfRule>
    <cfRule type="containsText" dxfId="1364" priority="4" operator="containsText" text="C1">
      <formula>NOT(ISERROR(SEARCH("C1",AK7)))</formula>
    </cfRule>
    <cfRule type="containsText" dxfId="1363" priority="6" operator="containsText" text="B1">
      <formula>NOT(ISERROR(SEARCH("B1",AK7)))</formula>
    </cfRule>
    <cfRule type="containsText" dxfId="1362" priority="7" operator="containsText" text="A2">
      <formula>NOT(ISERROR(SEARCH("A2",AK7)))</formula>
    </cfRule>
    <cfRule type="containsText" dxfId="1361" priority="8" operator="containsText" text="A1">
      <formula>NOT(ISERROR(SEARCH("A1",AK7)))</formula>
    </cfRule>
    <cfRule type="containsText" dxfId="1360" priority="3" operator="containsText" text="C2">
      <formula>NOT(ISERROR(SEARCH("C2",AK7)))</formula>
    </cfRule>
    <cfRule type="containsText" dxfId="1359" priority="2" operator="containsText" text="D">
      <formula>NOT(ISERROR(SEARCH("D",AK7)))</formula>
    </cfRule>
    <cfRule type="containsText" dxfId="1358" priority="5" operator="containsText" text="B2">
      <formula>NOT(ISERROR(SEARCH("B2",AK7)))</formula>
    </cfRule>
  </conditionalFormatting>
  <conditionalFormatting sqref="AO9:AO20">
    <cfRule type="beginsWith" dxfId="1357" priority="257" operator="beginsWith" text="E">
      <formula>LEFT(AO9,LEN("E"))="E"</formula>
    </cfRule>
    <cfRule type="containsText" dxfId="1356" priority="258" operator="containsText" text="D">
      <formula>NOT(ISERROR(SEARCH("D",AO9)))</formula>
    </cfRule>
    <cfRule type="containsText" dxfId="1355" priority="259" operator="containsText" text="C2">
      <formula>NOT(ISERROR(SEARCH("C2",AO9)))</formula>
    </cfRule>
    <cfRule type="containsText" dxfId="1354" priority="260" operator="containsText" text="C1">
      <formula>NOT(ISERROR(SEARCH("C1",AO9)))</formula>
    </cfRule>
    <cfRule type="containsText" dxfId="1353" priority="261" operator="containsText" text="B2">
      <formula>NOT(ISERROR(SEARCH("B2",AO9)))</formula>
    </cfRule>
    <cfRule type="containsText" dxfId="1352" priority="262" operator="containsText" text="B1">
      <formula>NOT(ISERROR(SEARCH("B1",AO9)))</formula>
    </cfRule>
    <cfRule type="containsText" dxfId="1351" priority="263" operator="containsText" text="A2">
      <formula>NOT(ISERROR(SEARCH("A2",AO9)))</formula>
    </cfRule>
    <cfRule type="containsText" dxfId="1350" priority="264" operator="containsText" text="A1">
      <formula>NOT(ISERROR(SEARCH("A1",AO9)))</formula>
    </cfRule>
  </conditionalFormatting>
  <pageMargins left="0.25" right="0.25" top="0.25" bottom="0.25" header="0" footer="0"/>
  <pageSetup paperSize="9" scale="98" orientation="landscape" verticalDpi="1200" r:id="rId1"/>
  <headerFooter scaleWithDoc="0"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O35"/>
  <sheetViews>
    <sheetView showGridLines="0" showRowColHeaders="0" workbookViewId="0">
      <selection activeCell="T7" sqref="T7"/>
    </sheetView>
  </sheetViews>
  <sheetFormatPr defaultColWidth="9.140625" defaultRowHeight="15"/>
  <cols>
    <col min="1" max="1" width="4.7109375" style="1" customWidth="1"/>
    <col min="2" max="2" width="5.28515625" style="1" customWidth="1"/>
    <col min="3" max="3" width="7.140625" style="1" customWidth="1"/>
    <col min="4" max="4" width="24.42578125" style="1" customWidth="1"/>
    <col min="5" max="5" width="4" style="1" customWidth="1"/>
    <col min="6" max="6" width="4" style="1" hidden="1" customWidth="1"/>
    <col min="7" max="8" width="4" style="1" customWidth="1"/>
    <col min="9" max="9" width="4" style="1" hidden="1" customWidth="1"/>
    <col min="10" max="11" width="4" style="1" customWidth="1"/>
    <col min="12" max="12" width="4" style="1" hidden="1" customWidth="1"/>
    <col min="13" max="14" width="4" style="1" customWidth="1"/>
    <col min="15" max="15" width="4" style="1" hidden="1" customWidth="1"/>
    <col min="16" max="17" width="4" style="1" customWidth="1"/>
    <col min="18" max="18" width="4" style="1" hidden="1" customWidth="1"/>
    <col min="19" max="20" width="4" style="1" customWidth="1"/>
    <col min="21" max="21" width="4" style="1" hidden="1" customWidth="1"/>
    <col min="22" max="23" width="4" style="1" customWidth="1"/>
    <col min="24" max="24" width="4" style="1" hidden="1" customWidth="1"/>
    <col min="25" max="26" width="4" style="1" customWidth="1"/>
    <col min="27" max="27" width="4" style="1" hidden="1" customWidth="1"/>
    <col min="28" max="29" width="4" style="1" customWidth="1"/>
    <col min="30" max="30" width="4" style="1" hidden="1" customWidth="1"/>
    <col min="31" max="32" width="4" style="1" customWidth="1"/>
    <col min="33" max="33" width="4" style="1" hidden="1" customWidth="1"/>
    <col min="34" max="34" width="4" style="1" customWidth="1"/>
    <col min="35" max="35" width="6.85546875" style="1" customWidth="1"/>
    <col min="36" max="36" width="6.85546875" style="1" hidden="1" customWidth="1"/>
    <col min="37" max="37" width="6.85546875" style="1" customWidth="1"/>
    <col min="38" max="16384" width="9.140625" style="1"/>
  </cols>
  <sheetData>
    <row r="1" spans="1:41" ht="18.75">
      <c r="A1" s="54" t="s">
        <v>0</v>
      </c>
      <c r="B1" s="55"/>
      <c r="C1" s="55"/>
      <c r="D1" s="55"/>
      <c r="E1" s="55"/>
      <c r="F1" s="55"/>
      <c r="G1" s="55"/>
      <c r="H1" s="55"/>
      <c r="I1" s="55"/>
      <c r="J1" s="55"/>
      <c r="K1" s="55"/>
      <c r="L1" s="55"/>
      <c r="M1" s="55"/>
      <c r="N1" s="55"/>
      <c r="O1" s="55"/>
      <c r="P1" s="55"/>
      <c r="Q1" s="55"/>
      <c r="R1" s="55"/>
      <c r="S1" s="55"/>
      <c r="T1" s="55"/>
      <c r="U1" s="55"/>
      <c r="V1" s="55"/>
      <c r="W1" s="55"/>
      <c r="X1" s="55"/>
      <c r="Y1" s="55"/>
      <c r="Z1" s="55"/>
      <c r="AA1" s="55"/>
      <c r="AB1" s="55"/>
      <c r="AC1" s="55"/>
      <c r="AD1" s="55"/>
      <c r="AE1" s="55"/>
      <c r="AF1" s="55"/>
      <c r="AG1" s="55"/>
      <c r="AH1" s="55"/>
      <c r="AI1" s="55"/>
      <c r="AJ1" s="55"/>
      <c r="AK1" s="55"/>
      <c r="AL1" s="56"/>
    </row>
    <row r="2" spans="1:41" ht="15.75">
      <c r="A2" s="65" t="str">
        <f>Hindi!A2</f>
        <v>CLASS - 1 st</v>
      </c>
      <c r="B2" s="59"/>
      <c r="C2" s="59"/>
      <c r="D2" s="59"/>
      <c r="E2" s="59" t="s">
        <v>1</v>
      </c>
      <c r="F2" s="59"/>
      <c r="G2" s="59"/>
      <c r="H2" s="59"/>
      <c r="I2" s="59"/>
      <c r="J2" s="59"/>
      <c r="K2" s="59"/>
      <c r="L2" s="59"/>
      <c r="M2" s="59"/>
      <c r="N2" s="59"/>
      <c r="O2" s="59"/>
      <c r="P2" s="59"/>
      <c r="Q2" s="59"/>
      <c r="R2" s="59"/>
      <c r="S2" s="59"/>
      <c r="T2" s="59"/>
      <c r="U2" s="59"/>
      <c r="V2" s="59"/>
      <c r="W2" s="59"/>
      <c r="X2" s="59"/>
      <c r="Y2" s="59"/>
      <c r="Z2" s="59"/>
      <c r="AA2" s="59"/>
      <c r="AB2" s="59"/>
      <c r="AC2" s="59" t="s">
        <v>58</v>
      </c>
      <c r="AD2" s="59"/>
      <c r="AE2" s="59"/>
      <c r="AF2" s="59"/>
      <c r="AG2" s="59"/>
      <c r="AH2" s="59"/>
      <c r="AI2" s="59"/>
      <c r="AJ2" s="59"/>
      <c r="AK2" s="59"/>
      <c r="AL2" s="60"/>
    </row>
    <row r="3" spans="1:41" ht="15.75">
      <c r="A3" s="63" t="s">
        <v>18</v>
      </c>
      <c r="B3" s="64" t="s">
        <v>19</v>
      </c>
      <c r="C3" s="64" t="s">
        <v>20</v>
      </c>
      <c r="D3" s="64" t="s">
        <v>21</v>
      </c>
      <c r="E3" s="59" t="s">
        <v>22</v>
      </c>
      <c r="F3" s="59"/>
      <c r="G3" s="59"/>
      <c r="H3" s="59"/>
      <c r="I3" s="59"/>
      <c r="J3" s="59"/>
      <c r="K3" s="59"/>
      <c r="L3" s="59"/>
      <c r="M3" s="59"/>
      <c r="N3" s="59"/>
      <c r="O3" s="59"/>
      <c r="P3" s="59"/>
      <c r="Q3" s="59" t="s">
        <v>23</v>
      </c>
      <c r="R3" s="59"/>
      <c r="S3" s="59"/>
      <c r="T3" s="59"/>
      <c r="U3" s="59"/>
      <c r="V3" s="59"/>
      <c r="W3" s="59"/>
      <c r="X3" s="59"/>
      <c r="Y3" s="59"/>
      <c r="Z3" s="59"/>
      <c r="AA3" s="59"/>
      <c r="AB3" s="59"/>
      <c r="AC3" s="61" t="s">
        <v>24</v>
      </c>
      <c r="AD3" s="61"/>
      <c r="AE3" s="61"/>
      <c r="AF3" s="61"/>
      <c r="AG3" s="61"/>
      <c r="AH3" s="61"/>
      <c r="AI3" s="61" t="s">
        <v>25</v>
      </c>
      <c r="AJ3" s="61"/>
      <c r="AK3" s="61"/>
      <c r="AL3" s="62" t="s">
        <v>26</v>
      </c>
    </row>
    <row r="4" spans="1:41">
      <c r="A4" s="63"/>
      <c r="B4" s="64"/>
      <c r="C4" s="64"/>
      <c r="D4" s="64"/>
      <c r="E4" s="61" t="s">
        <v>27</v>
      </c>
      <c r="F4" s="61"/>
      <c r="G4" s="61"/>
      <c r="H4" s="61" t="s">
        <v>28</v>
      </c>
      <c r="I4" s="61"/>
      <c r="J4" s="61"/>
      <c r="K4" s="61" t="s">
        <v>29</v>
      </c>
      <c r="L4" s="61"/>
      <c r="M4" s="61"/>
      <c r="N4" s="61" t="s">
        <v>30</v>
      </c>
      <c r="O4" s="61"/>
      <c r="P4" s="61"/>
      <c r="Q4" s="61" t="s">
        <v>31</v>
      </c>
      <c r="R4" s="61"/>
      <c r="S4" s="61"/>
      <c r="T4" s="61" t="s">
        <v>32</v>
      </c>
      <c r="U4" s="61"/>
      <c r="V4" s="61"/>
      <c r="W4" s="61" t="s">
        <v>33</v>
      </c>
      <c r="X4" s="61"/>
      <c r="Y4" s="61"/>
      <c r="Z4" s="61" t="s">
        <v>30</v>
      </c>
      <c r="AA4" s="61"/>
      <c r="AB4" s="61"/>
      <c r="AC4" s="61" t="s">
        <v>34</v>
      </c>
      <c r="AD4" s="61"/>
      <c r="AE4" s="61"/>
      <c r="AF4" s="61" t="s">
        <v>35</v>
      </c>
      <c r="AG4" s="61"/>
      <c r="AH4" s="61"/>
      <c r="AI4" s="61" t="s">
        <v>36</v>
      </c>
      <c r="AJ4" s="61"/>
      <c r="AK4" s="61"/>
      <c r="AL4" s="62"/>
    </row>
    <row r="5" spans="1:41">
      <c r="A5" s="63"/>
      <c r="B5" s="64"/>
      <c r="C5" s="64"/>
      <c r="D5" s="64"/>
      <c r="E5" s="11" t="s">
        <v>37</v>
      </c>
      <c r="F5" s="11"/>
      <c r="G5" s="11" t="s">
        <v>38</v>
      </c>
      <c r="H5" s="11" t="s">
        <v>37</v>
      </c>
      <c r="I5" s="11"/>
      <c r="J5" s="11" t="s">
        <v>38</v>
      </c>
      <c r="K5" s="11" t="s">
        <v>37</v>
      </c>
      <c r="L5" s="11"/>
      <c r="M5" s="11" t="s">
        <v>38</v>
      </c>
      <c r="N5" s="11" t="s">
        <v>37</v>
      </c>
      <c r="O5" s="11"/>
      <c r="P5" s="11" t="s">
        <v>38</v>
      </c>
      <c r="Q5" s="11" t="s">
        <v>37</v>
      </c>
      <c r="R5" s="11"/>
      <c r="S5" s="11" t="s">
        <v>38</v>
      </c>
      <c r="T5" s="11" t="s">
        <v>37</v>
      </c>
      <c r="U5" s="11"/>
      <c r="V5" s="11" t="s">
        <v>38</v>
      </c>
      <c r="W5" s="11" t="s">
        <v>37</v>
      </c>
      <c r="X5" s="11"/>
      <c r="Y5" s="11" t="s">
        <v>38</v>
      </c>
      <c r="Z5" s="11" t="s">
        <v>37</v>
      </c>
      <c r="AA5" s="11"/>
      <c r="AB5" s="11" t="s">
        <v>38</v>
      </c>
      <c r="AC5" s="11" t="s">
        <v>37</v>
      </c>
      <c r="AD5" s="11"/>
      <c r="AE5" s="11" t="s">
        <v>38</v>
      </c>
      <c r="AF5" s="11" t="s">
        <v>37</v>
      </c>
      <c r="AG5" s="11"/>
      <c r="AH5" s="11" t="s">
        <v>38</v>
      </c>
      <c r="AI5" s="11" t="s">
        <v>37</v>
      </c>
      <c r="AJ5" s="11"/>
      <c r="AK5" s="11" t="s">
        <v>38</v>
      </c>
      <c r="AL5" s="62"/>
    </row>
    <row r="6" spans="1:41">
      <c r="A6" s="17">
        <v>1</v>
      </c>
      <c r="B6" s="5">
        <f>IF(ISBLANK(Hindi!B6),"",Hindi!B6)</f>
        <v>101</v>
      </c>
      <c r="C6" s="5">
        <f>IF(ISBLANK(Hindi!C6),"",Hindi!C6)</f>
        <v>355</v>
      </c>
      <c r="D6" s="13" t="str">
        <f>IF(ISBLANK(Hindi!D6),"",Hindi!D6)</f>
        <v>AAYSHA</v>
      </c>
      <c r="E6" s="5">
        <f>IF(ISBLANK(Data!Z5),"",Data!Z5)</f>
        <v>9</v>
      </c>
      <c r="F6" s="5">
        <f>IF(E6="","",E6/10*100)</f>
        <v>90</v>
      </c>
      <c r="G6" s="5" t="str">
        <f>IF(F6&lt;=20,"E2",IF(F6&lt;=32,"E1",IF(F6&lt;=40,"D",IF(F6&lt;=50,"C2",IF(F6&lt;=60,"C1",IF(F6&lt;=70,"B2",IF(F6&lt;=80,"B1",IF(F6&lt;=90,"A2",IF(F6&lt;=100,"A1","")))))))))</f>
        <v>A2</v>
      </c>
      <c r="H6" s="5">
        <f>IF(ISBLANK(Data!AA5),"",Data!AA5)</f>
        <v>9</v>
      </c>
      <c r="I6" s="5">
        <f>IF(H6="","",H6/10*100)</f>
        <v>90</v>
      </c>
      <c r="J6" s="5" t="str">
        <f>IF(I6&lt;=20,"E2",IF(I6&lt;=32,"E1",IF(I6&lt;=40,"D",IF(I6&lt;=50,"C2",IF(I6&lt;=60,"C1",IF(I6&lt;=70,"B2",IF(I6&lt;=80,"B1",IF(I6&lt;=90,"A2",IF(I6&lt;=100,"A1","")))))))))</f>
        <v>A2</v>
      </c>
      <c r="K6" s="5">
        <f>IF(ISBLANK(Data!AB5),"",Data!AB5)</f>
        <v>20</v>
      </c>
      <c r="L6" s="5">
        <f>IF(K6="","",K6/30*100)</f>
        <v>66.666666666666657</v>
      </c>
      <c r="M6" s="5" t="str">
        <f>IF(L6&lt;=20,"E2",IF(L6&lt;=32,"E1",IF(L6&lt;=40,"D",IF(L6&lt;=50,"C2",IF(L6&lt;=60,"C1",IF(L6&lt;=70,"B2",IF(L6&lt;=80,"B1",IF(L6&lt;=90,"A2",IF(L6&lt;=100,"A1","")))))))))</f>
        <v>B2</v>
      </c>
      <c r="N6" s="5">
        <f>IF(E6="","",IF(H6="","",IF(K6="","",SUM(E6,H6,K6))))</f>
        <v>38</v>
      </c>
      <c r="O6" s="5">
        <f>IF(N6="","",N6/50*100)</f>
        <v>76</v>
      </c>
      <c r="P6" s="5" t="str">
        <f>IF(O6&lt;=20,"E2",IF(O6&lt;=32,"E1",IF(O6&lt;=40,"D",IF(O6&lt;=50,"C2",IF(O6&lt;=60,"C1",IF(O6&lt;=70,"B2",IF(O6&lt;=80,"B1",IF(O6&lt;=90,"A2",IF(O6&lt;=100,"A1","")))))))))</f>
        <v>B1</v>
      </c>
      <c r="Q6" s="5">
        <f>IF(ISBLANK(Data!AC5),"",Data!AC5)</f>
        <v>10</v>
      </c>
      <c r="R6" s="5">
        <f>IF(Q6="","",Q6/10*100)</f>
        <v>100</v>
      </c>
      <c r="S6" s="5" t="str">
        <f>IF(R6&lt;=20,"E2",IF(R6&lt;=32,"E1",IF(R6&lt;=40,"D",IF(R6&lt;=50,"C2",IF(R6&lt;=60,"C1",IF(R6&lt;=70,"B2",IF(R6&lt;=80,"B1",IF(R6&lt;=90,"A2",IF(R6&lt;=100,"A1","")))))))))</f>
        <v>A1</v>
      </c>
      <c r="T6" s="5">
        <f>IF(ISBLANK(Data!AD5),"",Data!AD5)</f>
        <v>8</v>
      </c>
      <c r="U6" s="5">
        <f>IF(T6="","",T6/10*100)</f>
        <v>80</v>
      </c>
      <c r="V6" s="5" t="str">
        <f>IF(U6&lt;=20,"E2",IF(U6&lt;=32,"E1",IF(U6&lt;=40,"D",IF(U6&lt;=50,"C2",IF(U6&lt;=60,"C1",IF(U6&lt;=70,"B2",IF(U6&lt;=80,"B1",IF(U6&lt;=90,"A2",IF(U6&lt;=100,"A1","")))))))))</f>
        <v>B1</v>
      </c>
      <c r="W6" s="5">
        <f>IF(ISBLANK(Data!AE5),"",Data!AE5)</f>
        <v>26</v>
      </c>
      <c r="X6" s="5">
        <f>IF(W6="","",W6/30*100)</f>
        <v>86.666666666666671</v>
      </c>
      <c r="Y6" s="5" t="str">
        <f>IF(X6&lt;=20,"E2",IF(X6&lt;=32,"E1",IF(X6&lt;=40,"D",IF(X6&lt;=50,"C2",IF(X6&lt;=60,"C1",IF(X6&lt;=70,"B2",IF(X6&lt;=80,"B1",IF(X6&lt;=90,"A2",IF(X6&lt;=100,"A1","")))))))))</f>
        <v>A2</v>
      </c>
      <c r="Z6" s="5">
        <f>IF(Q6="","",IF(T6="","",IF(W6="","",SUM(Q6,T6,W6))))</f>
        <v>44</v>
      </c>
      <c r="AA6" s="5">
        <f>IF(Z6="","",Z6/50*100)</f>
        <v>88</v>
      </c>
      <c r="AB6" s="5" t="str">
        <f>IF(AA6&lt;=20,"E2",IF(AA6&lt;=32,"E1",IF(AA6&lt;=40,"D",IF(AA6&lt;=50,"C2",IF(AA6&lt;=60,"C1",IF(AA6&lt;=70,"B2",IF(AA6&lt;=80,"B1",IF(AA6&lt;=90,"A2",IF(AA6&lt;=100,"A1","")))))))))</f>
        <v>A2</v>
      </c>
      <c r="AC6" s="5">
        <f>IF(E6="","",IF(H6="","",IF(Q6="","",IF(T6="","",SUM(E6,H6,Q6,T6)))))</f>
        <v>36</v>
      </c>
      <c r="AD6" s="5">
        <f>IF(AC6="","",AC6/40*100)</f>
        <v>90</v>
      </c>
      <c r="AE6" s="5" t="str">
        <f>IF(AD6&lt;=20,"E2",IF(AD6&lt;=32,"E1",IF(AD6&lt;=40,"D",IF(AD6&lt;=50,"C2",IF(AD6&lt;=60,"C1",IF(AD6&lt;=70,"B2",IF(AD6&lt;=80,"B1",IF(AD6&lt;=90,"A2",IF(AD6&lt;=100,"A1","")))))))))</f>
        <v>A2</v>
      </c>
      <c r="AF6" s="5">
        <f>IF(K6="","",IF(W6="","",SUM(K6,W6)))</f>
        <v>46</v>
      </c>
      <c r="AG6" s="5">
        <f>IF(AF6="","",AF6/60*100)</f>
        <v>76.666666666666671</v>
      </c>
      <c r="AH6" s="5" t="str">
        <f>IF(AG6&lt;=20,"E2",IF(AG6&lt;=32,"E1",IF(AG6&lt;=40,"D",IF(AG6&lt;=50,"C2",IF(AG6&lt;=60,"C1",IF(AG6&lt;=70,"B2",IF(AG6&lt;=80,"B1",IF(AG6&lt;=90,"A2",IF(AG6&lt;=100,"A1","")))))))))</f>
        <v>B1</v>
      </c>
      <c r="AI6" s="5">
        <f>IF(AC6="","",IF(AF6="","",SUM(AC6,AF6)))</f>
        <v>82</v>
      </c>
      <c r="AJ6" s="5">
        <f>IF(AI6="","",AI6/100*100)</f>
        <v>82</v>
      </c>
      <c r="AK6" s="5" t="str">
        <f>IF(AJ6&lt;=20,"E2",IF(AJ6&lt;=32,"E1",IF(AJ6&lt;=40,"D",IF(AJ6&lt;=50,"C2",IF(AJ6&lt;=60,"C1",IF(AJ6&lt;=70,"B2",IF(AJ6&lt;=80,"B1",IF(AJ6&lt;=90,"A2",IF(AJ6&lt;=100,"A1","")))))))))</f>
        <v>A2</v>
      </c>
      <c r="AL6" s="19"/>
    </row>
    <row r="7" spans="1:41">
      <c r="A7" s="17">
        <v>2</v>
      </c>
      <c r="B7" s="5">
        <f>IF(ISBLANK(Hindi!B7),"",Hindi!B7)</f>
        <v>102</v>
      </c>
      <c r="C7" s="5">
        <f>IF(ISBLANK(Hindi!C7),"",Hindi!C7)</f>
        <v>384</v>
      </c>
      <c r="D7" s="13" t="str">
        <f>IF(ISBLANK(Hindi!D7),"",Hindi!D7)</f>
        <v>AAYASHA BANU</v>
      </c>
      <c r="E7" s="5">
        <f>IF(ISBLANK(Data!Z6),"",Data!Z6)</f>
        <v>8</v>
      </c>
      <c r="F7" s="5">
        <f t="shared" ref="F7:F35" si="0">IF(E7="","",E7/10*100)</f>
        <v>80</v>
      </c>
      <c r="G7" s="5" t="str">
        <f t="shared" ref="G7:G35" si="1">IF(F7&lt;=20,"E2",IF(F7&lt;=32,"E1",IF(F7&lt;=40,"D",IF(F7&lt;=50,"C2",IF(F7&lt;=60,"C1",IF(F7&lt;=70,"B2",IF(F7&lt;=80,"B1",IF(F7&lt;=90,"A2",IF(F7&lt;=100,"A1","")))))))))</f>
        <v>B1</v>
      </c>
      <c r="H7" s="5">
        <f>IF(ISBLANK(Data!AA6),"",Data!AA6)</f>
        <v>8</v>
      </c>
      <c r="I7" s="5">
        <f t="shared" ref="I7:I35" si="2">IF(H7="","",H7/10*100)</f>
        <v>80</v>
      </c>
      <c r="J7" s="5" t="str">
        <f t="shared" ref="J7:J35" si="3">IF(I7&lt;=20,"E2",IF(I7&lt;=32,"E1",IF(I7&lt;=40,"D",IF(I7&lt;=50,"C2",IF(I7&lt;=60,"C1",IF(I7&lt;=70,"B2",IF(I7&lt;=80,"B1",IF(I7&lt;=90,"A2",IF(I7&lt;=100,"A1","")))))))))</f>
        <v>B1</v>
      </c>
      <c r="K7" s="5">
        <f>IF(ISBLANK(Data!AB6),"",Data!AB6)</f>
        <v>23</v>
      </c>
      <c r="L7" s="5">
        <f t="shared" ref="L7:L35" si="4">IF(K7="","",K7/30*100)</f>
        <v>76.666666666666671</v>
      </c>
      <c r="M7" s="5" t="str">
        <f t="shared" ref="M7:M35" si="5">IF(L7&lt;=20,"E2",IF(L7&lt;=32,"E1",IF(L7&lt;=40,"D",IF(L7&lt;=50,"C2",IF(L7&lt;=60,"C1",IF(L7&lt;=70,"B2",IF(L7&lt;=80,"B1",IF(L7&lt;=90,"A2",IF(L7&lt;=100,"A1","")))))))))</f>
        <v>B1</v>
      </c>
      <c r="N7" s="5">
        <f t="shared" ref="N7:N35" si="6">IF(E7="","",IF(H7="","",IF(K7="","",SUM(E7,H7,K7))))</f>
        <v>39</v>
      </c>
      <c r="O7" s="5">
        <f t="shared" ref="O7:O35" si="7">IF(N7="","",N7/50*100)</f>
        <v>78</v>
      </c>
      <c r="P7" s="5" t="str">
        <f t="shared" ref="P7:P35" si="8">IF(O7&lt;=20,"E2",IF(O7&lt;=32,"E1",IF(O7&lt;=40,"D",IF(O7&lt;=50,"C2",IF(O7&lt;=60,"C1",IF(O7&lt;=70,"B2",IF(O7&lt;=80,"B1",IF(O7&lt;=90,"A2",IF(O7&lt;=100,"A1","")))))))))</f>
        <v>B1</v>
      </c>
      <c r="Q7" s="5">
        <f>IF(ISBLANK(Data!AC6),"",Data!AC6)</f>
        <v>9</v>
      </c>
      <c r="R7" s="5">
        <f t="shared" ref="R7:R35" si="9">IF(Q7="","",Q7/10*100)</f>
        <v>90</v>
      </c>
      <c r="S7" s="5" t="str">
        <f t="shared" ref="S7:S35" si="10">IF(R7&lt;=20,"E2",IF(R7&lt;=32,"E1",IF(R7&lt;=40,"D",IF(R7&lt;=50,"C2",IF(R7&lt;=60,"C1",IF(R7&lt;=70,"B2",IF(R7&lt;=80,"B1",IF(R7&lt;=90,"A2",IF(R7&lt;=100,"A1","")))))))))</f>
        <v>A2</v>
      </c>
      <c r="T7" s="5">
        <f>IF(ISBLANK(Data!AD6),"",Data!AD6)</f>
        <v>9</v>
      </c>
      <c r="U7" s="5">
        <f t="shared" ref="U7:U35" si="11">IF(T7="","",T7/10*100)</f>
        <v>90</v>
      </c>
      <c r="V7" s="5" t="str">
        <f t="shared" ref="V7:V35" si="12">IF(U7&lt;=20,"E2",IF(U7&lt;=32,"E1",IF(U7&lt;=40,"D",IF(U7&lt;=50,"C2",IF(U7&lt;=60,"C1",IF(U7&lt;=70,"B2",IF(U7&lt;=80,"B1",IF(U7&lt;=90,"A2",IF(U7&lt;=100,"A1","")))))))))</f>
        <v>A2</v>
      </c>
      <c r="W7" s="5">
        <f>IF(ISBLANK(Data!AE6),"",Data!AE6)</f>
        <v>30</v>
      </c>
      <c r="X7" s="5">
        <f t="shared" ref="X7:X35" si="13">IF(W7="","",W7/30*100)</f>
        <v>100</v>
      </c>
      <c r="Y7" s="5" t="str">
        <f t="shared" ref="Y7:Y35" si="14">IF(X7&lt;=20,"E2",IF(X7&lt;=32,"E1",IF(X7&lt;=40,"D",IF(X7&lt;=50,"C2",IF(X7&lt;=60,"C1",IF(X7&lt;=70,"B2",IF(X7&lt;=80,"B1",IF(X7&lt;=90,"A2",IF(X7&lt;=100,"A1","")))))))))</f>
        <v>A1</v>
      </c>
      <c r="Z7" s="5">
        <f t="shared" ref="Z7:Z35" si="15">IF(Q7="","",IF(T7="","",IF(W7="","",SUM(Q7,T7,W7))))</f>
        <v>48</v>
      </c>
      <c r="AA7" s="5">
        <f t="shared" ref="AA7:AA35" si="16">IF(Z7="","",Z7/50*100)</f>
        <v>96</v>
      </c>
      <c r="AB7" s="5" t="str">
        <f t="shared" ref="AB7:AB35" si="17">IF(AA7&lt;=20,"E2",IF(AA7&lt;=32,"E1",IF(AA7&lt;=40,"D",IF(AA7&lt;=50,"C2",IF(AA7&lt;=60,"C1",IF(AA7&lt;=70,"B2",IF(AA7&lt;=80,"B1",IF(AA7&lt;=90,"A2",IF(AA7&lt;=100,"A1","")))))))))</f>
        <v>A1</v>
      </c>
      <c r="AC7" s="5">
        <f t="shared" ref="AC7:AC35" si="18">IF(E7="","",IF(H7="","",IF(Q7="","",IF(T7="","",SUM(E7,H7,Q7,T7)))))</f>
        <v>34</v>
      </c>
      <c r="AD7" s="5">
        <f t="shared" ref="AD7:AD35" si="19">IF(AC7="","",AC7/40*100)</f>
        <v>85</v>
      </c>
      <c r="AE7" s="5" t="str">
        <f t="shared" ref="AE7:AE35" si="20">IF(AD7&lt;=20,"E2",IF(AD7&lt;=32,"E1",IF(AD7&lt;=40,"D",IF(AD7&lt;=50,"C2",IF(AD7&lt;=60,"C1",IF(AD7&lt;=70,"B2",IF(AD7&lt;=80,"B1",IF(AD7&lt;=90,"A2",IF(AD7&lt;=100,"A1","")))))))))</f>
        <v>A2</v>
      </c>
      <c r="AF7" s="5">
        <f t="shared" ref="AF7:AF35" si="21">IF(K7="","",IF(W7="","",SUM(K7,W7)))</f>
        <v>53</v>
      </c>
      <c r="AG7" s="5">
        <f t="shared" ref="AG7:AG35" si="22">IF(AF7="","",AF7/60*100)</f>
        <v>88.333333333333329</v>
      </c>
      <c r="AH7" s="5" t="str">
        <f t="shared" ref="AH7:AH35" si="23">IF(AG7&lt;=20,"E2",IF(AG7&lt;=32,"E1",IF(AG7&lt;=40,"D",IF(AG7&lt;=50,"C2",IF(AG7&lt;=60,"C1",IF(AG7&lt;=70,"B2",IF(AG7&lt;=80,"B1",IF(AG7&lt;=90,"A2",IF(AG7&lt;=100,"A1","")))))))))</f>
        <v>A2</v>
      </c>
      <c r="AI7" s="5">
        <f t="shared" ref="AI7:AI35" si="24">IF(AC7="","",IF(AF7="","",SUM(AC7,AF7)))</f>
        <v>87</v>
      </c>
      <c r="AJ7" s="5">
        <f t="shared" ref="AJ7:AJ35" si="25">IF(AI7="","",AI7/100*100)</f>
        <v>87</v>
      </c>
      <c r="AK7" s="5" t="str">
        <f t="shared" ref="AK7:AK35" si="26">IF(AJ7&lt;=20,"E2",IF(AJ7&lt;=32,"E1",IF(AJ7&lt;=40,"D",IF(AJ7&lt;=50,"C2",IF(AJ7&lt;=60,"C1",IF(AJ7&lt;=70,"B2",IF(AJ7&lt;=80,"B1",IF(AJ7&lt;=90,"A2",IF(AJ7&lt;=100,"A1","")))))))))</f>
        <v>A2</v>
      </c>
      <c r="AL7" s="19"/>
    </row>
    <row r="8" spans="1:41">
      <c r="A8" s="17">
        <v>3</v>
      </c>
      <c r="B8" s="5">
        <f>IF(ISBLANK(Hindi!B8),"",Hindi!B8)</f>
        <v>103</v>
      </c>
      <c r="C8" s="5">
        <f>IF(ISBLANK(Hindi!C8),"",Hindi!C8)</f>
        <v>366</v>
      </c>
      <c r="D8" s="13" t="str">
        <f>IF(ISBLANK(Hindi!D8),"",Hindi!D8)</f>
        <v>AAYESHA KHATOON</v>
      </c>
      <c r="E8" s="5">
        <f>IF(ISBLANK(Data!Z7),"",Data!Z7)</f>
        <v>7</v>
      </c>
      <c r="F8" s="5">
        <f t="shared" si="0"/>
        <v>70</v>
      </c>
      <c r="G8" s="5" t="str">
        <f t="shared" si="1"/>
        <v>B2</v>
      </c>
      <c r="H8" s="5">
        <f>IF(ISBLANK(Data!AA7),"",Data!AA7)</f>
        <v>9</v>
      </c>
      <c r="I8" s="5">
        <f t="shared" si="2"/>
        <v>90</v>
      </c>
      <c r="J8" s="5" t="str">
        <f t="shared" si="3"/>
        <v>A2</v>
      </c>
      <c r="K8" s="5">
        <f>IF(ISBLANK(Data!AB7),"",Data!AB7)</f>
        <v>20</v>
      </c>
      <c r="L8" s="5">
        <f t="shared" si="4"/>
        <v>66.666666666666657</v>
      </c>
      <c r="M8" s="5" t="str">
        <f t="shared" si="5"/>
        <v>B2</v>
      </c>
      <c r="N8" s="5">
        <f t="shared" si="6"/>
        <v>36</v>
      </c>
      <c r="O8" s="5">
        <f t="shared" si="7"/>
        <v>72</v>
      </c>
      <c r="P8" s="5" t="str">
        <f t="shared" si="8"/>
        <v>B1</v>
      </c>
      <c r="Q8" s="5">
        <f>IF(ISBLANK(Data!AC7),"",Data!AC7)</f>
        <v>6</v>
      </c>
      <c r="R8" s="5">
        <f t="shared" si="9"/>
        <v>60</v>
      </c>
      <c r="S8" s="5" t="str">
        <f t="shared" si="10"/>
        <v>C1</v>
      </c>
      <c r="T8" s="5">
        <f>IF(ISBLANK(Data!AD7),"",Data!AD7)</f>
        <v>8</v>
      </c>
      <c r="U8" s="5">
        <f t="shared" si="11"/>
        <v>80</v>
      </c>
      <c r="V8" s="5" t="str">
        <f t="shared" si="12"/>
        <v>B1</v>
      </c>
      <c r="W8" s="5">
        <f>IF(ISBLANK(Data!AE7),"",Data!AE7)</f>
        <v>22</v>
      </c>
      <c r="X8" s="5">
        <f t="shared" si="13"/>
        <v>73.333333333333329</v>
      </c>
      <c r="Y8" s="5" t="str">
        <f t="shared" si="14"/>
        <v>B1</v>
      </c>
      <c r="Z8" s="5">
        <f t="shared" si="15"/>
        <v>36</v>
      </c>
      <c r="AA8" s="5">
        <f t="shared" si="16"/>
        <v>72</v>
      </c>
      <c r="AB8" s="5" t="str">
        <f t="shared" si="17"/>
        <v>B1</v>
      </c>
      <c r="AC8" s="5">
        <f t="shared" si="18"/>
        <v>30</v>
      </c>
      <c r="AD8" s="5">
        <f t="shared" si="19"/>
        <v>75</v>
      </c>
      <c r="AE8" s="5" t="str">
        <f t="shared" si="20"/>
        <v>B1</v>
      </c>
      <c r="AF8" s="5">
        <f t="shared" si="21"/>
        <v>42</v>
      </c>
      <c r="AG8" s="5">
        <f t="shared" si="22"/>
        <v>70</v>
      </c>
      <c r="AH8" s="5" t="str">
        <f t="shared" si="23"/>
        <v>B2</v>
      </c>
      <c r="AI8" s="5">
        <f t="shared" si="24"/>
        <v>72</v>
      </c>
      <c r="AJ8" s="5">
        <f t="shared" si="25"/>
        <v>72</v>
      </c>
      <c r="AK8" s="5" t="str">
        <f t="shared" si="26"/>
        <v>B1</v>
      </c>
      <c r="AL8" s="19"/>
    </row>
    <row r="9" spans="1:41">
      <c r="A9" s="17">
        <v>4</v>
      </c>
      <c r="B9" s="5">
        <f>IF(ISBLANK(Hindi!B9),"",Hindi!B9)</f>
        <v>104</v>
      </c>
      <c r="C9" s="5">
        <f>IF(ISBLANK(Hindi!C9),"",Hindi!C9)</f>
        <v>439</v>
      </c>
      <c r="D9" s="13" t="str">
        <f>IF(ISBLANK(Hindi!D9),"",Hindi!D9)</f>
        <v>ALI HASAN</v>
      </c>
      <c r="E9" s="5">
        <f>IF(ISBLANK(Data!Z8),"",Data!Z8)</f>
        <v>9</v>
      </c>
      <c r="F9" s="5">
        <f t="shared" si="0"/>
        <v>90</v>
      </c>
      <c r="G9" s="5" t="str">
        <f t="shared" si="1"/>
        <v>A2</v>
      </c>
      <c r="H9" s="5">
        <f>IF(ISBLANK(Data!AA8),"",Data!AA8)</f>
        <v>8</v>
      </c>
      <c r="I9" s="5">
        <f t="shared" si="2"/>
        <v>80</v>
      </c>
      <c r="J9" s="5" t="str">
        <f t="shared" si="3"/>
        <v>B1</v>
      </c>
      <c r="K9" s="5">
        <f>IF(ISBLANK(Data!AB8),"",Data!AB8)</f>
        <v>18</v>
      </c>
      <c r="L9" s="5">
        <f t="shared" si="4"/>
        <v>60</v>
      </c>
      <c r="M9" s="5" t="str">
        <f t="shared" si="5"/>
        <v>C1</v>
      </c>
      <c r="N9" s="5">
        <f t="shared" si="6"/>
        <v>35</v>
      </c>
      <c r="O9" s="5">
        <f t="shared" si="7"/>
        <v>70</v>
      </c>
      <c r="P9" s="5" t="str">
        <f t="shared" si="8"/>
        <v>B2</v>
      </c>
      <c r="Q9" s="5">
        <f>IF(ISBLANK(Data!AC8),"",Data!AC8)</f>
        <v>10</v>
      </c>
      <c r="R9" s="5">
        <f t="shared" si="9"/>
        <v>100</v>
      </c>
      <c r="S9" s="5" t="str">
        <f t="shared" si="10"/>
        <v>A1</v>
      </c>
      <c r="T9" s="5">
        <f>IF(ISBLANK(Data!AD8),"",Data!AD8)</f>
        <v>9</v>
      </c>
      <c r="U9" s="5">
        <f t="shared" si="11"/>
        <v>90</v>
      </c>
      <c r="V9" s="5" t="str">
        <f t="shared" si="12"/>
        <v>A2</v>
      </c>
      <c r="W9" s="5">
        <f>IF(ISBLANK(Data!AE8),"",Data!AE8)</f>
        <v>30</v>
      </c>
      <c r="X9" s="5">
        <f t="shared" si="13"/>
        <v>100</v>
      </c>
      <c r="Y9" s="5" t="str">
        <f t="shared" si="14"/>
        <v>A1</v>
      </c>
      <c r="Z9" s="5">
        <f t="shared" si="15"/>
        <v>49</v>
      </c>
      <c r="AA9" s="5">
        <f t="shared" si="16"/>
        <v>98</v>
      </c>
      <c r="AB9" s="5" t="str">
        <f t="shared" si="17"/>
        <v>A1</v>
      </c>
      <c r="AC9" s="5">
        <f t="shared" si="18"/>
        <v>36</v>
      </c>
      <c r="AD9" s="5">
        <f t="shared" si="19"/>
        <v>90</v>
      </c>
      <c r="AE9" s="5" t="str">
        <f t="shared" si="20"/>
        <v>A2</v>
      </c>
      <c r="AF9" s="5">
        <f t="shared" si="21"/>
        <v>48</v>
      </c>
      <c r="AG9" s="5">
        <f t="shared" si="22"/>
        <v>80</v>
      </c>
      <c r="AH9" s="5" t="str">
        <f t="shared" si="23"/>
        <v>B1</v>
      </c>
      <c r="AI9" s="5">
        <f t="shared" si="24"/>
        <v>84</v>
      </c>
      <c r="AJ9" s="5">
        <f t="shared" si="25"/>
        <v>84</v>
      </c>
      <c r="AK9" s="5" t="str">
        <f t="shared" si="26"/>
        <v>A2</v>
      </c>
      <c r="AL9" s="19"/>
      <c r="AO9" s="21"/>
    </row>
    <row r="10" spans="1:41">
      <c r="A10" s="17">
        <v>5</v>
      </c>
      <c r="B10" s="5">
        <f>IF(ISBLANK(Hindi!B10),"",Hindi!B10)</f>
        <v>105</v>
      </c>
      <c r="C10" s="5">
        <f>IF(ISBLANK(Hindi!C10),"",Hindi!C10)</f>
        <v>378</v>
      </c>
      <c r="D10" s="13" t="str">
        <f>IF(ISBLANK(Hindi!D10),"",Hindi!D10)</f>
        <v>ALMAHIR</v>
      </c>
      <c r="E10" s="5">
        <f>IF(ISBLANK(Data!Z9),"",Data!Z9)</f>
        <v>9</v>
      </c>
      <c r="F10" s="5">
        <f t="shared" si="0"/>
        <v>90</v>
      </c>
      <c r="G10" s="5" t="str">
        <f t="shared" si="1"/>
        <v>A2</v>
      </c>
      <c r="H10" s="5">
        <f>IF(ISBLANK(Data!AA9),"",Data!AA9)</f>
        <v>8</v>
      </c>
      <c r="I10" s="5">
        <f t="shared" si="2"/>
        <v>80</v>
      </c>
      <c r="J10" s="5" t="str">
        <f t="shared" si="3"/>
        <v>B1</v>
      </c>
      <c r="K10" s="5">
        <f>IF(ISBLANK(Data!AB9),"",Data!AB9)</f>
        <v>21</v>
      </c>
      <c r="L10" s="5">
        <f t="shared" si="4"/>
        <v>70</v>
      </c>
      <c r="M10" s="5" t="str">
        <f t="shared" si="5"/>
        <v>B2</v>
      </c>
      <c r="N10" s="5">
        <f t="shared" si="6"/>
        <v>38</v>
      </c>
      <c r="O10" s="5">
        <f t="shared" si="7"/>
        <v>76</v>
      </c>
      <c r="P10" s="5" t="str">
        <f t="shared" si="8"/>
        <v>B1</v>
      </c>
      <c r="Q10" s="5">
        <f>IF(ISBLANK(Data!AC9),"",Data!AC9)</f>
        <v>10</v>
      </c>
      <c r="R10" s="5">
        <f t="shared" si="9"/>
        <v>100</v>
      </c>
      <c r="S10" s="5" t="str">
        <f t="shared" si="10"/>
        <v>A1</v>
      </c>
      <c r="T10" s="5">
        <f>IF(ISBLANK(Data!AD9),"",Data!AD9)</f>
        <v>9</v>
      </c>
      <c r="U10" s="5">
        <f t="shared" si="11"/>
        <v>90</v>
      </c>
      <c r="V10" s="5" t="str">
        <f t="shared" si="12"/>
        <v>A2</v>
      </c>
      <c r="W10" s="5">
        <f>IF(ISBLANK(Data!AE9),"",Data!AE9)</f>
        <v>26</v>
      </c>
      <c r="X10" s="5">
        <f t="shared" si="13"/>
        <v>86.666666666666671</v>
      </c>
      <c r="Y10" s="5" t="str">
        <f t="shared" si="14"/>
        <v>A2</v>
      </c>
      <c r="Z10" s="5">
        <f t="shared" si="15"/>
        <v>45</v>
      </c>
      <c r="AA10" s="5">
        <f t="shared" si="16"/>
        <v>90</v>
      </c>
      <c r="AB10" s="5" t="str">
        <f t="shared" si="17"/>
        <v>A2</v>
      </c>
      <c r="AC10" s="5">
        <f t="shared" si="18"/>
        <v>36</v>
      </c>
      <c r="AD10" s="5">
        <f t="shared" si="19"/>
        <v>90</v>
      </c>
      <c r="AE10" s="5" t="str">
        <f t="shared" si="20"/>
        <v>A2</v>
      </c>
      <c r="AF10" s="5">
        <f t="shared" si="21"/>
        <v>47</v>
      </c>
      <c r="AG10" s="5">
        <f t="shared" si="22"/>
        <v>78.333333333333329</v>
      </c>
      <c r="AH10" s="5" t="str">
        <f t="shared" si="23"/>
        <v>B1</v>
      </c>
      <c r="AI10" s="5">
        <f t="shared" si="24"/>
        <v>83</v>
      </c>
      <c r="AJ10" s="5">
        <f t="shared" si="25"/>
        <v>83</v>
      </c>
      <c r="AK10" s="5" t="str">
        <f t="shared" si="26"/>
        <v>A2</v>
      </c>
      <c r="AL10" s="19"/>
      <c r="AO10" s="21"/>
    </row>
    <row r="11" spans="1:41">
      <c r="A11" s="17">
        <v>6</v>
      </c>
      <c r="B11" s="5">
        <f>IF(ISBLANK(Hindi!B11),"",Hindi!B11)</f>
        <v>106</v>
      </c>
      <c r="C11" s="5">
        <f>IF(ISBLANK(Hindi!C11),"",Hindi!C11)</f>
        <v>374</v>
      </c>
      <c r="D11" s="13" t="str">
        <f>IF(ISBLANK(Hindi!D11),"",Hindi!D11)</f>
        <v>BUSHARA SHEIKH</v>
      </c>
      <c r="E11" s="5">
        <f>IF(ISBLANK(Data!Z10),"",Data!Z10)</f>
        <v>4</v>
      </c>
      <c r="F11" s="5">
        <f t="shared" si="0"/>
        <v>40</v>
      </c>
      <c r="G11" s="5" t="str">
        <f t="shared" si="1"/>
        <v>D</v>
      </c>
      <c r="H11" s="5">
        <f>IF(ISBLANK(Data!AA10),"",Data!AA10)</f>
        <v>5</v>
      </c>
      <c r="I11" s="5">
        <f t="shared" si="2"/>
        <v>50</v>
      </c>
      <c r="J11" s="5" t="str">
        <f t="shared" si="3"/>
        <v>C2</v>
      </c>
      <c r="K11" s="5">
        <f>IF(ISBLANK(Data!AB10),"",Data!AB10)</f>
        <v>17</v>
      </c>
      <c r="L11" s="5">
        <f t="shared" si="4"/>
        <v>56.666666666666664</v>
      </c>
      <c r="M11" s="5" t="str">
        <f t="shared" si="5"/>
        <v>C1</v>
      </c>
      <c r="N11" s="5">
        <f t="shared" si="6"/>
        <v>26</v>
      </c>
      <c r="O11" s="5">
        <f t="shared" si="7"/>
        <v>52</v>
      </c>
      <c r="P11" s="5" t="str">
        <f t="shared" si="8"/>
        <v>C1</v>
      </c>
      <c r="Q11" s="5">
        <f>IF(ISBLANK(Data!AC10),"",Data!AC10)</f>
        <v>8</v>
      </c>
      <c r="R11" s="5">
        <f t="shared" si="9"/>
        <v>80</v>
      </c>
      <c r="S11" s="5" t="str">
        <f t="shared" si="10"/>
        <v>B1</v>
      </c>
      <c r="T11" s="5">
        <f>IF(ISBLANK(Data!AD10),"",Data!AD10)</f>
        <v>6</v>
      </c>
      <c r="U11" s="5">
        <f t="shared" si="11"/>
        <v>60</v>
      </c>
      <c r="V11" s="5" t="str">
        <f t="shared" si="12"/>
        <v>C1</v>
      </c>
      <c r="W11" s="5">
        <f>IF(ISBLANK(Data!AE10),"",Data!AE10)</f>
        <v>21</v>
      </c>
      <c r="X11" s="5">
        <f t="shared" si="13"/>
        <v>70</v>
      </c>
      <c r="Y11" s="5" t="str">
        <f t="shared" si="14"/>
        <v>B2</v>
      </c>
      <c r="Z11" s="5">
        <f t="shared" si="15"/>
        <v>35</v>
      </c>
      <c r="AA11" s="5">
        <f t="shared" si="16"/>
        <v>70</v>
      </c>
      <c r="AB11" s="5" t="str">
        <f t="shared" si="17"/>
        <v>B2</v>
      </c>
      <c r="AC11" s="5">
        <f t="shared" si="18"/>
        <v>23</v>
      </c>
      <c r="AD11" s="5">
        <f t="shared" si="19"/>
        <v>57.499999999999993</v>
      </c>
      <c r="AE11" s="5" t="str">
        <f t="shared" si="20"/>
        <v>C1</v>
      </c>
      <c r="AF11" s="5">
        <f t="shared" si="21"/>
        <v>38</v>
      </c>
      <c r="AG11" s="5">
        <f t="shared" si="22"/>
        <v>63.333333333333329</v>
      </c>
      <c r="AH11" s="5" t="str">
        <f t="shared" si="23"/>
        <v>B2</v>
      </c>
      <c r="AI11" s="5">
        <f t="shared" si="24"/>
        <v>61</v>
      </c>
      <c r="AJ11" s="5">
        <f t="shared" si="25"/>
        <v>61</v>
      </c>
      <c r="AK11" s="5" t="str">
        <f t="shared" si="26"/>
        <v>B2</v>
      </c>
      <c r="AL11" s="19"/>
      <c r="AO11" s="21"/>
    </row>
    <row r="12" spans="1:41">
      <c r="A12" s="17">
        <v>7</v>
      </c>
      <c r="B12" s="5">
        <f>IF(ISBLANK(Hindi!B12),"",Hindi!B12)</f>
        <v>107</v>
      </c>
      <c r="C12" s="5">
        <f>IF(ISBLANK(Hindi!C12),"",Hindi!C12)</f>
        <v>359</v>
      </c>
      <c r="D12" s="13" t="str">
        <f>IF(ISBLANK(Hindi!D12),"",Hindi!D12)</f>
        <v>FARA KHAN</v>
      </c>
      <c r="E12" s="5">
        <f>IF(ISBLANK(Data!Z11),"",Data!Z11)</f>
        <v>5</v>
      </c>
      <c r="F12" s="5">
        <f t="shared" si="0"/>
        <v>50</v>
      </c>
      <c r="G12" s="5" t="str">
        <f t="shared" si="1"/>
        <v>C2</v>
      </c>
      <c r="H12" s="5">
        <f>IF(ISBLANK(Data!AA11),"",Data!AA11)</f>
        <v>4</v>
      </c>
      <c r="I12" s="5">
        <f t="shared" si="2"/>
        <v>40</v>
      </c>
      <c r="J12" s="5" t="str">
        <f t="shared" si="3"/>
        <v>D</v>
      </c>
      <c r="K12" s="5">
        <f>IF(ISBLANK(Data!AB11),"",Data!AB11)</f>
        <v>20</v>
      </c>
      <c r="L12" s="5">
        <f t="shared" si="4"/>
        <v>66.666666666666657</v>
      </c>
      <c r="M12" s="5" t="str">
        <f t="shared" si="5"/>
        <v>B2</v>
      </c>
      <c r="N12" s="5">
        <f t="shared" si="6"/>
        <v>29</v>
      </c>
      <c r="O12" s="5">
        <f t="shared" si="7"/>
        <v>57.999999999999993</v>
      </c>
      <c r="P12" s="5" t="str">
        <f t="shared" si="8"/>
        <v>C1</v>
      </c>
      <c r="Q12" s="5">
        <f>IF(ISBLANK(Data!AC11),"",Data!AC11)</f>
        <v>8</v>
      </c>
      <c r="R12" s="5">
        <f t="shared" si="9"/>
        <v>80</v>
      </c>
      <c r="S12" s="5" t="str">
        <f t="shared" si="10"/>
        <v>B1</v>
      </c>
      <c r="T12" s="5">
        <f>IF(ISBLANK(Data!AD11),"",Data!AD11)</f>
        <v>6</v>
      </c>
      <c r="U12" s="5">
        <f t="shared" si="11"/>
        <v>60</v>
      </c>
      <c r="V12" s="5" t="str">
        <f t="shared" si="12"/>
        <v>C1</v>
      </c>
      <c r="W12" s="5">
        <f>IF(ISBLANK(Data!AE11),"",Data!AE11)</f>
        <v>20</v>
      </c>
      <c r="X12" s="5">
        <f t="shared" si="13"/>
        <v>66.666666666666657</v>
      </c>
      <c r="Y12" s="5" t="str">
        <f t="shared" si="14"/>
        <v>B2</v>
      </c>
      <c r="Z12" s="5">
        <f t="shared" si="15"/>
        <v>34</v>
      </c>
      <c r="AA12" s="5">
        <f t="shared" si="16"/>
        <v>68</v>
      </c>
      <c r="AB12" s="5" t="str">
        <f t="shared" si="17"/>
        <v>B2</v>
      </c>
      <c r="AC12" s="5">
        <f t="shared" si="18"/>
        <v>23</v>
      </c>
      <c r="AD12" s="5">
        <f t="shared" si="19"/>
        <v>57.499999999999993</v>
      </c>
      <c r="AE12" s="5" t="str">
        <f t="shared" si="20"/>
        <v>C1</v>
      </c>
      <c r="AF12" s="5">
        <f t="shared" si="21"/>
        <v>40</v>
      </c>
      <c r="AG12" s="5">
        <f t="shared" si="22"/>
        <v>66.666666666666657</v>
      </c>
      <c r="AH12" s="5" t="str">
        <f t="shared" si="23"/>
        <v>B2</v>
      </c>
      <c r="AI12" s="5">
        <f t="shared" si="24"/>
        <v>63</v>
      </c>
      <c r="AJ12" s="5">
        <f t="shared" si="25"/>
        <v>63</v>
      </c>
      <c r="AK12" s="5" t="str">
        <f t="shared" si="26"/>
        <v>B2</v>
      </c>
      <c r="AL12" s="19"/>
      <c r="AO12" s="21"/>
    </row>
    <row r="13" spans="1:41">
      <c r="A13" s="17">
        <v>8</v>
      </c>
      <c r="B13" s="5">
        <f>IF(ISBLANK(Hindi!B13),"",Hindi!B13)</f>
        <v>108</v>
      </c>
      <c r="C13" s="5">
        <f>IF(ISBLANK(Hindi!C13),"",Hindi!C13)</f>
        <v>357</v>
      </c>
      <c r="D13" s="13" t="str">
        <f>IF(ISBLANK(Hindi!D13),"",Hindi!D13)</f>
        <v>GULAM MOHIYUDDIN</v>
      </c>
      <c r="E13" s="5">
        <f>IF(ISBLANK(Data!Z12),"",Data!Z12)</f>
        <v>9</v>
      </c>
      <c r="F13" s="5">
        <f t="shared" si="0"/>
        <v>90</v>
      </c>
      <c r="G13" s="5" t="str">
        <f t="shared" si="1"/>
        <v>A2</v>
      </c>
      <c r="H13" s="5">
        <f>IF(ISBLANK(Data!AA12),"",Data!AA12)</f>
        <v>7</v>
      </c>
      <c r="I13" s="5">
        <f t="shared" si="2"/>
        <v>70</v>
      </c>
      <c r="J13" s="5" t="str">
        <f t="shared" si="3"/>
        <v>B2</v>
      </c>
      <c r="K13" s="5">
        <f>IF(ISBLANK(Data!AB12),"",Data!AB12)</f>
        <v>22</v>
      </c>
      <c r="L13" s="5">
        <f t="shared" si="4"/>
        <v>73.333333333333329</v>
      </c>
      <c r="M13" s="5" t="str">
        <f t="shared" si="5"/>
        <v>B1</v>
      </c>
      <c r="N13" s="5">
        <f t="shared" si="6"/>
        <v>38</v>
      </c>
      <c r="O13" s="5">
        <f t="shared" si="7"/>
        <v>76</v>
      </c>
      <c r="P13" s="5" t="str">
        <f t="shared" si="8"/>
        <v>B1</v>
      </c>
      <c r="Q13" s="5">
        <f>IF(ISBLANK(Data!AC12),"",Data!AC12)</f>
        <v>9</v>
      </c>
      <c r="R13" s="5">
        <f t="shared" si="9"/>
        <v>90</v>
      </c>
      <c r="S13" s="5" t="str">
        <f t="shared" si="10"/>
        <v>A2</v>
      </c>
      <c r="T13" s="5">
        <f>IF(ISBLANK(Data!AD12),"",Data!AD12)</f>
        <v>8</v>
      </c>
      <c r="U13" s="5">
        <f t="shared" si="11"/>
        <v>80</v>
      </c>
      <c r="V13" s="5" t="str">
        <f t="shared" si="12"/>
        <v>B1</v>
      </c>
      <c r="W13" s="5">
        <f>IF(ISBLANK(Data!AE12),"",Data!AE12)</f>
        <v>30</v>
      </c>
      <c r="X13" s="5">
        <f t="shared" si="13"/>
        <v>100</v>
      </c>
      <c r="Y13" s="5" t="str">
        <f t="shared" si="14"/>
        <v>A1</v>
      </c>
      <c r="Z13" s="5">
        <f t="shared" si="15"/>
        <v>47</v>
      </c>
      <c r="AA13" s="5">
        <f t="shared" si="16"/>
        <v>94</v>
      </c>
      <c r="AB13" s="5" t="str">
        <f t="shared" si="17"/>
        <v>A1</v>
      </c>
      <c r="AC13" s="5">
        <f t="shared" si="18"/>
        <v>33</v>
      </c>
      <c r="AD13" s="5">
        <f t="shared" si="19"/>
        <v>82.5</v>
      </c>
      <c r="AE13" s="5" t="str">
        <f t="shared" si="20"/>
        <v>A2</v>
      </c>
      <c r="AF13" s="5">
        <f t="shared" si="21"/>
        <v>52</v>
      </c>
      <c r="AG13" s="5">
        <f t="shared" si="22"/>
        <v>86.666666666666671</v>
      </c>
      <c r="AH13" s="5" t="str">
        <f t="shared" si="23"/>
        <v>A2</v>
      </c>
      <c r="AI13" s="5">
        <f t="shared" si="24"/>
        <v>85</v>
      </c>
      <c r="AJ13" s="5">
        <f t="shared" si="25"/>
        <v>85</v>
      </c>
      <c r="AK13" s="5" t="str">
        <f t="shared" si="26"/>
        <v>A2</v>
      </c>
      <c r="AL13" s="19"/>
      <c r="AO13" s="21"/>
    </row>
    <row r="14" spans="1:41">
      <c r="A14" s="17">
        <v>9</v>
      </c>
      <c r="B14" s="5">
        <f>IF(ISBLANK(Hindi!B14),"",Hindi!B14)</f>
        <v>109</v>
      </c>
      <c r="C14" s="5">
        <f>IF(ISBLANK(Hindi!C14),"",Hindi!C14)</f>
        <v>365</v>
      </c>
      <c r="D14" s="13" t="str">
        <f>IF(ISBLANK(Hindi!D14),"",Hindi!D14)</f>
        <v>MAJIDA MAKRANI</v>
      </c>
      <c r="E14" s="5">
        <f>IF(ISBLANK(Data!Z13),"",Data!Z13)</f>
        <v>6</v>
      </c>
      <c r="F14" s="5">
        <f t="shared" si="0"/>
        <v>60</v>
      </c>
      <c r="G14" s="5" t="str">
        <f t="shared" si="1"/>
        <v>C1</v>
      </c>
      <c r="H14" s="5">
        <f>IF(ISBLANK(Data!AA13),"",Data!AA13)</f>
        <v>5</v>
      </c>
      <c r="I14" s="5">
        <f t="shared" si="2"/>
        <v>50</v>
      </c>
      <c r="J14" s="5" t="str">
        <f t="shared" si="3"/>
        <v>C2</v>
      </c>
      <c r="K14" s="5">
        <f>IF(ISBLANK(Data!AB13),"",Data!AB13)</f>
        <v>18</v>
      </c>
      <c r="L14" s="5">
        <f t="shared" si="4"/>
        <v>60</v>
      </c>
      <c r="M14" s="5" t="str">
        <f t="shared" si="5"/>
        <v>C1</v>
      </c>
      <c r="N14" s="5">
        <f t="shared" si="6"/>
        <v>29</v>
      </c>
      <c r="O14" s="5">
        <f t="shared" si="7"/>
        <v>57.999999999999993</v>
      </c>
      <c r="P14" s="5" t="str">
        <f t="shared" si="8"/>
        <v>C1</v>
      </c>
      <c r="Q14" s="5">
        <f>IF(ISBLANK(Data!AC13),"",Data!AC13)</f>
        <v>9</v>
      </c>
      <c r="R14" s="5">
        <f t="shared" si="9"/>
        <v>90</v>
      </c>
      <c r="S14" s="5" t="str">
        <f t="shared" si="10"/>
        <v>A2</v>
      </c>
      <c r="T14" s="5">
        <f>IF(ISBLANK(Data!AD13),"",Data!AD13)</f>
        <v>9</v>
      </c>
      <c r="U14" s="5">
        <f t="shared" si="11"/>
        <v>90</v>
      </c>
      <c r="V14" s="5" t="str">
        <f t="shared" si="12"/>
        <v>A2</v>
      </c>
      <c r="W14" s="5">
        <f>IF(ISBLANK(Data!AE13),"",Data!AE13)</f>
        <v>20</v>
      </c>
      <c r="X14" s="5">
        <f t="shared" si="13"/>
        <v>66.666666666666657</v>
      </c>
      <c r="Y14" s="5" t="str">
        <f t="shared" si="14"/>
        <v>B2</v>
      </c>
      <c r="Z14" s="5">
        <f t="shared" si="15"/>
        <v>38</v>
      </c>
      <c r="AA14" s="5">
        <f t="shared" si="16"/>
        <v>76</v>
      </c>
      <c r="AB14" s="5" t="str">
        <f t="shared" si="17"/>
        <v>B1</v>
      </c>
      <c r="AC14" s="5">
        <f t="shared" si="18"/>
        <v>29</v>
      </c>
      <c r="AD14" s="5">
        <f t="shared" si="19"/>
        <v>72.5</v>
      </c>
      <c r="AE14" s="5" t="str">
        <f t="shared" si="20"/>
        <v>B1</v>
      </c>
      <c r="AF14" s="5">
        <f t="shared" si="21"/>
        <v>38</v>
      </c>
      <c r="AG14" s="5">
        <f t="shared" si="22"/>
        <v>63.333333333333329</v>
      </c>
      <c r="AH14" s="5" t="str">
        <f t="shared" si="23"/>
        <v>B2</v>
      </c>
      <c r="AI14" s="5">
        <f t="shared" si="24"/>
        <v>67</v>
      </c>
      <c r="AJ14" s="5">
        <f t="shared" si="25"/>
        <v>67</v>
      </c>
      <c r="AK14" s="5" t="str">
        <f t="shared" si="26"/>
        <v>B2</v>
      </c>
      <c r="AL14" s="19"/>
      <c r="AO14" s="21"/>
    </row>
    <row r="15" spans="1:41">
      <c r="A15" s="17">
        <v>10</v>
      </c>
      <c r="B15" s="5">
        <f>IF(ISBLANK(Hindi!B15),"",Hindi!B15)</f>
        <v>110</v>
      </c>
      <c r="C15" s="5">
        <f>IF(ISBLANK(Hindi!C15),"",Hindi!C15)</f>
        <v>369</v>
      </c>
      <c r="D15" s="13" t="str">
        <f>IF(ISBLANK(Hindi!D15),"",Hindi!D15)</f>
        <v>MANTASHA QURESHI</v>
      </c>
      <c r="E15" s="5">
        <f>IF(ISBLANK(Data!Z14),"",Data!Z14)</f>
        <v>7</v>
      </c>
      <c r="F15" s="5">
        <f t="shared" si="0"/>
        <v>70</v>
      </c>
      <c r="G15" s="5" t="str">
        <f t="shared" si="1"/>
        <v>B2</v>
      </c>
      <c r="H15" s="5">
        <f>IF(ISBLANK(Data!AA14),"",Data!AA14)</f>
        <v>8</v>
      </c>
      <c r="I15" s="5">
        <f t="shared" si="2"/>
        <v>80</v>
      </c>
      <c r="J15" s="5" t="str">
        <f t="shared" si="3"/>
        <v>B1</v>
      </c>
      <c r="K15" s="5">
        <f>IF(ISBLANK(Data!AB14),"",Data!AB14)</f>
        <v>20</v>
      </c>
      <c r="L15" s="5">
        <f t="shared" si="4"/>
        <v>66.666666666666657</v>
      </c>
      <c r="M15" s="5" t="str">
        <f t="shared" si="5"/>
        <v>B2</v>
      </c>
      <c r="N15" s="5">
        <f t="shared" si="6"/>
        <v>35</v>
      </c>
      <c r="O15" s="5">
        <f t="shared" si="7"/>
        <v>70</v>
      </c>
      <c r="P15" s="5" t="str">
        <f t="shared" si="8"/>
        <v>B2</v>
      </c>
      <c r="Q15" s="5">
        <f>IF(ISBLANK(Data!AC14),"",Data!AC14)</f>
        <v>10</v>
      </c>
      <c r="R15" s="5">
        <f t="shared" si="9"/>
        <v>100</v>
      </c>
      <c r="S15" s="5" t="str">
        <f t="shared" si="10"/>
        <v>A1</v>
      </c>
      <c r="T15" s="5">
        <f>IF(ISBLANK(Data!AD14),"",Data!AD14)</f>
        <v>9</v>
      </c>
      <c r="U15" s="5">
        <f t="shared" si="11"/>
        <v>90</v>
      </c>
      <c r="V15" s="5" t="str">
        <f t="shared" si="12"/>
        <v>A2</v>
      </c>
      <c r="W15" s="5">
        <f>IF(ISBLANK(Data!AE14),"",Data!AE14)</f>
        <v>25</v>
      </c>
      <c r="X15" s="5">
        <f t="shared" si="13"/>
        <v>83.333333333333343</v>
      </c>
      <c r="Y15" s="5" t="str">
        <f t="shared" si="14"/>
        <v>A2</v>
      </c>
      <c r="Z15" s="5">
        <f t="shared" si="15"/>
        <v>44</v>
      </c>
      <c r="AA15" s="5">
        <f t="shared" si="16"/>
        <v>88</v>
      </c>
      <c r="AB15" s="5" t="str">
        <f t="shared" si="17"/>
        <v>A2</v>
      </c>
      <c r="AC15" s="5">
        <f t="shared" si="18"/>
        <v>34</v>
      </c>
      <c r="AD15" s="5">
        <f t="shared" si="19"/>
        <v>85</v>
      </c>
      <c r="AE15" s="5" t="str">
        <f t="shared" si="20"/>
        <v>A2</v>
      </c>
      <c r="AF15" s="5">
        <f t="shared" si="21"/>
        <v>45</v>
      </c>
      <c r="AG15" s="5">
        <f t="shared" si="22"/>
        <v>75</v>
      </c>
      <c r="AH15" s="5" t="str">
        <f t="shared" si="23"/>
        <v>B1</v>
      </c>
      <c r="AI15" s="5">
        <f t="shared" si="24"/>
        <v>79</v>
      </c>
      <c r="AJ15" s="5">
        <f t="shared" si="25"/>
        <v>79</v>
      </c>
      <c r="AK15" s="5" t="str">
        <f t="shared" si="26"/>
        <v>B1</v>
      </c>
      <c r="AL15" s="19"/>
      <c r="AO15" s="21"/>
    </row>
    <row r="16" spans="1:41">
      <c r="A16" s="17">
        <v>11</v>
      </c>
      <c r="B16" s="5">
        <f>IF(ISBLANK(Hindi!B16),"",Hindi!B16)</f>
        <v>111</v>
      </c>
      <c r="C16" s="5">
        <f>IF(ISBLANK(Hindi!C16),"",Hindi!C16)</f>
        <v>381</v>
      </c>
      <c r="D16" s="13" t="str">
        <f>IF(ISBLANK(Hindi!D16),"",Hindi!D16)</f>
        <v>MOHAMMED SHADAB</v>
      </c>
      <c r="E16" s="5">
        <f>IF(ISBLANK(Data!Z15),"",Data!Z15)</f>
        <v>8</v>
      </c>
      <c r="F16" s="5">
        <f t="shared" si="0"/>
        <v>80</v>
      </c>
      <c r="G16" s="5" t="str">
        <f t="shared" si="1"/>
        <v>B1</v>
      </c>
      <c r="H16" s="5">
        <f>IF(ISBLANK(Data!AA15),"",Data!AA15)</f>
        <v>7</v>
      </c>
      <c r="I16" s="5">
        <f t="shared" si="2"/>
        <v>70</v>
      </c>
      <c r="J16" s="5" t="str">
        <f t="shared" si="3"/>
        <v>B2</v>
      </c>
      <c r="K16" s="5">
        <f>IF(ISBLANK(Data!AB15),"",Data!AB15)</f>
        <v>20</v>
      </c>
      <c r="L16" s="5">
        <f t="shared" si="4"/>
        <v>66.666666666666657</v>
      </c>
      <c r="M16" s="5" t="str">
        <f t="shared" si="5"/>
        <v>B2</v>
      </c>
      <c r="N16" s="5">
        <f t="shared" si="6"/>
        <v>35</v>
      </c>
      <c r="O16" s="5">
        <f t="shared" si="7"/>
        <v>70</v>
      </c>
      <c r="P16" s="5" t="str">
        <f t="shared" si="8"/>
        <v>B2</v>
      </c>
      <c r="Q16" s="5">
        <f>IF(ISBLANK(Data!AC15),"",Data!AC15)</f>
        <v>9</v>
      </c>
      <c r="R16" s="5">
        <f t="shared" si="9"/>
        <v>90</v>
      </c>
      <c r="S16" s="5" t="str">
        <f t="shared" si="10"/>
        <v>A2</v>
      </c>
      <c r="T16" s="5">
        <f>IF(ISBLANK(Data!AD15),"",Data!AD15)</f>
        <v>8</v>
      </c>
      <c r="U16" s="5">
        <f t="shared" si="11"/>
        <v>80</v>
      </c>
      <c r="V16" s="5" t="str">
        <f t="shared" si="12"/>
        <v>B1</v>
      </c>
      <c r="W16" s="5">
        <f>IF(ISBLANK(Data!AE15),"",Data!AE15)</f>
        <v>28</v>
      </c>
      <c r="X16" s="5">
        <f t="shared" si="13"/>
        <v>93.333333333333329</v>
      </c>
      <c r="Y16" s="5" t="str">
        <f t="shared" si="14"/>
        <v>A1</v>
      </c>
      <c r="Z16" s="5">
        <f t="shared" si="15"/>
        <v>45</v>
      </c>
      <c r="AA16" s="5">
        <f t="shared" si="16"/>
        <v>90</v>
      </c>
      <c r="AB16" s="5" t="str">
        <f t="shared" si="17"/>
        <v>A2</v>
      </c>
      <c r="AC16" s="5">
        <f t="shared" si="18"/>
        <v>32</v>
      </c>
      <c r="AD16" s="5">
        <f t="shared" si="19"/>
        <v>80</v>
      </c>
      <c r="AE16" s="5" t="str">
        <f t="shared" si="20"/>
        <v>B1</v>
      </c>
      <c r="AF16" s="5">
        <f t="shared" si="21"/>
        <v>48</v>
      </c>
      <c r="AG16" s="5">
        <f t="shared" si="22"/>
        <v>80</v>
      </c>
      <c r="AH16" s="5" t="str">
        <f t="shared" si="23"/>
        <v>B1</v>
      </c>
      <c r="AI16" s="5">
        <f t="shared" si="24"/>
        <v>80</v>
      </c>
      <c r="AJ16" s="5">
        <f t="shared" si="25"/>
        <v>80</v>
      </c>
      <c r="AK16" s="5" t="str">
        <f t="shared" si="26"/>
        <v>B1</v>
      </c>
      <c r="AL16" s="19"/>
      <c r="AO16" s="21"/>
    </row>
    <row r="17" spans="1:41">
      <c r="A17" s="17">
        <v>12</v>
      </c>
      <c r="B17" s="5">
        <f>IF(ISBLANK(Hindi!B17),"",Hindi!B17)</f>
        <v>112</v>
      </c>
      <c r="C17" s="5">
        <f>IF(ISBLANK(Hindi!C17),"",Hindi!C17)</f>
        <v>356</v>
      </c>
      <c r="D17" s="13" t="str">
        <f>IF(ISBLANK(Hindi!D17),"",Hindi!D17)</f>
        <v>MOHAMMED SHAFAT</v>
      </c>
      <c r="E17" s="5">
        <f>IF(ISBLANK(Data!Z16),"",Data!Z16)</f>
        <v>7</v>
      </c>
      <c r="F17" s="5">
        <f t="shared" si="0"/>
        <v>70</v>
      </c>
      <c r="G17" s="5" t="str">
        <f t="shared" si="1"/>
        <v>B2</v>
      </c>
      <c r="H17" s="5">
        <f>IF(ISBLANK(Data!AA16),"",Data!AA16)</f>
        <v>7</v>
      </c>
      <c r="I17" s="5">
        <f t="shared" si="2"/>
        <v>70</v>
      </c>
      <c r="J17" s="5" t="str">
        <f t="shared" si="3"/>
        <v>B2</v>
      </c>
      <c r="K17" s="5">
        <f>IF(ISBLANK(Data!AB16),"",Data!AB16)</f>
        <v>15</v>
      </c>
      <c r="L17" s="5">
        <f t="shared" si="4"/>
        <v>50</v>
      </c>
      <c r="M17" s="5" t="str">
        <f t="shared" si="5"/>
        <v>C2</v>
      </c>
      <c r="N17" s="5">
        <f t="shared" si="6"/>
        <v>29</v>
      </c>
      <c r="O17" s="5">
        <f t="shared" si="7"/>
        <v>57.999999999999993</v>
      </c>
      <c r="P17" s="5" t="str">
        <f t="shared" si="8"/>
        <v>C1</v>
      </c>
      <c r="Q17" s="5">
        <f>IF(ISBLANK(Data!AC16),"",Data!AC16)</f>
        <v>7</v>
      </c>
      <c r="R17" s="5">
        <f t="shared" si="9"/>
        <v>70</v>
      </c>
      <c r="S17" s="5" t="str">
        <f t="shared" si="10"/>
        <v>B2</v>
      </c>
      <c r="T17" s="5">
        <f>IF(ISBLANK(Data!AD16),"",Data!AD16)</f>
        <v>8</v>
      </c>
      <c r="U17" s="5">
        <f t="shared" si="11"/>
        <v>80</v>
      </c>
      <c r="V17" s="5" t="str">
        <f t="shared" si="12"/>
        <v>B1</v>
      </c>
      <c r="W17" s="5">
        <f>IF(ISBLANK(Data!AE16),"",Data!AE16)</f>
        <v>19</v>
      </c>
      <c r="X17" s="5">
        <f t="shared" si="13"/>
        <v>63.333333333333329</v>
      </c>
      <c r="Y17" s="5" t="str">
        <f t="shared" si="14"/>
        <v>B2</v>
      </c>
      <c r="Z17" s="5">
        <f t="shared" si="15"/>
        <v>34</v>
      </c>
      <c r="AA17" s="5">
        <f t="shared" si="16"/>
        <v>68</v>
      </c>
      <c r="AB17" s="5" t="str">
        <f t="shared" si="17"/>
        <v>B2</v>
      </c>
      <c r="AC17" s="5">
        <f t="shared" si="18"/>
        <v>29</v>
      </c>
      <c r="AD17" s="5">
        <f t="shared" si="19"/>
        <v>72.5</v>
      </c>
      <c r="AE17" s="5" t="str">
        <f t="shared" si="20"/>
        <v>B1</v>
      </c>
      <c r="AF17" s="5">
        <f t="shared" si="21"/>
        <v>34</v>
      </c>
      <c r="AG17" s="5">
        <f t="shared" si="22"/>
        <v>56.666666666666664</v>
      </c>
      <c r="AH17" s="5" t="str">
        <f t="shared" si="23"/>
        <v>C1</v>
      </c>
      <c r="AI17" s="5">
        <f t="shared" si="24"/>
        <v>63</v>
      </c>
      <c r="AJ17" s="5">
        <f t="shared" si="25"/>
        <v>63</v>
      </c>
      <c r="AK17" s="5" t="str">
        <f t="shared" si="26"/>
        <v>B2</v>
      </c>
      <c r="AL17" s="19"/>
      <c r="AO17" s="21"/>
    </row>
    <row r="18" spans="1:41">
      <c r="A18" s="17">
        <v>13</v>
      </c>
      <c r="B18" s="5">
        <f>IF(ISBLANK(Hindi!B18),"",Hindi!B18)</f>
        <v>113</v>
      </c>
      <c r="C18" s="5">
        <f>IF(ISBLANK(Hindi!C18),"",Hindi!C18)</f>
        <v>383</v>
      </c>
      <c r="D18" s="13" t="str">
        <f>IF(ISBLANK(Hindi!D18),"",Hindi!D18)</f>
        <v>MOHAMMED YUSUF</v>
      </c>
      <c r="E18" s="5">
        <f>IF(ISBLANK(Data!Z17),"",Data!Z17)</f>
        <v>5</v>
      </c>
      <c r="F18" s="5">
        <f t="shared" si="0"/>
        <v>50</v>
      </c>
      <c r="G18" s="5" t="str">
        <f t="shared" si="1"/>
        <v>C2</v>
      </c>
      <c r="H18" s="5">
        <f>IF(ISBLANK(Data!AA17),"",Data!AA17)</f>
        <v>5</v>
      </c>
      <c r="I18" s="5">
        <f t="shared" si="2"/>
        <v>50</v>
      </c>
      <c r="J18" s="5" t="str">
        <f t="shared" si="3"/>
        <v>C2</v>
      </c>
      <c r="K18" s="5">
        <f>IF(ISBLANK(Data!AB17),"",Data!AB17)</f>
        <v>13</v>
      </c>
      <c r="L18" s="5">
        <f t="shared" si="4"/>
        <v>43.333333333333336</v>
      </c>
      <c r="M18" s="5" t="str">
        <f t="shared" si="5"/>
        <v>C2</v>
      </c>
      <c r="N18" s="5">
        <f t="shared" si="6"/>
        <v>23</v>
      </c>
      <c r="O18" s="5">
        <f t="shared" si="7"/>
        <v>46</v>
      </c>
      <c r="P18" s="5" t="str">
        <f t="shared" si="8"/>
        <v>C2</v>
      </c>
      <c r="Q18" s="5">
        <f>IF(ISBLANK(Data!AC17),"",Data!AC17)</f>
        <v>6</v>
      </c>
      <c r="R18" s="5">
        <f t="shared" si="9"/>
        <v>60</v>
      </c>
      <c r="S18" s="5" t="str">
        <f t="shared" si="10"/>
        <v>C1</v>
      </c>
      <c r="T18" s="5">
        <f>IF(ISBLANK(Data!AD17),"",Data!AD17)</f>
        <v>7</v>
      </c>
      <c r="U18" s="5">
        <f t="shared" si="11"/>
        <v>70</v>
      </c>
      <c r="V18" s="5" t="str">
        <f t="shared" si="12"/>
        <v>B2</v>
      </c>
      <c r="W18" s="5">
        <f>IF(ISBLANK(Data!AE17),"",Data!AE17)</f>
        <v>21</v>
      </c>
      <c r="X18" s="5">
        <f t="shared" si="13"/>
        <v>70</v>
      </c>
      <c r="Y18" s="5" t="str">
        <f t="shared" si="14"/>
        <v>B2</v>
      </c>
      <c r="Z18" s="5">
        <f t="shared" si="15"/>
        <v>34</v>
      </c>
      <c r="AA18" s="5">
        <f t="shared" si="16"/>
        <v>68</v>
      </c>
      <c r="AB18" s="5" t="str">
        <f t="shared" si="17"/>
        <v>B2</v>
      </c>
      <c r="AC18" s="5">
        <f t="shared" si="18"/>
        <v>23</v>
      </c>
      <c r="AD18" s="5">
        <f t="shared" si="19"/>
        <v>57.499999999999993</v>
      </c>
      <c r="AE18" s="5" t="str">
        <f t="shared" si="20"/>
        <v>C1</v>
      </c>
      <c r="AF18" s="5">
        <f t="shared" si="21"/>
        <v>34</v>
      </c>
      <c r="AG18" s="5">
        <f t="shared" si="22"/>
        <v>56.666666666666664</v>
      </c>
      <c r="AH18" s="5" t="str">
        <f t="shared" si="23"/>
        <v>C1</v>
      </c>
      <c r="AI18" s="5">
        <f t="shared" si="24"/>
        <v>57</v>
      </c>
      <c r="AJ18" s="5">
        <f t="shared" si="25"/>
        <v>56.999999999999993</v>
      </c>
      <c r="AK18" s="5" t="str">
        <f t="shared" si="26"/>
        <v>C1</v>
      </c>
      <c r="AL18" s="19"/>
      <c r="AO18" s="21"/>
    </row>
    <row r="19" spans="1:41">
      <c r="A19" s="17">
        <v>14</v>
      </c>
      <c r="B19" s="5">
        <f>IF(ISBLANK(Hindi!B19),"",Hindi!B19)</f>
        <v>114</v>
      </c>
      <c r="C19" s="5">
        <f>IF(ISBLANK(Hindi!C19),"",Hindi!C19)</f>
        <v>373</v>
      </c>
      <c r="D19" s="13" t="str">
        <f>IF(ISBLANK(Hindi!D19),"",Hindi!D19)</f>
        <v>RIDA FATEMA</v>
      </c>
      <c r="E19" s="5">
        <f>IF(ISBLANK(Data!Z18),"",Data!Z18)</f>
        <v>5</v>
      </c>
      <c r="F19" s="5">
        <f t="shared" si="0"/>
        <v>50</v>
      </c>
      <c r="G19" s="5" t="str">
        <f t="shared" si="1"/>
        <v>C2</v>
      </c>
      <c r="H19" s="5">
        <f>IF(ISBLANK(Data!AA18),"",Data!AA18)</f>
        <v>4</v>
      </c>
      <c r="I19" s="5">
        <f t="shared" si="2"/>
        <v>40</v>
      </c>
      <c r="J19" s="5" t="str">
        <f t="shared" si="3"/>
        <v>D</v>
      </c>
      <c r="K19" s="5">
        <f>IF(ISBLANK(Data!AB18),"",Data!AB18)</f>
        <v>13</v>
      </c>
      <c r="L19" s="5">
        <f t="shared" si="4"/>
        <v>43.333333333333336</v>
      </c>
      <c r="M19" s="5" t="str">
        <f t="shared" si="5"/>
        <v>C2</v>
      </c>
      <c r="N19" s="5">
        <f t="shared" si="6"/>
        <v>22</v>
      </c>
      <c r="O19" s="5">
        <f t="shared" si="7"/>
        <v>44</v>
      </c>
      <c r="P19" s="5" t="str">
        <f t="shared" si="8"/>
        <v>C2</v>
      </c>
      <c r="Q19" s="5">
        <f>IF(ISBLANK(Data!AC18),"",Data!AC18)</f>
        <v>6</v>
      </c>
      <c r="R19" s="5">
        <f t="shared" si="9"/>
        <v>60</v>
      </c>
      <c r="S19" s="5" t="str">
        <f t="shared" si="10"/>
        <v>C1</v>
      </c>
      <c r="T19" s="5">
        <f>IF(ISBLANK(Data!AD18),"",Data!AD18)</f>
        <v>6</v>
      </c>
      <c r="U19" s="5">
        <f t="shared" si="11"/>
        <v>60</v>
      </c>
      <c r="V19" s="5" t="str">
        <f t="shared" si="12"/>
        <v>C1</v>
      </c>
      <c r="W19" s="5" t="str">
        <f>IF(ISBLANK(Data!AE18),"",Data!AE18)</f>
        <v/>
      </c>
      <c r="X19" s="5" t="str">
        <f t="shared" si="13"/>
        <v/>
      </c>
      <c r="Y19" s="5" t="str">
        <f t="shared" si="14"/>
        <v/>
      </c>
      <c r="Z19" s="5" t="str">
        <f t="shared" si="15"/>
        <v/>
      </c>
      <c r="AA19" s="5" t="str">
        <f t="shared" si="16"/>
        <v/>
      </c>
      <c r="AB19" s="5" t="str">
        <f t="shared" si="17"/>
        <v/>
      </c>
      <c r="AC19" s="5">
        <f t="shared" si="18"/>
        <v>21</v>
      </c>
      <c r="AD19" s="5">
        <f t="shared" si="19"/>
        <v>52.5</v>
      </c>
      <c r="AE19" s="5" t="str">
        <f t="shared" si="20"/>
        <v>C1</v>
      </c>
      <c r="AF19" s="5" t="str">
        <f t="shared" si="21"/>
        <v/>
      </c>
      <c r="AG19" s="5" t="str">
        <f t="shared" si="22"/>
        <v/>
      </c>
      <c r="AH19" s="5" t="str">
        <f t="shared" si="23"/>
        <v/>
      </c>
      <c r="AI19" s="5" t="str">
        <f t="shared" si="24"/>
        <v/>
      </c>
      <c r="AJ19" s="5" t="str">
        <f t="shared" si="25"/>
        <v/>
      </c>
      <c r="AK19" s="5" t="str">
        <f t="shared" si="26"/>
        <v/>
      </c>
      <c r="AL19" s="19"/>
      <c r="AO19" s="21"/>
    </row>
    <row r="20" spans="1:41">
      <c r="A20" s="17">
        <v>15</v>
      </c>
      <c r="B20" s="5">
        <f>IF(ISBLANK(Hindi!B20),"",Hindi!B20)</f>
        <v>115</v>
      </c>
      <c r="C20" s="5">
        <f>IF(ISBLANK(Hindi!C20),"",Hindi!C20)</f>
        <v>377</v>
      </c>
      <c r="D20" s="13" t="str">
        <f>IF(ISBLANK(Hindi!D20),"",Hindi!D20)</f>
        <v>SARA MALIK</v>
      </c>
      <c r="E20" s="5">
        <f>IF(ISBLANK(Data!Z19),"",Data!Z19)</f>
        <v>7</v>
      </c>
      <c r="F20" s="5">
        <f t="shared" si="0"/>
        <v>70</v>
      </c>
      <c r="G20" s="5" t="str">
        <f t="shared" si="1"/>
        <v>B2</v>
      </c>
      <c r="H20" s="5">
        <f>IF(ISBLANK(Data!AA19),"",Data!AA19)</f>
        <v>5</v>
      </c>
      <c r="I20" s="5">
        <f t="shared" si="2"/>
        <v>50</v>
      </c>
      <c r="J20" s="5" t="str">
        <f t="shared" si="3"/>
        <v>C2</v>
      </c>
      <c r="K20" s="5">
        <f>IF(ISBLANK(Data!AB19),"",Data!AB19)</f>
        <v>15</v>
      </c>
      <c r="L20" s="5">
        <f t="shared" si="4"/>
        <v>50</v>
      </c>
      <c r="M20" s="5" t="str">
        <f t="shared" si="5"/>
        <v>C2</v>
      </c>
      <c r="N20" s="5">
        <f t="shared" si="6"/>
        <v>27</v>
      </c>
      <c r="O20" s="5">
        <f t="shared" si="7"/>
        <v>54</v>
      </c>
      <c r="P20" s="5" t="str">
        <f t="shared" si="8"/>
        <v>C1</v>
      </c>
      <c r="Q20" s="5">
        <f>IF(ISBLANK(Data!AC19),"",Data!AC19)</f>
        <v>8</v>
      </c>
      <c r="R20" s="5">
        <f t="shared" si="9"/>
        <v>80</v>
      </c>
      <c r="S20" s="5" t="str">
        <f t="shared" si="10"/>
        <v>B1</v>
      </c>
      <c r="T20" s="5">
        <f>IF(ISBLANK(Data!AD19),"",Data!AD19)</f>
        <v>10</v>
      </c>
      <c r="U20" s="5">
        <f t="shared" si="11"/>
        <v>100</v>
      </c>
      <c r="V20" s="5" t="str">
        <f t="shared" si="12"/>
        <v>A1</v>
      </c>
      <c r="W20" s="5" t="str">
        <f>IF(ISBLANK(Data!AE19),"",Data!AE19)</f>
        <v/>
      </c>
      <c r="X20" s="5" t="str">
        <f t="shared" si="13"/>
        <v/>
      </c>
      <c r="Y20" s="5" t="str">
        <f t="shared" si="14"/>
        <v/>
      </c>
      <c r="Z20" s="5" t="str">
        <f t="shared" si="15"/>
        <v/>
      </c>
      <c r="AA20" s="5" t="str">
        <f t="shared" si="16"/>
        <v/>
      </c>
      <c r="AB20" s="5" t="str">
        <f t="shared" si="17"/>
        <v/>
      </c>
      <c r="AC20" s="5">
        <f t="shared" si="18"/>
        <v>30</v>
      </c>
      <c r="AD20" s="5">
        <f t="shared" si="19"/>
        <v>75</v>
      </c>
      <c r="AE20" s="5" t="str">
        <f t="shared" si="20"/>
        <v>B1</v>
      </c>
      <c r="AF20" s="5" t="str">
        <f t="shared" si="21"/>
        <v/>
      </c>
      <c r="AG20" s="5" t="str">
        <f t="shared" si="22"/>
        <v/>
      </c>
      <c r="AH20" s="5" t="str">
        <f t="shared" si="23"/>
        <v/>
      </c>
      <c r="AI20" s="5" t="str">
        <f t="shared" si="24"/>
        <v/>
      </c>
      <c r="AJ20" s="5" t="str">
        <f t="shared" si="25"/>
        <v/>
      </c>
      <c r="AK20" s="5" t="str">
        <f t="shared" si="26"/>
        <v/>
      </c>
      <c r="AL20" s="19"/>
      <c r="AO20" s="21"/>
    </row>
    <row r="21" spans="1:41">
      <c r="A21" s="17">
        <v>16</v>
      </c>
      <c r="B21" s="5">
        <f>IF(ISBLANK(Hindi!B21),"",Hindi!B21)</f>
        <v>116</v>
      </c>
      <c r="C21" s="5">
        <f>IF(ISBLANK(Hindi!C21),"",Hindi!C21)</f>
        <v>368</v>
      </c>
      <c r="D21" s="13" t="str">
        <f>IF(ISBLANK(Hindi!D21),"",Hindi!D21)</f>
        <v>SARA PARVIN</v>
      </c>
      <c r="E21" s="5">
        <f>IF(ISBLANK(Data!Z20),"",Data!Z20)</f>
        <v>10</v>
      </c>
      <c r="F21" s="5">
        <f t="shared" si="0"/>
        <v>100</v>
      </c>
      <c r="G21" s="5" t="str">
        <f t="shared" si="1"/>
        <v>A1</v>
      </c>
      <c r="H21" s="5">
        <f>IF(ISBLANK(Data!AA20),"",Data!AA20)</f>
        <v>9</v>
      </c>
      <c r="I21" s="5">
        <f t="shared" si="2"/>
        <v>90</v>
      </c>
      <c r="J21" s="5" t="str">
        <f t="shared" si="3"/>
        <v>A2</v>
      </c>
      <c r="K21" s="5">
        <f>IF(ISBLANK(Data!AB20),"",Data!AB20)</f>
        <v>27</v>
      </c>
      <c r="L21" s="5">
        <f t="shared" si="4"/>
        <v>90</v>
      </c>
      <c r="M21" s="5" t="str">
        <f t="shared" si="5"/>
        <v>A2</v>
      </c>
      <c r="N21" s="5">
        <f t="shared" si="6"/>
        <v>46</v>
      </c>
      <c r="O21" s="5">
        <f t="shared" si="7"/>
        <v>92</v>
      </c>
      <c r="P21" s="5" t="str">
        <f t="shared" si="8"/>
        <v>A1</v>
      </c>
      <c r="Q21" s="5">
        <f>IF(ISBLANK(Data!AC20),"",Data!AC20)</f>
        <v>10</v>
      </c>
      <c r="R21" s="5">
        <f t="shared" si="9"/>
        <v>100</v>
      </c>
      <c r="S21" s="5" t="str">
        <f t="shared" si="10"/>
        <v>A1</v>
      </c>
      <c r="T21" s="5">
        <f>IF(ISBLANK(Data!AD20),"",Data!AD20)</f>
        <v>10</v>
      </c>
      <c r="U21" s="5">
        <f t="shared" si="11"/>
        <v>100</v>
      </c>
      <c r="V21" s="5" t="str">
        <f t="shared" si="12"/>
        <v>A1</v>
      </c>
      <c r="W21" s="5">
        <f>IF(ISBLANK(Data!AE20),"",Data!AE20)</f>
        <v>30</v>
      </c>
      <c r="X21" s="5">
        <f t="shared" si="13"/>
        <v>100</v>
      </c>
      <c r="Y21" s="5" t="str">
        <f t="shared" si="14"/>
        <v>A1</v>
      </c>
      <c r="Z21" s="5">
        <f t="shared" si="15"/>
        <v>50</v>
      </c>
      <c r="AA21" s="5">
        <f t="shared" si="16"/>
        <v>100</v>
      </c>
      <c r="AB21" s="5" t="str">
        <f t="shared" si="17"/>
        <v>A1</v>
      </c>
      <c r="AC21" s="5">
        <f t="shared" si="18"/>
        <v>39</v>
      </c>
      <c r="AD21" s="5">
        <f t="shared" si="19"/>
        <v>97.5</v>
      </c>
      <c r="AE21" s="5" t="str">
        <f t="shared" si="20"/>
        <v>A1</v>
      </c>
      <c r="AF21" s="5">
        <f t="shared" si="21"/>
        <v>57</v>
      </c>
      <c r="AG21" s="5">
        <f t="shared" si="22"/>
        <v>95</v>
      </c>
      <c r="AH21" s="5" t="str">
        <f t="shared" si="23"/>
        <v>A1</v>
      </c>
      <c r="AI21" s="5">
        <f t="shared" si="24"/>
        <v>96</v>
      </c>
      <c r="AJ21" s="5">
        <f t="shared" si="25"/>
        <v>96</v>
      </c>
      <c r="AK21" s="5" t="str">
        <f t="shared" si="26"/>
        <v>A1</v>
      </c>
      <c r="AL21" s="19"/>
    </row>
    <row r="22" spans="1:41">
      <c r="A22" s="17">
        <v>17</v>
      </c>
      <c r="B22" s="5">
        <f>IF(ISBLANK(Hindi!B22),"",Hindi!B22)</f>
        <v>117</v>
      </c>
      <c r="C22" s="5">
        <f>IF(ISBLANK(Hindi!C22),"",Hindi!C22)</f>
        <v>385</v>
      </c>
      <c r="D22" s="13" t="str">
        <f>IF(ISBLANK(Hindi!D22),"",Hindi!D22)</f>
        <v>MOHAMMED YAMAN</v>
      </c>
      <c r="E22" s="5">
        <f>IF(ISBLANK(Data!Z21),"",Data!Z21)</f>
        <v>7</v>
      </c>
      <c r="F22" s="5">
        <f t="shared" si="0"/>
        <v>70</v>
      </c>
      <c r="G22" s="5" t="str">
        <f t="shared" si="1"/>
        <v>B2</v>
      </c>
      <c r="H22" s="5">
        <f>IF(ISBLANK(Data!AA21),"",Data!AA21)</f>
        <v>8</v>
      </c>
      <c r="I22" s="5">
        <f t="shared" si="2"/>
        <v>80</v>
      </c>
      <c r="J22" s="5" t="str">
        <f t="shared" si="3"/>
        <v>B1</v>
      </c>
      <c r="K22" s="5">
        <f>IF(ISBLANK(Data!AB21),"",Data!AB21)</f>
        <v>24</v>
      </c>
      <c r="L22" s="5">
        <f t="shared" si="4"/>
        <v>80</v>
      </c>
      <c r="M22" s="5" t="str">
        <f t="shared" si="5"/>
        <v>B1</v>
      </c>
      <c r="N22" s="5">
        <f t="shared" si="6"/>
        <v>39</v>
      </c>
      <c r="O22" s="5">
        <f t="shared" si="7"/>
        <v>78</v>
      </c>
      <c r="P22" s="5" t="str">
        <f t="shared" si="8"/>
        <v>B1</v>
      </c>
      <c r="Q22" s="5">
        <f>IF(ISBLANK(Data!AC21),"",Data!AC21)</f>
        <v>8</v>
      </c>
      <c r="R22" s="5">
        <f t="shared" si="9"/>
        <v>80</v>
      </c>
      <c r="S22" s="5" t="str">
        <f t="shared" si="10"/>
        <v>B1</v>
      </c>
      <c r="T22" s="5">
        <f>IF(ISBLANK(Data!AD21),"",Data!AD21)</f>
        <v>9</v>
      </c>
      <c r="U22" s="5">
        <f t="shared" si="11"/>
        <v>90</v>
      </c>
      <c r="V22" s="5" t="str">
        <f t="shared" si="12"/>
        <v>A2</v>
      </c>
      <c r="W22" s="5" t="str">
        <f>IF(ISBLANK(Data!AE21),"",Data!AE21)</f>
        <v/>
      </c>
      <c r="X22" s="5" t="str">
        <f t="shared" si="13"/>
        <v/>
      </c>
      <c r="Y22" s="5" t="str">
        <f t="shared" si="14"/>
        <v/>
      </c>
      <c r="Z22" s="5" t="str">
        <f t="shared" si="15"/>
        <v/>
      </c>
      <c r="AA22" s="5" t="str">
        <f t="shared" si="16"/>
        <v/>
      </c>
      <c r="AB22" s="5" t="str">
        <f t="shared" si="17"/>
        <v/>
      </c>
      <c r="AC22" s="5">
        <f t="shared" si="18"/>
        <v>32</v>
      </c>
      <c r="AD22" s="5">
        <f t="shared" si="19"/>
        <v>80</v>
      </c>
      <c r="AE22" s="5" t="str">
        <f t="shared" si="20"/>
        <v>B1</v>
      </c>
      <c r="AF22" s="5" t="str">
        <f t="shared" si="21"/>
        <v/>
      </c>
      <c r="AG22" s="5" t="str">
        <f t="shared" si="22"/>
        <v/>
      </c>
      <c r="AH22" s="5" t="str">
        <f t="shared" si="23"/>
        <v/>
      </c>
      <c r="AI22" s="5" t="str">
        <f t="shared" si="24"/>
        <v/>
      </c>
      <c r="AJ22" s="5" t="str">
        <f t="shared" si="25"/>
        <v/>
      </c>
      <c r="AK22" s="5" t="str">
        <f t="shared" si="26"/>
        <v/>
      </c>
      <c r="AL22" s="19"/>
    </row>
    <row r="23" spans="1:41">
      <c r="A23" s="17">
        <v>18</v>
      </c>
      <c r="B23" s="5" t="str">
        <f>IF(ISBLANK(Hindi!B23),"",Hindi!B23)</f>
        <v/>
      </c>
      <c r="C23" s="5" t="str">
        <f>IF(ISBLANK(Hindi!C23),"",Hindi!C23)</f>
        <v/>
      </c>
      <c r="D23" s="13" t="str">
        <f>IF(ISBLANK(Hindi!D23),"",Hindi!D23)</f>
        <v/>
      </c>
      <c r="E23" s="5" t="str">
        <f>IF(ISBLANK(Data!Z22),"",Data!Z22)</f>
        <v/>
      </c>
      <c r="F23" s="5" t="str">
        <f t="shared" si="0"/>
        <v/>
      </c>
      <c r="G23" s="5" t="str">
        <f t="shared" si="1"/>
        <v/>
      </c>
      <c r="H23" s="5" t="str">
        <f>IF(ISBLANK(Data!AA22),"",Data!AA22)</f>
        <v/>
      </c>
      <c r="I23" s="5" t="str">
        <f t="shared" si="2"/>
        <v/>
      </c>
      <c r="J23" s="5" t="str">
        <f t="shared" si="3"/>
        <v/>
      </c>
      <c r="K23" s="5" t="str">
        <f>IF(ISBLANK(Data!AB22),"",Data!AB22)</f>
        <v/>
      </c>
      <c r="L23" s="5" t="str">
        <f t="shared" si="4"/>
        <v/>
      </c>
      <c r="M23" s="5" t="str">
        <f t="shared" si="5"/>
        <v/>
      </c>
      <c r="N23" s="5" t="str">
        <f t="shared" si="6"/>
        <v/>
      </c>
      <c r="O23" s="5" t="str">
        <f t="shared" si="7"/>
        <v/>
      </c>
      <c r="P23" s="5" t="str">
        <f t="shared" si="8"/>
        <v/>
      </c>
      <c r="Q23" s="5" t="str">
        <f>IF(ISBLANK(Data!AC22),"",Data!AC22)</f>
        <v/>
      </c>
      <c r="R23" s="5" t="str">
        <f t="shared" si="9"/>
        <v/>
      </c>
      <c r="S23" s="5" t="str">
        <f t="shared" si="10"/>
        <v/>
      </c>
      <c r="T23" s="5" t="str">
        <f>IF(ISBLANK(Data!AD22),"",Data!AD22)</f>
        <v/>
      </c>
      <c r="U23" s="5" t="str">
        <f t="shared" si="11"/>
        <v/>
      </c>
      <c r="V23" s="5" t="str">
        <f t="shared" si="12"/>
        <v/>
      </c>
      <c r="W23" s="5" t="str">
        <f>IF(ISBLANK(Data!AE22),"",Data!AE22)</f>
        <v/>
      </c>
      <c r="X23" s="5" t="str">
        <f t="shared" si="13"/>
        <v/>
      </c>
      <c r="Y23" s="5" t="str">
        <f t="shared" si="14"/>
        <v/>
      </c>
      <c r="Z23" s="5" t="str">
        <f t="shared" si="15"/>
        <v/>
      </c>
      <c r="AA23" s="5" t="str">
        <f t="shared" si="16"/>
        <v/>
      </c>
      <c r="AB23" s="5" t="str">
        <f t="shared" si="17"/>
        <v/>
      </c>
      <c r="AC23" s="5" t="str">
        <f t="shared" si="18"/>
        <v/>
      </c>
      <c r="AD23" s="5" t="str">
        <f t="shared" si="19"/>
        <v/>
      </c>
      <c r="AE23" s="5" t="str">
        <f t="shared" si="20"/>
        <v/>
      </c>
      <c r="AF23" s="5" t="str">
        <f t="shared" si="21"/>
        <v/>
      </c>
      <c r="AG23" s="5" t="str">
        <f t="shared" si="22"/>
        <v/>
      </c>
      <c r="AH23" s="5" t="str">
        <f t="shared" si="23"/>
        <v/>
      </c>
      <c r="AI23" s="5" t="str">
        <f t="shared" si="24"/>
        <v/>
      </c>
      <c r="AJ23" s="5" t="str">
        <f t="shared" si="25"/>
        <v/>
      </c>
      <c r="AK23" s="5" t="str">
        <f t="shared" si="26"/>
        <v/>
      </c>
      <c r="AL23" s="19"/>
    </row>
    <row r="24" spans="1:41">
      <c r="A24" s="17">
        <v>19</v>
      </c>
      <c r="B24" s="5" t="str">
        <f>IF(ISBLANK(Hindi!B24),"",Hindi!B24)</f>
        <v/>
      </c>
      <c r="C24" s="5" t="str">
        <f>IF(ISBLANK(Hindi!C24),"",Hindi!C24)</f>
        <v/>
      </c>
      <c r="D24" s="13" t="str">
        <f>IF(ISBLANK(Hindi!D24),"",Hindi!D24)</f>
        <v/>
      </c>
      <c r="E24" s="5" t="str">
        <f>IF(ISBLANK(Data!Z23),"",Data!Z23)</f>
        <v/>
      </c>
      <c r="F24" s="5" t="str">
        <f t="shared" si="0"/>
        <v/>
      </c>
      <c r="G24" s="5" t="str">
        <f t="shared" si="1"/>
        <v/>
      </c>
      <c r="H24" s="5" t="str">
        <f>IF(ISBLANK(Data!AA23),"",Data!AA23)</f>
        <v/>
      </c>
      <c r="I24" s="5" t="str">
        <f t="shared" si="2"/>
        <v/>
      </c>
      <c r="J24" s="5" t="str">
        <f t="shared" si="3"/>
        <v/>
      </c>
      <c r="K24" s="5" t="str">
        <f>IF(ISBLANK(Data!AB23),"",Data!AB23)</f>
        <v/>
      </c>
      <c r="L24" s="5" t="str">
        <f t="shared" si="4"/>
        <v/>
      </c>
      <c r="M24" s="5" t="str">
        <f t="shared" si="5"/>
        <v/>
      </c>
      <c r="N24" s="5" t="str">
        <f t="shared" si="6"/>
        <v/>
      </c>
      <c r="O24" s="5" t="str">
        <f t="shared" si="7"/>
        <v/>
      </c>
      <c r="P24" s="5" t="str">
        <f t="shared" si="8"/>
        <v/>
      </c>
      <c r="Q24" s="5" t="str">
        <f>IF(ISBLANK(Data!AC23),"",Data!AC23)</f>
        <v/>
      </c>
      <c r="R24" s="5" t="str">
        <f t="shared" si="9"/>
        <v/>
      </c>
      <c r="S24" s="5" t="str">
        <f t="shared" si="10"/>
        <v/>
      </c>
      <c r="T24" s="5" t="str">
        <f>IF(ISBLANK(Data!AD23),"",Data!AD23)</f>
        <v/>
      </c>
      <c r="U24" s="5" t="str">
        <f t="shared" si="11"/>
        <v/>
      </c>
      <c r="V24" s="5" t="str">
        <f t="shared" si="12"/>
        <v/>
      </c>
      <c r="W24" s="5" t="str">
        <f>IF(ISBLANK(Data!AE23),"",Data!AE23)</f>
        <v/>
      </c>
      <c r="X24" s="5" t="str">
        <f t="shared" si="13"/>
        <v/>
      </c>
      <c r="Y24" s="5" t="str">
        <f t="shared" si="14"/>
        <v/>
      </c>
      <c r="Z24" s="5" t="str">
        <f t="shared" si="15"/>
        <v/>
      </c>
      <c r="AA24" s="5" t="str">
        <f t="shared" si="16"/>
        <v/>
      </c>
      <c r="AB24" s="5" t="str">
        <f t="shared" si="17"/>
        <v/>
      </c>
      <c r="AC24" s="5" t="str">
        <f t="shared" si="18"/>
        <v/>
      </c>
      <c r="AD24" s="5" t="str">
        <f t="shared" si="19"/>
        <v/>
      </c>
      <c r="AE24" s="5" t="str">
        <f t="shared" si="20"/>
        <v/>
      </c>
      <c r="AF24" s="5" t="str">
        <f t="shared" si="21"/>
        <v/>
      </c>
      <c r="AG24" s="5" t="str">
        <f t="shared" si="22"/>
        <v/>
      </c>
      <c r="AH24" s="5" t="str">
        <f t="shared" si="23"/>
        <v/>
      </c>
      <c r="AI24" s="5" t="str">
        <f t="shared" si="24"/>
        <v/>
      </c>
      <c r="AJ24" s="5" t="str">
        <f t="shared" si="25"/>
        <v/>
      </c>
      <c r="AK24" s="5" t="str">
        <f t="shared" si="26"/>
        <v/>
      </c>
      <c r="AL24" s="19"/>
    </row>
    <row r="25" spans="1:41">
      <c r="A25" s="17">
        <v>20</v>
      </c>
      <c r="B25" s="5" t="str">
        <f>IF(ISBLANK(Hindi!B25),"",Hindi!B25)</f>
        <v/>
      </c>
      <c r="C25" s="5" t="str">
        <f>IF(ISBLANK(Hindi!C25),"",Hindi!C25)</f>
        <v/>
      </c>
      <c r="D25" s="13" t="str">
        <f>IF(ISBLANK(Hindi!D25),"",Hindi!D25)</f>
        <v/>
      </c>
      <c r="E25" s="5" t="str">
        <f>IF(ISBLANK(Data!Z24),"",Data!Z24)</f>
        <v/>
      </c>
      <c r="F25" s="5" t="str">
        <f t="shared" si="0"/>
        <v/>
      </c>
      <c r="G25" s="5" t="str">
        <f t="shared" si="1"/>
        <v/>
      </c>
      <c r="H25" s="5" t="str">
        <f>IF(ISBLANK(Data!AA24),"",Data!AA24)</f>
        <v/>
      </c>
      <c r="I25" s="5" t="str">
        <f t="shared" si="2"/>
        <v/>
      </c>
      <c r="J25" s="5" t="str">
        <f t="shared" si="3"/>
        <v/>
      </c>
      <c r="K25" s="5" t="str">
        <f>IF(ISBLANK(Data!AB24),"",Data!AB24)</f>
        <v/>
      </c>
      <c r="L25" s="5" t="str">
        <f t="shared" si="4"/>
        <v/>
      </c>
      <c r="M25" s="5" t="str">
        <f t="shared" si="5"/>
        <v/>
      </c>
      <c r="N25" s="5" t="str">
        <f t="shared" si="6"/>
        <v/>
      </c>
      <c r="O25" s="5" t="str">
        <f t="shared" si="7"/>
        <v/>
      </c>
      <c r="P25" s="5" t="str">
        <f t="shared" si="8"/>
        <v/>
      </c>
      <c r="Q25" s="5" t="str">
        <f>IF(ISBLANK(Data!AC24),"",Data!AC24)</f>
        <v/>
      </c>
      <c r="R25" s="5" t="str">
        <f t="shared" si="9"/>
        <v/>
      </c>
      <c r="S25" s="5" t="str">
        <f t="shared" si="10"/>
        <v/>
      </c>
      <c r="T25" s="5" t="str">
        <f>IF(ISBLANK(Data!AD24),"",Data!AD24)</f>
        <v/>
      </c>
      <c r="U25" s="5" t="str">
        <f t="shared" si="11"/>
        <v/>
      </c>
      <c r="V25" s="5" t="str">
        <f t="shared" si="12"/>
        <v/>
      </c>
      <c r="W25" s="5" t="str">
        <f>IF(ISBLANK(Data!AE24),"",Data!AE24)</f>
        <v/>
      </c>
      <c r="X25" s="5" t="str">
        <f t="shared" si="13"/>
        <v/>
      </c>
      <c r="Y25" s="5" t="str">
        <f t="shared" si="14"/>
        <v/>
      </c>
      <c r="Z25" s="5" t="str">
        <f t="shared" si="15"/>
        <v/>
      </c>
      <c r="AA25" s="5" t="str">
        <f t="shared" si="16"/>
        <v/>
      </c>
      <c r="AB25" s="5" t="str">
        <f t="shared" si="17"/>
        <v/>
      </c>
      <c r="AC25" s="5" t="str">
        <f t="shared" si="18"/>
        <v/>
      </c>
      <c r="AD25" s="5" t="str">
        <f t="shared" si="19"/>
        <v/>
      </c>
      <c r="AE25" s="5" t="str">
        <f t="shared" si="20"/>
        <v/>
      </c>
      <c r="AF25" s="5" t="str">
        <f t="shared" si="21"/>
        <v/>
      </c>
      <c r="AG25" s="5" t="str">
        <f t="shared" si="22"/>
        <v/>
      </c>
      <c r="AH25" s="5" t="str">
        <f t="shared" si="23"/>
        <v/>
      </c>
      <c r="AI25" s="5" t="str">
        <f t="shared" si="24"/>
        <v/>
      </c>
      <c r="AJ25" s="5" t="str">
        <f t="shared" si="25"/>
        <v/>
      </c>
      <c r="AK25" s="5" t="str">
        <f t="shared" si="26"/>
        <v/>
      </c>
      <c r="AL25" s="19"/>
    </row>
    <row r="26" spans="1:41">
      <c r="A26" s="17">
        <v>21</v>
      </c>
      <c r="B26" s="5" t="str">
        <f>IF(ISBLANK(Hindi!B26),"",Hindi!B26)</f>
        <v/>
      </c>
      <c r="C26" s="5" t="str">
        <f>IF(ISBLANK(Hindi!C26),"",Hindi!C26)</f>
        <v/>
      </c>
      <c r="D26" s="13" t="str">
        <f>IF(ISBLANK(Hindi!D26),"",Hindi!D26)</f>
        <v/>
      </c>
      <c r="E26" s="5" t="str">
        <f>IF(ISBLANK(Data!Z25),"",Data!Z25)</f>
        <v/>
      </c>
      <c r="F26" s="5" t="str">
        <f t="shared" si="0"/>
        <v/>
      </c>
      <c r="G26" s="5" t="str">
        <f t="shared" si="1"/>
        <v/>
      </c>
      <c r="H26" s="5" t="str">
        <f>IF(ISBLANK(Data!AA25),"",Data!AA25)</f>
        <v/>
      </c>
      <c r="I26" s="5" t="str">
        <f t="shared" si="2"/>
        <v/>
      </c>
      <c r="J26" s="5" t="str">
        <f t="shared" si="3"/>
        <v/>
      </c>
      <c r="K26" s="5" t="str">
        <f>IF(ISBLANK(Data!AB25),"",Data!AB25)</f>
        <v/>
      </c>
      <c r="L26" s="5" t="str">
        <f t="shared" si="4"/>
        <v/>
      </c>
      <c r="M26" s="5" t="str">
        <f t="shared" si="5"/>
        <v/>
      </c>
      <c r="N26" s="5" t="str">
        <f t="shared" si="6"/>
        <v/>
      </c>
      <c r="O26" s="5" t="str">
        <f t="shared" si="7"/>
        <v/>
      </c>
      <c r="P26" s="5" t="str">
        <f t="shared" si="8"/>
        <v/>
      </c>
      <c r="Q26" s="5" t="str">
        <f>IF(ISBLANK(Data!AC25),"",Data!AC25)</f>
        <v/>
      </c>
      <c r="R26" s="5" t="str">
        <f t="shared" si="9"/>
        <v/>
      </c>
      <c r="S26" s="5" t="str">
        <f t="shared" si="10"/>
        <v/>
      </c>
      <c r="T26" s="5" t="str">
        <f>IF(ISBLANK(Data!AD25),"",Data!AD25)</f>
        <v/>
      </c>
      <c r="U26" s="5" t="str">
        <f t="shared" si="11"/>
        <v/>
      </c>
      <c r="V26" s="5" t="str">
        <f t="shared" si="12"/>
        <v/>
      </c>
      <c r="W26" s="5" t="str">
        <f>IF(ISBLANK(Data!AE25),"",Data!AE25)</f>
        <v/>
      </c>
      <c r="X26" s="5" t="str">
        <f t="shared" si="13"/>
        <v/>
      </c>
      <c r="Y26" s="5" t="str">
        <f t="shared" si="14"/>
        <v/>
      </c>
      <c r="Z26" s="5" t="str">
        <f t="shared" si="15"/>
        <v/>
      </c>
      <c r="AA26" s="5" t="str">
        <f t="shared" si="16"/>
        <v/>
      </c>
      <c r="AB26" s="5" t="str">
        <f t="shared" si="17"/>
        <v/>
      </c>
      <c r="AC26" s="5" t="str">
        <f t="shared" si="18"/>
        <v/>
      </c>
      <c r="AD26" s="5" t="str">
        <f t="shared" si="19"/>
        <v/>
      </c>
      <c r="AE26" s="5" t="str">
        <f t="shared" si="20"/>
        <v/>
      </c>
      <c r="AF26" s="5" t="str">
        <f t="shared" si="21"/>
        <v/>
      </c>
      <c r="AG26" s="5" t="str">
        <f t="shared" si="22"/>
        <v/>
      </c>
      <c r="AH26" s="5" t="str">
        <f t="shared" si="23"/>
        <v/>
      </c>
      <c r="AI26" s="5" t="str">
        <f t="shared" si="24"/>
        <v/>
      </c>
      <c r="AJ26" s="5" t="str">
        <f t="shared" si="25"/>
        <v/>
      </c>
      <c r="AK26" s="5" t="str">
        <f t="shared" si="26"/>
        <v/>
      </c>
      <c r="AL26" s="19"/>
    </row>
    <row r="27" spans="1:41">
      <c r="A27" s="17">
        <v>22</v>
      </c>
      <c r="B27" s="5" t="str">
        <f>IF(ISBLANK(Hindi!B27),"",Hindi!B27)</f>
        <v/>
      </c>
      <c r="C27" s="5" t="str">
        <f>IF(ISBLANK(Hindi!C27),"",Hindi!C27)</f>
        <v/>
      </c>
      <c r="D27" s="13" t="str">
        <f>IF(ISBLANK(Hindi!D27),"",Hindi!D27)</f>
        <v/>
      </c>
      <c r="E27" s="5" t="str">
        <f>IF(ISBLANK(Data!Z26),"",Data!Z26)</f>
        <v/>
      </c>
      <c r="F27" s="5" t="str">
        <f t="shared" si="0"/>
        <v/>
      </c>
      <c r="G27" s="5" t="str">
        <f t="shared" si="1"/>
        <v/>
      </c>
      <c r="H27" s="5" t="str">
        <f>IF(ISBLANK(Data!AA26),"",Data!AA26)</f>
        <v/>
      </c>
      <c r="I27" s="5" t="str">
        <f t="shared" si="2"/>
        <v/>
      </c>
      <c r="J27" s="5" t="str">
        <f t="shared" si="3"/>
        <v/>
      </c>
      <c r="K27" s="5" t="str">
        <f>IF(ISBLANK(Data!AB26),"",Data!AB26)</f>
        <v/>
      </c>
      <c r="L27" s="5" t="str">
        <f t="shared" si="4"/>
        <v/>
      </c>
      <c r="M27" s="5" t="str">
        <f t="shared" si="5"/>
        <v/>
      </c>
      <c r="N27" s="5" t="str">
        <f t="shared" si="6"/>
        <v/>
      </c>
      <c r="O27" s="5" t="str">
        <f t="shared" si="7"/>
        <v/>
      </c>
      <c r="P27" s="5" t="str">
        <f t="shared" si="8"/>
        <v/>
      </c>
      <c r="Q27" s="5" t="str">
        <f>IF(ISBLANK(Data!AC26),"",Data!AC26)</f>
        <v/>
      </c>
      <c r="R27" s="5" t="str">
        <f t="shared" si="9"/>
        <v/>
      </c>
      <c r="S27" s="5" t="str">
        <f t="shared" si="10"/>
        <v/>
      </c>
      <c r="T27" s="5" t="str">
        <f>IF(ISBLANK(Data!AD26),"",Data!AD26)</f>
        <v/>
      </c>
      <c r="U27" s="5" t="str">
        <f t="shared" si="11"/>
        <v/>
      </c>
      <c r="V27" s="5" t="str">
        <f t="shared" si="12"/>
        <v/>
      </c>
      <c r="W27" s="5" t="str">
        <f>IF(ISBLANK(Data!AE26),"",Data!AE26)</f>
        <v/>
      </c>
      <c r="X27" s="5" t="str">
        <f t="shared" si="13"/>
        <v/>
      </c>
      <c r="Y27" s="5" t="str">
        <f t="shared" si="14"/>
        <v/>
      </c>
      <c r="Z27" s="5" t="str">
        <f t="shared" si="15"/>
        <v/>
      </c>
      <c r="AA27" s="5" t="str">
        <f t="shared" si="16"/>
        <v/>
      </c>
      <c r="AB27" s="5" t="str">
        <f t="shared" si="17"/>
        <v/>
      </c>
      <c r="AC27" s="5" t="str">
        <f t="shared" si="18"/>
        <v/>
      </c>
      <c r="AD27" s="5" t="str">
        <f t="shared" si="19"/>
        <v/>
      </c>
      <c r="AE27" s="5" t="str">
        <f t="shared" si="20"/>
        <v/>
      </c>
      <c r="AF27" s="5" t="str">
        <f t="shared" si="21"/>
        <v/>
      </c>
      <c r="AG27" s="5" t="str">
        <f t="shared" si="22"/>
        <v/>
      </c>
      <c r="AH27" s="5" t="str">
        <f t="shared" si="23"/>
        <v/>
      </c>
      <c r="AI27" s="5" t="str">
        <f t="shared" si="24"/>
        <v/>
      </c>
      <c r="AJ27" s="5" t="str">
        <f t="shared" si="25"/>
        <v/>
      </c>
      <c r="AK27" s="5" t="str">
        <f t="shared" si="26"/>
        <v/>
      </c>
      <c r="AL27" s="19"/>
    </row>
    <row r="28" spans="1:41">
      <c r="A28" s="17">
        <v>23</v>
      </c>
      <c r="B28" s="5" t="str">
        <f>IF(ISBLANK(Hindi!B28),"",Hindi!B28)</f>
        <v/>
      </c>
      <c r="C28" s="5" t="str">
        <f>IF(ISBLANK(Hindi!C28),"",Hindi!C28)</f>
        <v/>
      </c>
      <c r="D28" s="13" t="str">
        <f>IF(ISBLANK(Hindi!D28),"",Hindi!D28)</f>
        <v/>
      </c>
      <c r="E28" s="5" t="str">
        <f>IF(ISBLANK(Data!Z27),"",Data!Z27)</f>
        <v/>
      </c>
      <c r="F28" s="5" t="str">
        <f t="shared" si="0"/>
        <v/>
      </c>
      <c r="G28" s="5" t="str">
        <f t="shared" si="1"/>
        <v/>
      </c>
      <c r="H28" s="5" t="str">
        <f>IF(ISBLANK(Data!AA27),"",Data!AA27)</f>
        <v/>
      </c>
      <c r="I28" s="5" t="str">
        <f t="shared" si="2"/>
        <v/>
      </c>
      <c r="J28" s="5" t="str">
        <f t="shared" si="3"/>
        <v/>
      </c>
      <c r="K28" s="5" t="str">
        <f>IF(ISBLANK(Data!AB27),"",Data!AB27)</f>
        <v/>
      </c>
      <c r="L28" s="5" t="str">
        <f t="shared" si="4"/>
        <v/>
      </c>
      <c r="M28" s="5" t="str">
        <f t="shared" si="5"/>
        <v/>
      </c>
      <c r="N28" s="5" t="str">
        <f t="shared" si="6"/>
        <v/>
      </c>
      <c r="O28" s="5" t="str">
        <f t="shared" si="7"/>
        <v/>
      </c>
      <c r="P28" s="5" t="str">
        <f t="shared" si="8"/>
        <v/>
      </c>
      <c r="Q28" s="5" t="str">
        <f>IF(ISBLANK(Data!AC27),"",Data!AC27)</f>
        <v/>
      </c>
      <c r="R28" s="5" t="str">
        <f t="shared" si="9"/>
        <v/>
      </c>
      <c r="S28" s="5" t="str">
        <f t="shared" si="10"/>
        <v/>
      </c>
      <c r="T28" s="5" t="str">
        <f>IF(ISBLANK(Data!AD27),"",Data!AD27)</f>
        <v/>
      </c>
      <c r="U28" s="5" t="str">
        <f t="shared" si="11"/>
        <v/>
      </c>
      <c r="V28" s="5" t="str">
        <f t="shared" si="12"/>
        <v/>
      </c>
      <c r="W28" s="5" t="str">
        <f>IF(ISBLANK(Data!AE27),"",Data!AE27)</f>
        <v/>
      </c>
      <c r="X28" s="5" t="str">
        <f t="shared" si="13"/>
        <v/>
      </c>
      <c r="Y28" s="5" t="str">
        <f t="shared" si="14"/>
        <v/>
      </c>
      <c r="Z28" s="5" t="str">
        <f t="shared" si="15"/>
        <v/>
      </c>
      <c r="AA28" s="5" t="str">
        <f t="shared" si="16"/>
        <v/>
      </c>
      <c r="AB28" s="5" t="str">
        <f t="shared" si="17"/>
        <v/>
      </c>
      <c r="AC28" s="5" t="str">
        <f t="shared" si="18"/>
        <v/>
      </c>
      <c r="AD28" s="5" t="str">
        <f t="shared" si="19"/>
        <v/>
      </c>
      <c r="AE28" s="5" t="str">
        <f t="shared" si="20"/>
        <v/>
      </c>
      <c r="AF28" s="5" t="str">
        <f t="shared" si="21"/>
        <v/>
      </c>
      <c r="AG28" s="5" t="str">
        <f t="shared" si="22"/>
        <v/>
      </c>
      <c r="AH28" s="5" t="str">
        <f t="shared" si="23"/>
        <v/>
      </c>
      <c r="AI28" s="5" t="str">
        <f t="shared" si="24"/>
        <v/>
      </c>
      <c r="AJ28" s="5" t="str">
        <f t="shared" si="25"/>
        <v/>
      </c>
      <c r="AK28" s="5" t="str">
        <f t="shared" si="26"/>
        <v/>
      </c>
      <c r="AL28" s="19"/>
    </row>
    <row r="29" spans="1:41">
      <c r="A29" s="17">
        <v>24</v>
      </c>
      <c r="B29" s="5" t="str">
        <f>IF(ISBLANK(Hindi!B29),"",Hindi!B29)</f>
        <v/>
      </c>
      <c r="C29" s="5" t="str">
        <f>IF(ISBLANK(Hindi!C29),"",Hindi!C29)</f>
        <v/>
      </c>
      <c r="D29" s="13" t="str">
        <f>IF(ISBLANK(Hindi!D29),"",Hindi!D29)</f>
        <v/>
      </c>
      <c r="E29" s="5" t="str">
        <f>IF(ISBLANK(Data!Z28),"",Data!Z28)</f>
        <v/>
      </c>
      <c r="F29" s="5" t="str">
        <f t="shared" si="0"/>
        <v/>
      </c>
      <c r="G29" s="5" t="str">
        <f t="shared" si="1"/>
        <v/>
      </c>
      <c r="H29" s="5" t="str">
        <f>IF(ISBLANK(Data!AA28),"",Data!AA28)</f>
        <v/>
      </c>
      <c r="I29" s="5" t="str">
        <f t="shared" si="2"/>
        <v/>
      </c>
      <c r="J29" s="5" t="str">
        <f t="shared" si="3"/>
        <v/>
      </c>
      <c r="K29" s="5" t="str">
        <f>IF(ISBLANK(Data!AB28),"",Data!AB28)</f>
        <v/>
      </c>
      <c r="L29" s="5" t="str">
        <f t="shared" si="4"/>
        <v/>
      </c>
      <c r="M29" s="5" t="str">
        <f t="shared" si="5"/>
        <v/>
      </c>
      <c r="N29" s="5" t="str">
        <f t="shared" si="6"/>
        <v/>
      </c>
      <c r="O29" s="5" t="str">
        <f t="shared" si="7"/>
        <v/>
      </c>
      <c r="P29" s="5" t="str">
        <f t="shared" si="8"/>
        <v/>
      </c>
      <c r="Q29" s="5" t="str">
        <f>IF(ISBLANK(Data!AC28),"",Data!AC28)</f>
        <v/>
      </c>
      <c r="R29" s="5" t="str">
        <f t="shared" si="9"/>
        <v/>
      </c>
      <c r="S29" s="5" t="str">
        <f t="shared" si="10"/>
        <v/>
      </c>
      <c r="T29" s="5" t="str">
        <f>IF(ISBLANK(Data!AD28),"",Data!AD28)</f>
        <v/>
      </c>
      <c r="U29" s="5" t="str">
        <f t="shared" si="11"/>
        <v/>
      </c>
      <c r="V29" s="5" t="str">
        <f t="shared" si="12"/>
        <v/>
      </c>
      <c r="W29" s="5" t="str">
        <f>IF(ISBLANK(Data!AE28),"",Data!AE28)</f>
        <v/>
      </c>
      <c r="X29" s="5" t="str">
        <f t="shared" si="13"/>
        <v/>
      </c>
      <c r="Y29" s="5" t="str">
        <f t="shared" si="14"/>
        <v/>
      </c>
      <c r="Z29" s="5" t="str">
        <f t="shared" si="15"/>
        <v/>
      </c>
      <c r="AA29" s="5" t="str">
        <f t="shared" si="16"/>
        <v/>
      </c>
      <c r="AB29" s="5" t="str">
        <f t="shared" si="17"/>
        <v/>
      </c>
      <c r="AC29" s="5" t="str">
        <f t="shared" si="18"/>
        <v/>
      </c>
      <c r="AD29" s="5" t="str">
        <f t="shared" si="19"/>
        <v/>
      </c>
      <c r="AE29" s="5" t="str">
        <f t="shared" si="20"/>
        <v/>
      </c>
      <c r="AF29" s="5" t="str">
        <f t="shared" si="21"/>
        <v/>
      </c>
      <c r="AG29" s="5" t="str">
        <f t="shared" si="22"/>
        <v/>
      </c>
      <c r="AH29" s="5" t="str">
        <f t="shared" si="23"/>
        <v/>
      </c>
      <c r="AI29" s="5" t="str">
        <f t="shared" si="24"/>
        <v/>
      </c>
      <c r="AJ29" s="5" t="str">
        <f t="shared" si="25"/>
        <v/>
      </c>
      <c r="AK29" s="5" t="str">
        <f t="shared" si="26"/>
        <v/>
      </c>
      <c r="AL29" s="19"/>
    </row>
    <row r="30" spans="1:41">
      <c r="A30" s="17">
        <v>25</v>
      </c>
      <c r="B30" s="5" t="str">
        <f>IF(ISBLANK(Hindi!B30),"",Hindi!B30)</f>
        <v/>
      </c>
      <c r="C30" s="5" t="str">
        <f>IF(ISBLANK(Hindi!C30),"",Hindi!C30)</f>
        <v/>
      </c>
      <c r="D30" s="13" t="str">
        <f>IF(ISBLANK(Hindi!D30),"",Hindi!D30)</f>
        <v/>
      </c>
      <c r="E30" s="5" t="str">
        <f>IF(ISBLANK(Data!Z29),"",Data!Z29)</f>
        <v/>
      </c>
      <c r="F30" s="5" t="str">
        <f t="shared" si="0"/>
        <v/>
      </c>
      <c r="G30" s="5" t="str">
        <f t="shared" si="1"/>
        <v/>
      </c>
      <c r="H30" s="5" t="str">
        <f>IF(ISBLANK(Data!AA29),"",Data!AA29)</f>
        <v/>
      </c>
      <c r="I30" s="5" t="str">
        <f t="shared" si="2"/>
        <v/>
      </c>
      <c r="J30" s="5" t="str">
        <f t="shared" si="3"/>
        <v/>
      </c>
      <c r="K30" s="5" t="str">
        <f>IF(ISBLANK(Data!AB29),"",Data!AB29)</f>
        <v/>
      </c>
      <c r="L30" s="5" t="str">
        <f t="shared" si="4"/>
        <v/>
      </c>
      <c r="M30" s="5" t="str">
        <f t="shared" si="5"/>
        <v/>
      </c>
      <c r="N30" s="5" t="str">
        <f t="shared" si="6"/>
        <v/>
      </c>
      <c r="O30" s="5" t="str">
        <f t="shared" si="7"/>
        <v/>
      </c>
      <c r="P30" s="5" t="str">
        <f t="shared" si="8"/>
        <v/>
      </c>
      <c r="Q30" s="5" t="str">
        <f>IF(ISBLANK(Data!AC29),"",Data!AC29)</f>
        <v/>
      </c>
      <c r="R30" s="5" t="str">
        <f t="shared" si="9"/>
        <v/>
      </c>
      <c r="S30" s="5" t="str">
        <f t="shared" si="10"/>
        <v/>
      </c>
      <c r="T30" s="5" t="str">
        <f>IF(ISBLANK(Data!AD29),"",Data!AD29)</f>
        <v/>
      </c>
      <c r="U30" s="5" t="str">
        <f t="shared" si="11"/>
        <v/>
      </c>
      <c r="V30" s="5" t="str">
        <f t="shared" si="12"/>
        <v/>
      </c>
      <c r="W30" s="5" t="str">
        <f>IF(ISBLANK(Data!AE29),"",Data!AE29)</f>
        <v/>
      </c>
      <c r="X30" s="5" t="str">
        <f t="shared" si="13"/>
        <v/>
      </c>
      <c r="Y30" s="5" t="str">
        <f t="shared" si="14"/>
        <v/>
      </c>
      <c r="Z30" s="5" t="str">
        <f t="shared" si="15"/>
        <v/>
      </c>
      <c r="AA30" s="5" t="str">
        <f t="shared" si="16"/>
        <v/>
      </c>
      <c r="AB30" s="5" t="str">
        <f t="shared" si="17"/>
        <v/>
      </c>
      <c r="AC30" s="5" t="str">
        <f t="shared" si="18"/>
        <v/>
      </c>
      <c r="AD30" s="5" t="str">
        <f t="shared" si="19"/>
        <v/>
      </c>
      <c r="AE30" s="5" t="str">
        <f t="shared" si="20"/>
        <v/>
      </c>
      <c r="AF30" s="5" t="str">
        <f t="shared" si="21"/>
        <v/>
      </c>
      <c r="AG30" s="5" t="str">
        <f t="shared" si="22"/>
        <v/>
      </c>
      <c r="AH30" s="5" t="str">
        <f t="shared" si="23"/>
        <v/>
      </c>
      <c r="AI30" s="5" t="str">
        <f t="shared" si="24"/>
        <v/>
      </c>
      <c r="AJ30" s="5" t="str">
        <f t="shared" si="25"/>
        <v/>
      </c>
      <c r="AK30" s="5" t="str">
        <f t="shared" si="26"/>
        <v/>
      </c>
      <c r="AL30" s="19"/>
    </row>
    <row r="31" spans="1:41">
      <c r="A31" s="17">
        <v>26</v>
      </c>
      <c r="B31" s="5" t="str">
        <f>IF(ISBLANK(Hindi!B31),"",Hindi!B31)</f>
        <v/>
      </c>
      <c r="C31" s="5" t="str">
        <f>IF(ISBLANK(Hindi!C31),"",Hindi!C31)</f>
        <v/>
      </c>
      <c r="D31" s="13" t="str">
        <f>IF(ISBLANK(Hindi!D31),"",Hindi!D31)</f>
        <v/>
      </c>
      <c r="E31" s="5" t="str">
        <f>IF(ISBLANK(Data!Z30),"",Data!Z30)</f>
        <v/>
      </c>
      <c r="F31" s="5" t="str">
        <f t="shared" si="0"/>
        <v/>
      </c>
      <c r="G31" s="5" t="str">
        <f t="shared" si="1"/>
        <v/>
      </c>
      <c r="H31" s="5" t="str">
        <f>IF(ISBLANK(Data!AA30),"",Data!AA30)</f>
        <v/>
      </c>
      <c r="I31" s="5" t="str">
        <f t="shared" si="2"/>
        <v/>
      </c>
      <c r="J31" s="5" t="str">
        <f t="shared" si="3"/>
        <v/>
      </c>
      <c r="K31" s="5" t="str">
        <f>IF(ISBLANK(Data!AB30),"",Data!AB30)</f>
        <v/>
      </c>
      <c r="L31" s="5" t="str">
        <f t="shared" si="4"/>
        <v/>
      </c>
      <c r="M31" s="5" t="str">
        <f t="shared" si="5"/>
        <v/>
      </c>
      <c r="N31" s="5" t="str">
        <f t="shared" si="6"/>
        <v/>
      </c>
      <c r="O31" s="5" t="str">
        <f t="shared" si="7"/>
        <v/>
      </c>
      <c r="P31" s="5" t="str">
        <f t="shared" si="8"/>
        <v/>
      </c>
      <c r="Q31" s="5" t="str">
        <f>IF(ISBLANK(Data!AC30),"",Data!AC30)</f>
        <v/>
      </c>
      <c r="R31" s="5" t="str">
        <f t="shared" si="9"/>
        <v/>
      </c>
      <c r="S31" s="5" t="str">
        <f t="shared" si="10"/>
        <v/>
      </c>
      <c r="T31" s="5" t="str">
        <f>IF(ISBLANK(Data!AD30),"",Data!AD30)</f>
        <v/>
      </c>
      <c r="U31" s="5" t="str">
        <f t="shared" si="11"/>
        <v/>
      </c>
      <c r="V31" s="5" t="str">
        <f t="shared" si="12"/>
        <v/>
      </c>
      <c r="W31" s="5" t="str">
        <f>IF(ISBLANK(Data!AE30),"",Data!AE30)</f>
        <v/>
      </c>
      <c r="X31" s="5" t="str">
        <f t="shared" si="13"/>
        <v/>
      </c>
      <c r="Y31" s="5" t="str">
        <f t="shared" si="14"/>
        <v/>
      </c>
      <c r="Z31" s="5" t="str">
        <f t="shared" si="15"/>
        <v/>
      </c>
      <c r="AA31" s="5" t="str">
        <f t="shared" si="16"/>
        <v/>
      </c>
      <c r="AB31" s="5" t="str">
        <f t="shared" si="17"/>
        <v/>
      </c>
      <c r="AC31" s="5" t="str">
        <f t="shared" si="18"/>
        <v/>
      </c>
      <c r="AD31" s="5" t="str">
        <f t="shared" si="19"/>
        <v/>
      </c>
      <c r="AE31" s="5" t="str">
        <f t="shared" si="20"/>
        <v/>
      </c>
      <c r="AF31" s="5" t="str">
        <f t="shared" si="21"/>
        <v/>
      </c>
      <c r="AG31" s="5" t="str">
        <f t="shared" si="22"/>
        <v/>
      </c>
      <c r="AH31" s="5" t="str">
        <f t="shared" si="23"/>
        <v/>
      </c>
      <c r="AI31" s="5" t="str">
        <f t="shared" si="24"/>
        <v/>
      </c>
      <c r="AJ31" s="5" t="str">
        <f t="shared" si="25"/>
        <v/>
      </c>
      <c r="AK31" s="5" t="str">
        <f t="shared" si="26"/>
        <v/>
      </c>
      <c r="AL31" s="19"/>
    </row>
    <row r="32" spans="1:41">
      <c r="A32" s="17">
        <v>27</v>
      </c>
      <c r="B32" s="5" t="str">
        <f>IF(ISBLANK(Hindi!B32),"",Hindi!B32)</f>
        <v/>
      </c>
      <c r="C32" s="5" t="str">
        <f>IF(ISBLANK(Hindi!C32),"",Hindi!C32)</f>
        <v/>
      </c>
      <c r="D32" s="13" t="str">
        <f>IF(ISBLANK(Hindi!D32),"",Hindi!D32)</f>
        <v/>
      </c>
      <c r="E32" s="5" t="str">
        <f>IF(ISBLANK(Data!Z31),"",Data!Z31)</f>
        <v/>
      </c>
      <c r="F32" s="5" t="str">
        <f t="shared" si="0"/>
        <v/>
      </c>
      <c r="G32" s="5" t="str">
        <f t="shared" si="1"/>
        <v/>
      </c>
      <c r="H32" s="5" t="str">
        <f>IF(ISBLANK(Data!AA31),"",Data!AA31)</f>
        <v/>
      </c>
      <c r="I32" s="5" t="str">
        <f t="shared" si="2"/>
        <v/>
      </c>
      <c r="J32" s="5" t="str">
        <f t="shared" si="3"/>
        <v/>
      </c>
      <c r="K32" s="5" t="str">
        <f>IF(ISBLANK(Data!AB31),"",Data!AB31)</f>
        <v/>
      </c>
      <c r="L32" s="5" t="str">
        <f t="shared" si="4"/>
        <v/>
      </c>
      <c r="M32" s="5" t="str">
        <f t="shared" si="5"/>
        <v/>
      </c>
      <c r="N32" s="5" t="str">
        <f t="shared" si="6"/>
        <v/>
      </c>
      <c r="O32" s="5" t="str">
        <f t="shared" si="7"/>
        <v/>
      </c>
      <c r="P32" s="5" t="str">
        <f t="shared" si="8"/>
        <v/>
      </c>
      <c r="Q32" s="5" t="str">
        <f>IF(ISBLANK(Data!AC31),"",Data!AC31)</f>
        <v/>
      </c>
      <c r="R32" s="5" t="str">
        <f t="shared" si="9"/>
        <v/>
      </c>
      <c r="S32" s="5" t="str">
        <f t="shared" si="10"/>
        <v/>
      </c>
      <c r="T32" s="5" t="str">
        <f>IF(ISBLANK(Data!AD31),"",Data!AD31)</f>
        <v/>
      </c>
      <c r="U32" s="5" t="str">
        <f t="shared" si="11"/>
        <v/>
      </c>
      <c r="V32" s="5" t="str">
        <f t="shared" si="12"/>
        <v/>
      </c>
      <c r="W32" s="5" t="str">
        <f>IF(ISBLANK(Data!AE31),"",Data!AE31)</f>
        <v/>
      </c>
      <c r="X32" s="5" t="str">
        <f t="shared" si="13"/>
        <v/>
      </c>
      <c r="Y32" s="5" t="str">
        <f t="shared" si="14"/>
        <v/>
      </c>
      <c r="Z32" s="5" t="str">
        <f t="shared" si="15"/>
        <v/>
      </c>
      <c r="AA32" s="5" t="str">
        <f t="shared" si="16"/>
        <v/>
      </c>
      <c r="AB32" s="5" t="str">
        <f t="shared" si="17"/>
        <v/>
      </c>
      <c r="AC32" s="5" t="str">
        <f t="shared" si="18"/>
        <v/>
      </c>
      <c r="AD32" s="5" t="str">
        <f t="shared" si="19"/>
        <v/>
      </c>
      <c r="AE32" s="5" t="str">
        <f t="shared" si="20"/>
        <v/>
      </c>
      <c r="AF32" s="5" t="str">
        <f t="shared" si="21"/>
        <v/>
      </c>
      <c r="AG32" s="5" t="str">
        <f t="shared" si="22"/>
        <v/>
      </c>
      <c r="AH32" s="5" t="str">
        <f t="shared" si="23"/>
        <v/>
      </c>
      <c r="AI32" s="5" t="str">
        <f t="shared" si="24"/>
        <v/>
      </c>
      <c r="AJ32" s="5" t="str">
        <f t="shared" si="25"/>
        <v/>
      </c>
      <c r="AK32" s="5" t="str">
        <f t="shared" si="26"/>
        <v/>
      </c>
      <c r="AL32" s="19"/>
    </row>
    <row r="33" spans="1:38">
      <c r="A33" s="17">
        <v>28</v>
      </c>
      <c r="B33" s="5" t="str">
        <f>IF(ISBLANK(Hindi!B33),"",Hindi!B33)</f>
        <v/>
      </c>
      <c r="C33" s="5" t="str">
        <f>IF(ISBLANK(Hindi!C33),"",Hindi!C33)</f>
        <v/>
      </c>
      <c r="D33" s="13" t="str">
        <f>IF(ISBLANK(Hindi!D33),"",Hindi!D33)</f>
        <v/>
      </c>
      <c r="E33" s="5" t="str">
        <f>IF(ISBLANK(Data!Z32),"",Data!Z32)</f>
        <v/>
      </c>
      <c r="F33" s="5" t="str">
        <f t="shared" si="0"/>
        <v/>
      </c>
      <c r="G33" s="5" t="str">
        <f t="shared" si="1"/>
        <v/>
      </c>
      <c r="H33" s="5" t="str">
        <f>IF(ISBLANK(Data!AA32),"",Data!AA32)</f>
        <v/>
      </c>
      <c r="I33" s="5" t="str">
        <f t="shared" si="2"/>
        <v/>
      </c>
      <c r="J33" s="5" t="str">
        <f t="shared" si="3"/>
        <v/>
      </c>
      <c r="K33" s="5" t="str">
        <f>IF(ISBLANK(Data!AB32),"",Data!AB32)</f>
        <v/>
      </c>
      <c r="L33" s="5" t="str">
        <f t="shared" si="4"/>
        <v/>
      </c>
      <c r="M33" s="5" t="str">
        <f t="shared" si="5"/>
        <v/>
      </c>
      <c r="N33" s="5" t="str">
        <f t="shared" si="6"/>
        <v/>
      </c>
      <c r="O33" s="5" t="str">
        <f t="shared" si="7"/>
        <v/>
      </c>
      <c r="P33" s="5" t="str">
        <f t="shared" si="8"/>
        <v/>
      </c>
      <c r="Q33" s="5" t="str">
        <f>IF(ISBLANK(Data!AC32),"",Data!AC32)</f>
        <v/>
      </c>
      <c r="R33" s="5" t="str">
        <f t="shared" si="9"/>
        <v/>
      </c>
      <c r="S33" s="5" t="str">
        <f t="shared" si="10"/>
        <v/>
      </c>
      <c r="T33" s="5" t="str">
        <f>IF(ISBLANK(Data!AD32),"",Data!AD32)</f>
        <v/>
      </c>
      <c r="U33" s="5" t="str">
        <f t="shared" si="11"/>
        <v/>
      </c>
      <c r="V33" s="5" t="str">
        <f t="shared" si="12"/>
        <v/>
      </c>
      <c r="W33" s="5" t="str">
        <f>IF(ISBLANK(Data!AE32),"",Data!AE32)</f>
        <v/>
      </c>
      <c r="X33" s="5" t="str">
        <f t="shared" si="13"/>
        <v/>
      </c>
      <c r="Y33" s="5" t="str">
        <f t="shared" si="14"/>
        <v/>
      </c>
      <c r="Z33" s="5" t="str">
        <f t="shared" si="15"/>
        <v/>
      </c>
      <c r="AA33" s="5" t="str">
        <f t="shared" si="16"/>
        <v/>
      </c>
      <c r="AB33" s="5" t="str">
        <f t="shared" si="17"/>
        <v/>
      </c>
      <c r="AC33" s="5" t="str">
        <f t="shared" si="18"/>
        <v/>
      </c>
      <c r="AD33" s="5" t="str">
        <f t="shared" si="19"/>
        <v/>
      </c>
      <c r="AE33" s="5" t="str">
        <f t="shared" si="20"/>
        <v/>
      </c>
      <c r="AF33" s="5" t="str">
        <f t="shared" si="21"/>
        <v/>
      </c>
      <c r="AG33" s="5" t="str">
        <f t="shared" si="22"/>
        <v/>
      </c>
      <c r="AH33" s="5" t="str">
        <f t="shared" si="23"/>
        <v/>
      </c>
      <c r="AI33" s="5" t="str">
        <f t="shared" si="24"/>
        <v/>
      </c>
      <c r="AJ33" s="5" t="str">
        <f t="shared" si="25"/>
        <v/>
      </c>
      <c r="AK33" s="5" t="str">
        <f t="shared" si="26"/>
        <v/>
      </c>
      <c r="AL33" s="19"/>
    </row>
    <row r="34" spans="1:38">
      <c r="A34" s="17">
        <v>29</v>
      </c>
      <c r="B34" s="5" t="str">
        <f>IF(ISBLANK(Hindi!B34),"",Hindi!B34)</f>
        <v/>
      </c>
      <c r="C34" s="5" t="str">
        <f>IF(ISBLANK(Hindi!C34),"",Hindi!C34)</f>
        <v/>
      </c>
      <c r="D34" s="13" t="str">
        <f>IF(ISBLANK(Hindi!D34),"",Hindi!D34)</f>
        <v/>
      </c>
      <c r="E34" s="5" t="str">
        <f>IF(ISBLANK(Data!Z33),"",Data!Z33)</f>
        <v/>
      </c>
      <c r="F34" s="5" t="str">
        <f t="shared" si="0"/>
        <v/>
      </c>
      <c r="G34" s="5" t="str">
        <f t="shared" si="1"/>
        <v/>
      </c>
      <c r="H34" s="5" t="str">
        <f>IF(ISBLANK(Data!AA33),"",Data!AA33)</f>
        <v/>
      </c>
      <c r="I34" s="5" t="str">
        <f t="shared" si="2"/>
        <v/>
      </c>
      <c r="J34" s="5" t="str">
        <f t="shared" si="3"/>
        <v/>
      </c>
      <c r="K34" s="5" t="str">
        <f>IF(ISBLANK(Data!AB33),"",Data!AB33)</f>
        <v/>
      </c>
      <c r="L34" s="5" t="str">
        <f t="shared" si="4"/>
        <v/>
      </c>
      <c r="M34" s="5" t="str">
        <f t="shared" si="5"/>
        <v/>
      </c>
      <c r="N34" s="5" t="str">
        <f t="shared" si="6"/>
        <v/>
      </c>
      <c r="O34" s="5" t="str">
        <f t="shared" si="7"/>
        <v/>
      </c>
      <c r="P34" s="5" t="str">
        <f t="shared" si="8"/>
        <v/>
      </c>
      <c r="Q34" s="5" t="str">
        <f>IF(ISBLANK(Data!AC33),"",Data!AC33)</f>
        <v/>
      </c>
      <c r="R34" s="5" t="str">
        <f t="shared" si="9"/>
        <v/>
      </c>
      <c r="S34" s="5" t="str">
        <f t="shared" si="10"/>
        <v/>
      </c>
      <c r="T34" s="5" t="str">
        <f>IF(ISBLANK(Data!AD33),"",Data!AD33)</f>
        <v/>
      </c>
      <c r="U34" s="5" t="str">
        <f t="shared" si="11"/>
        <v/>
      </c>
      <c r="V34" s="5" t="str">
        <f t="shared" si="12"/>
        <v/>
      </c>
      <c r="W34" s="5" t="str">
        <f>IF(ISBLANK(Data!AE33),"",Data!AE33)</f>
        <v/>
      </c>
      <c r="X34" s="5" t="str">
        <f t="shared" si="13"/>
        <v/>
      </c>
      <c r="Y34" s="5" t="str">
        <f t="shared" si="14"/>
        <v/>
      </c>
      <c r="Z34" s="5" t="str">
        <f t="shared" si="15"/>
        <v/>
      </c>
      <c r="AA34" s="5" t="str">
        <f t="shared" si="16"/>
        <v/>
      </c>
      <c r="AB34" s="5" t="str">
        <f t="shared" si="17"/>
        <v/>
      </c>
      <c r="AC34" s="5" t="str">
        <f t="shared" si="18"/>
        <v/>
      </c>
      <c r="AD34" s="5" t="str">
        <f t="shared" si="19"/>
        <v/>
      </c>
      <c r="AE34" s="5" t="str">
        <f t="shared" si="20"/>
        <v/>
      </c>
      <c r="AF34" s="5" t="str">
        <f t="shared" si="21"/>
        <v/>
      </c>
      <c r="AG34" s="5" t="str">
        <f t="shared" si="22"/>
        <v/>
      </c>
      <c r="AH34" s="5" t="str">
        <f t="shared" si="23"/>
        <v/>
      </c>
      <c r="AI34" s="5" t="str">
        <f t="shared" si="24"/>
        <v/>
      </c>
      <c r="AJ34" s="5" t="str">
        <f t="shared" si="25"/>
        <v/>
      </c>
      <c r="AK34" s="5" t="str">
        <f t="shared" si="26"/>
        <v/>
      </c>
      <c r="AL34" s="19"/>
    </row>
    <row r="35" spans="1:38">
      <c r="A35" s="18">
        <v>30</v>
      </c>
      <c r="B35" s="7" t="str">
        <f>IF(ISBLANK(Hindi!B35),"",Hindi!B35)</f>
        <v/>
      </c>
      <c r="C35" s="7" t="str">
        <f>IF(ISBLANK(Hindi!C35),"",Hindi!C35)</f>
        <v/>
      </c>
      <c r="D35" s="15" t="str">
        <f>IF(ISBLANK(Hindi!D35),"",Hindi!D35)</f>
        <v/>
      </c>
      <c r="E35" s="7" t="str">
        <f>IF(ISBLANK(Data!Z34),"",Data!Z34)</f>
        <v/>
      </c>
      <c r="F35" s="7" t="str">
        <f t="shared" si="0"/>
        <v/>
      </c>
      <c r="G35" s="7" t="str">
        <f t="shared" si="1"/>
        <v/>
      </c>
      <c r="H35" s="7" t="str">
        <f>IF(ISBLANK(Data!AA34),"",Data!AA34)</f>
        <v/>
      </c>
      <c r="I35" s="7" t="str">
        <f t="shared" si="2"/>
        <v/>
      </c>
      <c r="J35" s="7" t="str">
        <f t="shared" si="3"/>
        <v/>
      </c>
      <c r="K35" s="7" t="str">
        <f>IF(ISBLANK(Data!AB34),"",Data!AB34)</f>
        <v/>
      </c>
      <c r="L35" s="7" t="str">
        <f t="shared" si="4"/>
        <v/>
      </c>
      <c r="M35" s="7" t="str">
        <f t="shared" si="5"/>
        <v/>
      </c>
      <c r="N35" s="7" t="str">
        <f t="shared" si="6"/>
        <v/>
      </c>
      <c r="O35" s="7" t="str">
        <f t="shared" si="7"/>
        <v/>
      </c>
      <c r="P35" s="7" t="str">
        <f t="shared" si="8"/>
        <v/>
      </c>
      <c r="Q35" s="7" t="str">
        <f>IF(ISBLANK(Data!AC34),"",Data!AC34)</f>
        <v/>
      </c>
      <c r="R35" s="7" t="str">
        <f t="shared" si="9"/>
        <v/>
      </c>
      <c r="S35" s="7" t="str">
        <f t="shared" si="10"/>
        <v/>
      </c>
      <c r="T35" s="7" t="str">
        <f>IF(ISBLANK(Data!AD34),"",Data!AD34)</f>
        <v/>
      </c>
      <c r="U35" s="7" t="str">
        <f t="shared" si="11"/>
        <v/>
      </c>
      <c r="V35" s="7" t="str">
        <f t="shared" si="12"/>
        <v/>
      </c>
      <c r="W35" s="7" t="str">
        <f>IF(ISBLANK(Data!AE34),"",Data!AE34)</f>
        <v/>
      </c>
      <c r="X35" s="7" t="str">
        <f t="shared" si="13"/>
        <v/>
      </c>
      <c r="Y35" s="7" t="str">
        <f t="shared" si="14"/>
        <v/>
      </c>
      <c r="Z35" s="7" t="str">
        <f t="shared" si="15"/>
        <v/>
      </c>
      <c r="AA35" s="7" t="str">
        <f t="shared" si="16"/>
        <v/>
      </c>
      <c r="AB35" s="7" t="str">
        <f t="shared" si="17"/>
        <v/>
      </c>
      <c r="AC35" s="7" t="str">
        <f t="shared" si="18"/>
        <v/>
      </c>
      <c r="AD35" s="7" t="str">
        <f t="shared" si="19"/>
        <v/>
      </c>
      <c r="AE35" s="7" t="str">
        <f t="shared" si="20"/>
        <v/>
      </c>
      <c r="AF35" s="7" t="str">
        <f t="shared" si="21"/>
        <v/>
      </c>
      <c r="AG35" s="7" t="str">
        <f t="shared" si="22"/>
        <v/>
      </c>
      <c r="AH35" s="7" t="str">
        <f t="shared" si="23"/>
        <v/>
      </c>
      <c r="AI35" s="7" t="str">
        <f t="shared" si="24"/>
        <v/>
      </c>
      <c r="AJ35" s="7" t="str">
        <f t="shared" si="25"/>
        <v/>
      </c>
      <c r="AK35" s="7" t="str">
        <f t="shared" si="26"/>
        <v/>
      </c>
      <c r="AL35" s="20"/>
    </row>
  </sheetData>
  <sheetProtection password="E9BB" sheet="1" objects="1"/>
  <mergeCells count="24">
    <mergeCell ref="Z4:AB4"/>
    <mergeCell ref="AC4:AE4"/>
    <mergeCell ref="AF4:AH4"/>
    <mergeCell ref="E4:G4"/>
    <mergeCell ref="H4:J4"/>
    <mergeCell ref="K4:M4"/>
    <mergeCell ref="N4:P4"/>
    <mergeCell ref="Q4:S4"/>
    <mergeCell ref="A1:AL1"/>
    <mergeCell ref="A2:D2"/>
    <mergeCell ref="E2:AB2"/>
    <mergeCell ref="AC2:AL2"/>
    <mergeCell ref="E3:P3"/>
    <mergeCell ref="Q3:AB3"/>
    <mergeCell ref="AC3:AH3"/>
    <mergeCell ref="AI3:AK3"/>
    <mergeCell ref="AL3:AL5"/>
    <mergeCell ref="AI4:AK4"/>
    <mergeCell ref="A3:A5"/>
    <mergeCell ref="B3:B5"/>
    <mergeCell ref="C3:C5"/>
    <mergeCell ref="D3:D5"/>
    <mergeCell ref="T4:V4"/>
    <mergeCell ref="W4:Y4"/>
  </mergeCells>
  <conditionalFormatting sqref="G6:G35">
    <cfRule type="containsText" dxfId="1349" priority="172" operator="containsText" text="C1">
      <formula>NOT(ISERROR(SEARCH("C1",G6)))</formula>
    </cfRule>
    <cfRule type="containsText" dxfId="1348" priority="171" operator="containsText" text="C2">
      <formula>NOT(ISERROR(SEARCH("C2",G6)))</formula>
    </cfRule>
    <cfRule type="containsText" dxfId="1347" priority="170" operator="containsText" text="D">
      <formula>NOT(ISERROR(SEARCH("D",G6)))</formula>
    </cfRule>
    <cfRule type="beginsWith" dxfId="1346" priority="169" operator="beginsWith" text="E">
      <formula>LEFT(G6,LEN("E"))="E"</formula>
    </cfRule>
    <cfRule type="containsText" dxfId="1345" priority="176" operator="containsText" text="A1">
      <formula>NOT(ISERROR(SEARCH("A1",G6)))</formula>
    </cfRule>
    <cfRule type="containsText" dxfId="1344" priority="175" operator="containsText" text="A2">
      <formula>NOT(ISERROR(SEARCH("A2",G6)))</formula>
    </cfRule>
    <cfRule type="containsText" dxfId="1343" priority="174" operator="containsText" text="B1">
      <formula>NOT(ISERROR(SEARCH("B1",G6)))</formula>
    </cfRule>
    <cfRule type="containsText" dxfId="1342" priority="173" operator="containsText" text="B2">
      <formula>NOT(ISERROR(SEARCH("B2",G6)))</formula>
    </cfRule>
  </conditionalFormatting>
  <conditionalFormatting sqref="G7:G35">
    <cfRule type="containsText" dxfId="1341" priority="84" operator="containsText" text="C1">
      <formula>NOT(ISERROR(SEARCH("C1",G7)))</formula>
    </cfRule>
    <cfRule type="containsText" dxfId="1340" priority="88" operator="containsText" text="A1">
      <formula>NOT(ISERROR(SEARCH("A1",G7)))</formula>
    </cfRule>
    <cfRule type="beginsWith" dxfId="1339" priority="81" operator="beginsWith" text="E">
      <formula>LEFT(G7,LEN("E"))="E"</formula>
    </cfRule>
    <cfRule type="containsText" dxfId="1338" priority="85" operator="containsText" text="B2">
      <formula>NOT(ISERROR(SEARCH("B2",G7)))</formula>
    </cfRule>
    <cfRule type="containsText" dxfId="1337" priority="82" operator="containsText" text="D">
      <formula>NOT(ISERROR(SEARCH("D",G7)))</formula>
    </cfRule>
    <cfRule type="containsText" dxfId="1336" priority="83" operator="containsText" text="C2">
      <formula>NOT(ISERROR(SEARCH("C2",G7)))</formula>
    </cfRule>
    <cfRule type="containsText" dxfId="1335" priority="86" operator="containsText" text="B1">
      <formula>NOT(ISERROR(SEARCH("B1",G7)))</formula>
    </cfRule>
    <cfRule type="containsText" dxfId="1334" priority="87" operator="containsText" text="A2">
      <formula>NOT(ISERROR(SEARCH("A2",G7)))</formula>
    </cfRule>
  </conditionalFormatting>
  <conditionalFormatting sqref="J6:J35">
    <cfRule type="containsText" dxfId="1333" priority="166" operator="containsText" text="B1">
      <formula>NOT(ISERROR(SEARCH("B1",J6)))</formula>
    </cfRule>
    <cfRule type="containsText" dxfId="1332" priority="165" operator="containsText" text="B2">
      <formula>NOT(ISERROR(SEARCH("B2",J6)))</formula>
    </cfRule>
    <cfRule type="containsText" dxfId="1331" priority="164" operator="containsText" text="C1">
      <formula>NOT(ISERROR(SEARCH("C1",J6)))</formula>
    </cfRule>
    <cfRule type="containsText" dxfId="1330" priority="163" operator="containsText" text="C2">
      <formula>NOT(ISERROR(SEARCH("C2",J6)))</formula>
    </cfRule>
    <cfRule type="containsText" dxfId="1329" priority="168" operator="containsText" text="A1">
      <formula>NOT(ISERROR(SEARCH("A1",J6)))</formula>
    </cfRule>
    <cfRule type="containsText" dxfId="1328" priority="162" operator="containsText" text="D">
      <formula>NOT(ISERROR(SEARCH("D",J6)))</formula>
    </cfRule>
    <cfRule type="beginsWith" dxfId="1327" priority="161" operator="beginsWith" text="E">
      <formula>LEFT(J6,LEN("E"))="E"</formula>
    </cfRule>
    <cfRule type="containsText" dxfId="1326" priority="167" operator="containsText" text="A2">
      <formula>NOT(ISERROR(SEARCH("A2",J6)))</formula>
    </cfRule>
  </conditionalFormatting>
  <conditionalFormatting sqref="J7:J35">
    <cfRule type="containsText" dxfId="1325" priority="80" operator="containsText" text="A1">
      <formula>NOT(ISERROR(SEARCH("A1",J7)))</formula>
    </cfRule>
    <cfRule type="containsText" dxfId="1324" priority="79" operator="containsText" text="A2">
      <formula>NOT(ISERROR(SEARCH("A2",J7)))</formula>
    </cfRule>
    <cfRule type="containsText" dxfId="1323" priority="78" operator="containsText" text="B1">
      <formula>NOT(ISERROR(SEARCH("B1",J7)))</formula>
    </cfRule>
    <cfRule type="containsText" dxfId="1322" priority="77" operator="containsText" text="B2">
      <formula>NOT(ISERROR(SEARCH("B2",J7)))</formula>
    </cfRule>
    <cfRule type="containsText" dxfId="1321" priority="76" operator="containsText" text="C1">
      <formula>NOT(ISERROR(SEARCH("C1",J7)))</formula>
    </cfRule>
    <cfRule type="containsText" dxfId="1320" priority="75" operator="containsText" text="C2">
      <formula>NOT(ISERROR(SEARCH("C2",J7)))</formula>
    </cfRule>
    <cfRule type="containsText" dxfId="1319" priority="74" operator="containsText" text="D">
      <formula>NOT(ISERROR(SEARCH("D",J7)))</formula>
    </cfRule>
    <cfRule type="beginsWith" dxfId="1318" priority="73" operator="beginsWith" text="E">
      <formula>LEFT(J7,LEN("E"))="E"</formula>
    </cfRule>
  </conditionalFormatting>
  <conditionalFormatting sqref="M6:M35">
    <cfRule type="containsText" dxfId="1317" priority="155" operator="containsText" text="C2">
      <formula>NOT(ISERROR(SEARCH("C2",M6)))</formula>
    </cfRule>
    <cfRule type="containsText" dxfId="1316" priority="154" operator="containsText" text="D">
      <formula>NOT(ISERROR(SEARCH("D",M6)))</formula>
    </cfRule>
    <cfRule type="beginsWith" dxfId="1315" priority="153" operator="beginsWith" text="E">
      <formula>LEFT(M6,LEN("E"))="E"</formula>
    </cfRule>
    <cfRule type="containsText" dxfId="1314" priority="158" operator="containsText" text="B1">
      <formula>NOT(ISERROR(SEARCH("B1",M6)))</formula>
    </cfRule>
    <cfRule type="containsText" dxfId="1313" priority="157" operator="containsText" text="B2">
      <formula>NOT(ISERROR(SEARCH("B2",M6)))</formula>
    </cfRule>
    <cfRule type="containsText" dxfId="1312" priority="156" operator="containsText" text="C1">
      <formula>NOT(ISERROR(SEARCH("C1",M6)))</formula>
    </cfRule>
    <cfRule type="containsText" dxfId="1311" priority="160" operator="containsText" text="A1">
      <formula>NOT(ISERROR(SEARCH("A1",M6)))</formula>
    </cfRule>
    <cfRule type="containsText" dxfId="1310" priority="159" operator="containsText" text="A2">
      <formula>NOT(ISERROR(SEARCH("A2",M6)))</formula>
    </cfRule>
  </conditionalFormatting>
  <conditionalFormatting sqref="M7:M35">
    <cfRule type="containsText" dxfId="1309" priority="71" operator="containsText" text="A2">
      <formula>NOT(ISERROR(SEARCH("A2",M7)))</formula>
    </cfRule>
    <cfRule type="containsText" dxfId="1308" priority="72" operator="containsText" text="A1">
      <formula>NOT(ISERROR(SEARCH("A1",M7)))</formula>
    </cfRule>
    <cfRule type="containsText" dxfId="1307" priority="70" operator="containsText" text="B1">
      <formula>NOT(ISERROR(SEARCH("B1",M7)))</formula>
    </cfRule>
    <cfRule type="containsText" dxfId="1306" priority="69" operator="containsText" text="B2">
      <formula>NOT(ISERROR(SEARCH("B2",M7)))</formula>
    </cfRule>
    <cfRule type="containsText" dxfId="1305" priority="68" operator="containsText" text="C1">
      <formula>NOT(ISERROR(SEARCH("C1",M7)))</formula>
    </cfRule>
    <cfRule type="containsText" dxfId="1304" priority="67" operator="containsText" text="C2">
      <formula>NOT(ISERROR(SEARCH("C2",M7)))</formula>
    </cfRule>
    <cfRule type="containsText" dxfId="1303" priority="66" operator="containsText" text="D">
      <formula>NOT(ISERROR(SEARCH("D",M7)))</formula>
    </cfRule>
    <cfRule type="beginsWith" dxfId="1302" priority="65" operator="beginsWith" text="E">
      <formula>LEFT(M7,LEN("E"))="E"</formula>
    </cfRule>
  </conditionalFormatting>
  <conditionalFormatting sqref="P6:P35">
    <cfRule type="containsText" dxfId="1301" priority="152" operator="containsText" text="A1">
      <formula>NOT(ISERROR(SEARCH("A1",P6)))</formula>
    </cfRule>
    <cfRule type="containsText" dxfId="1300" priority="151" operator="containsText" text="A2">
      <formula>NOT(ISERROR(SEARCH("A2",P6)))</formula>
    </cfRule>
    <cfRule type="containsText" dxfId="1299" priority="149" operator="containsText" text="B2">
      <formula>NOT(ISERROR(SEARCH("B2",P6)))</formula>
    </cfRule>
    <cfRule type="beginsWith" dxfId="1298" priority="145" operator="beginsWith" text="E">
      <formula>LEFT(P6,LEN("E"))="E"</formula>
    </cfRule>
    <cfRule type="containsText" dxfId="1297" priority="146" operator="containsText" text="D">
      <formula>NOT(ISERROR(SEARCH("D",P6)))</formula>
    </cfRule>
    <cfRule type="containsText" dxfId="1296" priority="147" operator="containsText" text="C2">
      <formula>NOT(ISERROR(SEARCH("C2",P6)))</formula>
    </cfRule>
    <cfRule type="containsText" dxfId="1295" priority="148" operator="containsText" text="C1">
      <formula>NOT(ISERROR(SEARCH("C1",P6)))</formula>
    </cfRule>
    <cfRule type="containsText" dxfId="1294" priority="150" operator="containsText" text="B1">
      <formula>NOT(ISERROR(SEARCH("B1",P6)))</formula>
    </cfRule>
  </conditionalFormatting>
  <conditionalFormatting sqref="P7:P35">
    <cfRule type="beginsWith" dxfId="1293" priority="57" operator="beginsWith" text="E">
      <formula>LEFT(P7,LEN("E"))="E"</formula>
    </cfRule>
    <cfRule type="containsText" dxfId="1292" priority="58" operator="containsText" text="D">
      <formula>NOT(ISERROR(SEARCH("D",P7)))</formula>
    </cfRule>
    <cfRule type="containsText" dxfId="1291" priority="59" operator="containsText" text="C2">
      <formula>NOT(ISERROR(SEARCH("C2",P7)))</formula>
    </cfRule>
    <cfRule type="containsText" dxfId="1290" priority="60" operator="containsText" text="C1">
      <formula>NOT(ISERROR(SEARCH("C1",P7)))</formula>
    </cfRule>
    <cfRule type="containsText" dxfId="1289" priority="61" operator="containsText" text="B2">
      <formula>NOT(ISERROR(SEARCH("B2",P7)))</formula>
    </cfRule>
    <cfRule type="containsText" dxfId="1288" priority="62" operator="containsText" text="B1">
      <formula>NOT(ISERROR(SEARCH("B1",P7)))</formula>
    </cfRule>
    <cfRule type="containsText" dxfId="1287" priority="63" operator="containsText" text="A2">
      <formula>NOT(ISERROR(SEARCH("A2",P7)))</formula>
    </cfRule>
    <cfRule type="containsText" dxfId="1286" priority="64" operator="containsText" text="A1">
      <formula>NOT(ISERROR(SEARCH("A1",P7)))</formula>
    </cfRule>
  </conditionalFormatting>
  <conditionalFormatting sqref="S6:S35">
    <cfRule type="containsText" dxfId="1285" priority="142" operator="containsText" text="B1">
      <formula>NOT(ISERROR(SEARCH("B1",S6)))</formula>
    </cfRule>
    <cfRule type="containsText" dxfId="1284" priority="138" operator="containsText" text="D">
      <formula>NOT(ISERROR(SEARCH("D",S6)))</formula>
    </cfRule>
    <cfRule type="beginsWith" dxfId="1283" priority="137" operator="beginsWith" text="E">
      <formula>LEFT(S6,LEN("E"))="E"</formula>
    </cfRule>
    <cfRule type="containsText" dxfId="1282" priority="139" operator="containsText" text="C2">
      <formula>NOT(ISERROR(SEARCH("C2",S6)))</formula>
    </cfRule>
    <cfRule type="containsText" dxfId="1281" priority="140" operator="containsText" text="C1">
      <formula>NOT(ISERROR(SEARCH("C1",S6)))</formula>
    </cfRule>
    <cfRule type="containsText" dxfId="1280" priority="141" operator="containsText" text="B2">
      <formula>NOT(ISERROR(SEARCH("B2",S6)))</formula>
    </cfRule>
    <cfRule type="containsText" dxfId="1279" priority="143" operator="containsText" text="A2">
      <formula>NOT(ISERROR(SEARCH("A2",S6)))</formula>
    </cfRule>
    <cfRule type="containsText" dxfId="1278" priority="144" operator="containsText" text="A1">
      <formula>NOT(ISERROR(SEARCH("A1",S6)))</formula>
    </cfRule>
  </conditionalFormatting>
  <conditionalFormatting sqref="S7:S35">
    <cfRule type="containsText" dxfId="1277" priority="56" operator="containsText" text="A1">
      <formula>NOT(ISERROR(SEARCH("A1",S7)))</formula>
    </cfRule>
    <cfRule type="containsText" dxfId="1276" priority="55" operator="containsText" text="A2">
      <formula>NOT(ISERROR(SEARCH("A2",S7)))</formula>
    </cfRule>
    <cfRule type="containsText" dxfId="1275" priority="54" operator="containsText" text="B1">
      <formula>NOT(ISERROR(SEARCH("B1",S7)))</formula>
    </cfRule>
    <cfRule type="containsText" dxfId="1274" priority="53" operator="containsText" text="B2">
      <formula>NOT(ISERROR(SEARCH("B2",S7)))</formula>
    </cfRule>
    <cfRule type="containsText" dxfId="1273" priority="52" operator="containsText" text="C1">
      <formula>NOT(ISERROR(SEARCH("C1",S7)))</formula>
    </cfRule>
    <cfRule type="containsText" dxfId="1272" priority="51" operator="containsText" text="C2">
      <formula>NOT(ISERROR(SEARCH("C2",S7)))</formula>
    </cfRule>
    <cfRule type="containsText" dxfId="1271" priority="50" operator="containsText" text="D">
      <formula>NOT(ISERROR(SEARCH("D",S7)))</formula>
    </cfRule>
    <cfRule type="beginsWith" dxfId="1270" priority="49" operator="beginsWith" text="E">
      <formula>LEFT(S7,LEN("E"))="E"</formula>
    </cfRule>
  </conditionalFormatting>
  <conditionalFormatting sqref="V6:V35">
    <cfRule type="containsText" dxfId="1269" priority="136" operator="containsText" text="A1">
      <formula>NOT(ISERROR(SEARCH("A1",V6)))</formula>
    </cfRule>
    <cfRule type="containsText" dxfId="1268" priority="133" operator="containsText" text="B2">
      <formula>NOT(ISERROR(SEARCH("B2",V6)))</formula>
    </cfRule>
    <cfRule type="containsText" dxfId="1267" priority="131" operator="containsText" text="C2">
      <formula>NOT(ISERROR(SEARCH("C2",V6)))</formula>
    </cfRule>
    <cfRule type="beginsWith" dxfId="1266" priority="129" operator="beginsWith" text="E">
      <formula>LEFT(V6,LEN("E"))="E"</formula>
    </cfRule>
    <cfRule type="containsText" dxfId="1265" priority="130" operator="containsText" text="D">
      <formula>NOT(ISERROR(SEARCH("D",V6)))</formula>
    </cfRule>
    <cfRule type="containsText" dxfId="1264" priority="135" operator="containsText" text="A2">
      <formula>NOT(ISERROR(SEARCH("A2",V6)))</formula>
    </cfRule>
    <cfRule type="containsText" dxfId="1263" priority="134" operator="containsText" text="B1">
      <formula>NOT(ISERROR(SEARCH("B1",V6)))</formula>
    </cfRule>
    <cfRule type="containsText" dxfId="1262" priority="132" operator="containsText" text="C1">
      <formula>NOT(ISERROR(SEARCH("C1",V6)))</formula>
    </cfRule>
  </conditionalFormatting>
  <conditionalFormatting sqref="V7:V35">
    <cfRule type="containsText" dxfId="1261" priority="43" operator="containsText" text="C2">
      <formula>NOT(ISERROR(SEARCH("C2",V7)))</formula>
    </cfRule>
    <cfRule type="containsText" dxfId="1260" priority="47" operator="containsText" text="A2">
      <formula>NOT(ISERROR(SEARCH("A2",V7)))</formula>
    </cfRule>
    <cfRule type="containsText" dxfId="1259" priority="48" operator="containsText" text="A1">
      <formula>NOT(ISERROR(SEARCH("A1",V7)))</formula>
    </cfRule>
    <cfRule type="containsText" dxfId="1258" priority="46" operator="containsText" text="B1">
      <formula>NOT(ISERROR(SEARCH("B1",V7)))</formula>
    </cfRule>
    <cfRule type="containsText" dxfId="1257" priority="45" operator="containsText" text="B2">
      <formula>NOT(ISERROR(SEARCH("B2",V7)))</formula>
    </cfRule>
    <cfRule type="containsText" dxfId="1256" priority="44" operator="containsText" text="C1">
      <formula>NOT(ISERROR(SEARCH("C1",V7)))</formula>
    </cfRule>
    <cfRule type="containsText" dxfId="1255" priority="42" operator="containsText" text="D">
      <formula>NOT(ISERROR(SEARCH("D",V7)))</formula>
    </cfRule>
    <cfRule type="beginsWith" dxfId="1254" priority="41" operator="beginsWith" text="E">
      <formula>LEFT(V7,LEN("E"))="E"</formula>
    </cfRule>
  </conditionalFormatting>
  <conditionalFormatting sqref="Y6:Y35">
    <cfRule type="containsText" dxfId="1253" priority="124" operator="containsText" text="C1">
      <formula>NOT(ISERROR(SEARCH("C1",Y6)))</formula>
    </cfRule>
    <cfRule type="containsText" dxfId="1252" priority="125" operator="containsText" text="B2">
      <formula>NOT(ISERROR(SEARCH("B2",Y6)))</formula>
    </cfRule>
    <cfRule type="containsText" dxfId="1251" priority="128" operator="containsText" text="A1">
      <formula>NOT(ISERROR(SEARCH("A1",Y6)))</formula>
    </cfRule>
    <cfRule type="containsText" dxfId="1250" priority="122" operator="containsText" text="D">
      <formula>NOT(ISERROR(SEARCH("D",Y6)))</formula>
    </cfRule>
    <cfRule type="beginsWith" dxfId="1249" priority="121" operator="beginsWith" text="E">
      <formula>LEFT(Y6,LEN("E"))="E"</formula>
    </cfRule>
    <cfRule type="containsText" dxfId="1248" priority="126" operator="containsText" text="B1">
      <formula>NOT(ISERROR(SEARCH("B1",Y6)))</formula>
    </cfRule>
    <cfRule type="containsText" dxfId="1247" priority="127" operator="containsText" text="A2">
      <formula>NOT(ISERROR(SEARCH("A2",Y6)))</formula>
    </cfRule>
    <cfRule type="containsText" dxfId="1246" priority="123" operator="containsText" text="C2">
      <formula>NOT(ISERROR(SEARCH("C2",Y6)))</formula>
    </cfRule>
  </conditionalFormatting>
  <conditionalFormatting sqref="Y7:Y35">
    <cfRule type="beginsWith" dxfId="1245" priority="33" operator="beginsWith" text="E">
      <formula>LEFT(Y7,LEN("E"))="E"</formula>
    </cfRule>
    <cfRule type="containsText" dxfId="1244" priority="34" operator="containsText" text="D">
      <formula>NOT(ISERROR(SEARCH("D",Y7)))</formula>
    </cfRule>
    <cfRule type="containsText" dxfId="1243" priority="35" operator="containsText" text="C2">
      <formula>NOT(ISERROR(SEARCH("C2",Y7)))</formula>
    </cfRule>
    <cfRule type="containsText" dxfId="1242" priority="36" operator="containsText" text="C1">
      <formula>NOT(ISERROR(SEARCH("C1",Y7)))</formula>
    </cfRule>
    <cfRule type="containsText" dxfId="1241" priority="37" operator="containsText" text="B2">
      <formula>NOT(ISERROR(SEARCH("B2",Y7)))</formula>
    </cfRule>
    <cfRule type="containsText" dxfId="1240" priority="39" operator="containsText" text="A2">
      <formula>NOT(ISERROR(SEARCH("A2",Y7)))</formula>
    </cfRule>
    <cfRule type="containsText" dxfId="1239" priority="40" operator="containsText" text="A1">
      <formula>NOT(ISERROR(SEARCH("A1",Y7)))</formula>
    </cfRule>
    <cfRule type="containsText" dxfId="1238" priority="38" operator="containsText" text="B1">
      <formula>NOT(ISERROR(SEARCH("B1",Y7)))</formula>
    </cfRule>
  </conditionalFormatting>
  <conditionalFormatting sqref="AB6:AB35">
    <cfRule type="containsText" dxfId="1237" priority="117" operator="containsText" text="B2">
      <formula>NOT(ISERROR(SEARCH("B2",AB6)))</formula>
    </cfRule>
    <cfRule type="containsText" dxfId="1236" priority="118" operator="containsText" text="B1">
      <formula>NOT(ISERROR(SEARCH("B1",AB6)))</formula>
    </cfRule>
    <cfRule type="containsText" dxfId="1235" priority="119" operator="containsText" text="A2">
      <formula>NOT(ISERROR(SEARCH("A2",AB6)))</formula>
    </cfRule>
    <cfRule type="containsText" dxfId="1234" priority="120" operator="containsText" text="A1">
      <formula>NOT(ISERROR(SEARCH("A1",AB6)))</formula>
    </cfRule>
    <cfRule type="containsText" dxfId="1233" priority="116" operator="containsText" text="C1">
      <formula>NOT(ISERROR(SEARCH("C1",AB6)))</formula>
    </cfRule>
    <cfRule type="beginsWith" dxfId="1232" priority="113" operator="beginsWith" text="E">
      <formula>LEFT(AB6,LEN("E"))="E"</formula>
    </cfRule>
    <cfRule type="containsText" dxfId="1231" priority="114" operator="containsText" text="D">
      <formula>NOT(ISERROR(SEARCH("D",AB6)))</formula>
    </cfRule>
    <cfRule type="containsText" dxfId="1230" priority="115" operator="containsText" text="C2">
      <formula>NOT(ISERROR(SEARCH("C2",AB6)))</formula>
    </cfRule>
  </conditionalFormatting>
  <conditionalFormatting sqref="AB7:AB35">
    <cfRule type="containsText" dxfId="1229" priority="29" operator="containsText" text="B2">
      <formula>NOT(ISERROR(SEARCH("B2",AB7)))</formula>
    </cfRule>
    <cfRule type="containsText" dxfId="1228" priority="32" operator="containsText" text="A1">
      <formula>NOT(ISERROR(SEARCH("A1",AB7)))</formula>
    </cfRule>
    <cfRule type="containsText" dxfId="1227" priority="31" operator="containsText" text="A2">
      <formula>NOT(ISERROR(SEARCH("A2",AB7)))</formula>
    </cfRule>
    <cfRule type="containsText" dxfId="1226" priority="30" operator="containsText" text="B1">
      <formula>NOT(ISERROR(SEARCH("B1",AB7)))</formula>
    </cfRule>
    <cfRule type="containsText" dxfId="1225" priority="28" operator="containsText" text="C1">
      <formula>NOT(ISERROR(SEARCH("C1",AB7)))</formula>
    </cfRule>
    <cfRule type="containsText" dxfId="1224" priority="27" operator="containsText" text="C2">
      <formula>NOT(ISERROR(SEARCH("C2",AB7)))</formula>
    </cfRule>
    <cfRule type="containsText" dxfId="1223" priority="26" operator="containsText" text="D">
      <formula>NOT(ISERROR(SEARCH("D",AB7)))</formula>
    </cfRule>
    <cfRule type="beginsWith" dxfId="1222" priority="25" operator="beginsWith" text="E">
      <formula>LEFT(AB7,LEN("E"))="E"</formula>
    </cfRule>
  </conditionalFormatting>
  <conditionalFormatting sqref="AE6:AE35">
    <cfRule type="containsText" dxfId="1221" priority="111" operator="containsText" text="A2">
      <formula>NOT(ISERROR(SEARCH("A2",AE6)))</formula>
    </cfRule>
    <cfRule type="containsText" dxfId="1220" priority="110" operator="containsText" text="B1">
      <formula>NOT(ISERROR(SEARCH("B1",AE6)))</formula>
    </cfRule>
    <cfRule type="containsText" dxfId="1219" priority="109" operator="containsText" text="B2">
      <formula>NOT(ISERROR(SEARCH("B2",AE6)))</formula>
    </cfRule>
    <cfRule type="containsText" dxfId="1218" priority="108" operator="containsText" text="C1">
      <formula>NOT(ISERROR(SEARCH("C1",AE6)))</formula>
    </cfRule>
    <cfRule type="containsText" dxfId="1217" priority="107" operator="containsText" text="C2">
      <formula>NOT(ISERROR(SEARCH("C2",AE6)))</formula>
    </cfRule>
    <cfRule type="containsText" dxfId="1216" priority="106" operator="containsText" text="D">
      <formula>NOT(ISERROR(SEARCH("D",AE6)))</formula>
    </cfRule>
    <cfRule type="beginsWith" dxfId="1215" priority="105" operator="beginsWith" text="E">
      <formula>LEFT(AE6,LEN("E"))="E"</formula>
    </cfRule>
    <cfRule type="containsText" dxfId="1214" priority="112" operator="containsText" text="A1">
      <formula>NOT(ISERROR(SEARCH("A1",AE6)))</formula>
    </cfRule>
  </conditionalFormatting>
  <conditionalFormatting sqref="AE7:AE35">
    <cfRule type="containsText" dxfId="1213" priority="24" operator="containsText" text="A1">
      <formula>NOT(ISERROR(SEARCH("A1",AE7)))</formula>
    </cfRule>
    <cfRule type="containsText" dxfId="1212" priority="20" operator="containsText" text="C1">
      <formula>NOT(ISERROR(SEARCH("C1",AE7)))</formula>
    </cfRule>
    <cfRule type="containsText" dxfId="1211" priority="23" operator="containsText" text="A2">
      <formula>NOT(ISERROR(SEARCH("A2",AE7)))</formula>
    </cfRule>
    <cfRule type="containsText" dxfId="1210" priority="22" operator="containsText" text="B1">
      <formula>NOT(ISERROR(SEARCH("B1",AE7)))</formula>
    </cfRule>
    <cfRule type="containsText" dxfId="1209" priority="21" operator="containsText" text="B2">
      <formula>NOT(ISERROR(SEARCH("B2",AE7)))</formula>
    </cfRule>
    <cfRule type="containsText" dxfId="1208" priority="19" operator="containsText" text="C2">
      <formula>NOT(ISERROR(SEARCH("C2",AE7)))</formula>
    </cfRule>
    <cfRule type="containsText" dxfId="1207" priority="18" operator="containsText" text="D">
      <formula>NOT(ISERROR(SEARCH("D",AE7)))</formula>
    </cfRule>
    <cfRule type="beginsWith" dxfId="1206" priority="17" operator="beginsWith" text="E">
      <formula>LEFT(AE7,LEN("E"))="E"</formula>
    </cfRule>
  </conditionalFormatting>
  <conditionalFormatting sqref="AH6:AH35">
    <cfRule type="containsText" dxfId="1205" priority="100" operator="containsText" text="C1">
      <formula>NOT(ISERROR(SEARCH("C1",AH6)))</formula>
    </cfRule>
    <cfRule type="containsText" dxfId="1204" priority="101" operator="containsText" text="B2">
      <formula>NOT(ISERROR(SEARCH("B2",AH6)))</formula>
    </cfRule>
    <cfRule type="containsText" dxfId="1203" priority="102" operator="containsText" text="B1">
      <formula>NOT(ISERROR(SEARCH("B1",AH6)))</formula>
    </cfRule>
    <cfRule type="containsText" dxfId="1202" priority="103" operator="containsText" text="A2">
      <formula>NOT(ISERROR(SEARCH("A2",AH6)))</formula>
    </cfRule>
    <cfRule type="containsText" dxfId="1201" priority="104" operator="containsText" text="A1">
      <formula>NOT(ISERROR(SEARCH("A1",AH6)))</formula>
    </cfRule>
    <cfRule type="beginsWith" dxfId="1200" priority="97" operator="beginsWith" text="E">
      <formula>LEFT(AH6,LEN("E"))="E"</formula>
    </cfRule>
    <cfRule type="containsText" dxfId="1199" priority="98" operator="containsText" text="D">
      <formula>NOT(ISERROR(SEARCH("D",AH6)))</formula>
    </cfRule>
    <cfRule type="containsText" dxfId="1198" priority="99" operator="containsText" text="C2">
      <formula>NOT(ISERROR(SEARCH("C2",AH6)))</formula>
    </cfRule>
  </conditionalFormatting>
  <conditionalFormatting sqref="AH7:AH35">
    <cfRule type="containsText" dxfId="1197" priority="16" operator="containsText" text="A1">
      <formula>NOT(ISERROR(SEARCH("A1",AH7)))</formula>
    </cfRule>
    <cfRule type="containsText" dxfId="1196" priority="15" operator="containsText" text="A2">
      <formula>NOT(ISERROR(SEARCH("A2",AH7)))</formula>
    </cfRule>
    <cfRule type="containsText" dxfId="1195" priority="14" operator="containsText" text="B1">
      <formula>NOT(ISERROR(SEARCH("B1",AH7)))</formula>
    </cfRule>
    <cfRule type="beginsWith" dxfId="1194" priority="9" operator="beginsWith" text="E">
      <formula>LEFT(AH7,LEN("E"))="E"</formula>
    </cfRule>
    <cfRule type="containsText" dxfId="1193" priority="10" operator="containsText" text="D">
      <formula>NOT(ISERROR(SEARCH("D",AH7)))</formula>
    </cfRule>
    <cfRule type="containsText" dxfId="1192" priority="11" operator="containsText" text="C2">
      <formula>NOT(ISERROR(SEARCH("C2",AH7)))</formula>
    </cfRule>
    <cfRule type="containsText" dxfId="1191" priority="13" operator="containsText" text="B2">
      <formula>NOT(ISERROR(SEARCH("B2",AH7)))</formula>
    </cfRule>
    <cfRule type="containsText" dxfId="1190" priority="12" operator="containsText" text="C1">
      <formula>NOT(ISERROR(SEARCH("C1",AH7)))</formula>
    </cfRule>
  </conditionalFormatting>
  <conditionalFormatting sqref="AK6:AK35">
    <cfRule type="containsText" dxfId="1189" priority="91" operator="containsText" text="C2">
      <formula>NOT(ISERROR(SEARCH("C2",AK6)))</formula>
    </cfRule>
    <cfRule type="containsText" dxfId="1188" priority="90" operator="containsText" text="D">
      <formula>NOT(ISERROR(SEARCH("D",AK6)))</formula>
    </cfRule>
    <cfRule type="beginsWith" dxfId="1187" priority="89" operator="beginsWith" text="E">
      <formula>LEFT(AK6,LEN("E"))="E"</formula>
    </cfRule>
    <cfRule type="containsText" dxfId="1186" priority="92" operator="containsText" text="C1">
      <formula>NOT(ISERROR(SEARCH("C1",AK6)))</formula>
    </cfRule>
    <cfRule type="containsText" dxfId="1185" priority="94" operator="containsText" text="B1">
      <formula>NOT(ISERROR(SEARCH("B1",AK6)))</formula>
    </cfRule>
    <cfRule type="containsText" dxfId="1184" priority="95" operator="containsText" text="A2">
      <formula>NOT(ISERROR(SEARCH("A2",AK6)))</formula>
    </cfRule>
    <cfRule type="containsText" dxfId="1183" priority="96" operator="containsText" text="A1">
      <formula>NOT(ISERROR(SEARCH("A1",AK6)))</formula>
    </cfRule>
    <cfRule type="containsText" dxfId="1182" priority="93" operator="containsText" text="B2">
      <formula>NOT(ISERROR(SEARCH("B2",AK6)))</formula>
    </cfRule>
  </conditionalFormatting>
  <conditionalFormatting sqref="AK7:AK35">
    <cfRule type="beginsWith" dxfId="1181" priority="1" operator="beginsWith" text="E">
      <formula>LEFT(AK7,LEN("E"))="E"</formula>
    </cfRule>
    <cfRule type="containsText" dxfId="1180" priority="4" operator="containsText" text="C1">
      <formula>NOT(ISERROR(SEARCH("C1",AK7)))</formula>
    </cfRule>
    <cfRule type="containsText" dxfId="1179" priority="6" operator="containsText" text="B1">
      <formula>NOT(ISERROR(SEARCH("B1",AK7)))</formula>
    </cfRule>
    <cfRule type="containsText" dxfId="1178" priority="7" operator="containsText" text="A2">
      <formula>NOT(ISERROR(SEARCH("A2",AK7)))</formula>
    </cfRule>
    <cfRule type="containsText" dxfId="1177" priority="8" operator="containsText" text="A1">
      <formula>NOT(ISERROR(SEARCH("A1",AK7)))</formula>
    </cfRule>
    <cfRule type="containsText" dxfId="1176" priority="3" operator="containsText" text="C2">
      <formula>NOT(ISERROR(SEARCH("C2",AK7)))</formula>
    </cfRule>
    <cfRule type="containsText" dxfId="1175" priority="2" operator="containsText" text="D">
      <formula>NOT(ISERROR(SEARCH("D",AK7)))</formula>
    </cfRule>
    <cfRule type="containsText" dxfId="1174" priority="5" operator="containsText" text="B2">
      <formula>NOT(ISERROR(SEARCH("B2",AK7)))</formula>
    </cfRule>
  </conditionalFormatting>
  <conditionalFormatting sqref="AO9:AO20">
    <cfRule type="beginsWith" dxfId="1173" priority="257" operator="beginsWith" text="E">
      <formula>LEFT(AO9,LEN("E"))="E"</formula>
    </cfRule>
    <cfRule type="containsText" dxfId="1172" priority="258" operator="containsText" text="D">
      <formula>NOT(ISERROR(SEARCH("D",AO9)))</formula>
    </cfRule>
    <cfRule type="containsText" dxfId="1171" priority="259" operator="containsText" text="C2">
      <formula>NOT(ISERROR(SEARCH("C2",AO9)))</formula>
    </cfRule>
    <cfRule type="containsText" dxfId="1170" priority="260" operator="containsText" text="C1">
      <formula>NOT(ISERROR(SEARCH("C1",AO9)))</formula>
    </cfRule>
    <cfRule type="containsText" dxfId="1169" priority="261" operator="containsText" text="B2">
      <formula>NOT(ISERROR(SEARCH("B2",AO9)))</formula>
    </cfRule>
    <cfRule type="containsText" dxfId="1168" priority="262" operator="containsText" text="B1">
      <formula>NOT(ISERROR(SEARCH("B1",AO9)))</formula>
    </cfRule>
    <cfRule type="containsText" dxfId="1167" priority="263" operator="containsText" text="A2">
      <formula>NOT(ISERROR(SEARCH("A2",AO9)))</formula>
    </cfRule>
    <cfRule type="containsText" dxfId="1166" priority="264" operator="containsText" text="A1">
      <formula>NOT(ISERROR(SEARCH("A1",AO9)))</formula>
    </cfRule>
  </conditionalFormatting>
  <pageMargins left="0.25" right="0.25" top="0.25" bottom="0.25" header="0" footer="0"/>
  <pageSetup paperSize="9" scale="98" orientation="landscape" verticalDpi="1200" r:id="rId1"/>
  <headerFooter scaleWithDoc="0"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O35"/>
  <sheetViews>
    <sheetView showGridLines="0" showRowColHeaders="0" workbookViewId="0">
      <selection sqref="A1:AL1"/>
    </sheetView>
  </sheetViews>
  <sheetFormatPr defaultColWidth="9.140625" defaultRowHeight="15"/>
  <cols>
    <col min="1" max="1" width="4.7109375" style="1" customWidth="1"/>
    <col min="2" max="2" width="5.28515625" style="1" customWidth="1"/>
    <col min="3" max="3" width="7.140625" style="1" customWidth="1"/>
    <col min="4" max="4" width="24.42578125" style="1" customWidth="1"/>
    <col min="5" max="5" width="4" style="1" customWidth="1"/>
    <col min="6" max="6" width="4" style="1" hidden="1" customWidth="1"/>
    <col min="7" max="8" width="4" style="1" customWidth="1"/>
    <col min="9" max="9" width="4" style="1" hidden="1" customWidth="1"/>
    <col min="10" max="11" width="4" style="1" customWidth="1"/>
    <col min="12" max="12" width="4" style="1" hidden="1" customWidth="1"/>
    <col min="13" max="14" width="4" style="1" customWidth="1"/>
    <col min="15" max="15" width="4" style="1" hidden="1" customWidth="1"/>
    <col min="16" max="17" width="4" style="1" customWidth="1"/>
    <col min="18" max="18" width="4" style="1" hidden="1" customWidth="1"/>
    <col min="19" max="20" width="4" style="1" customWidth="1"/>
    <col min="21" max="21" width="4" style="1" hidden="1" customWidth="1"/>
    <col min="22" max="23" width="4" style="1" customWidth="1"/>
    <col min="24" max="24" width="4" style="1" hidden="1" customWidth="1"/>
    <col min="25" max="26" width="4" style="1" customWidth="1"/>
    <col min="27" max="27" width="4" style="1" hidden="1" customWidth="1"/>
    <col min="28" max="29" width="4" style="1" customWidth="1"/>
    <col min="30" max="30" width="4" style="1" hidden="1" customWidth="1"/>
    <col min="31" max="32" width="4" style="1" customWidth="1"/>
    <col min="33" max="33" width="4" style="1" hidden="1" customWidth="1"/>
    <col min="34" max="34" width="4" style="1" customWidth="1"/>
    <col min="35" max="35" width="6.85546875" style="1" customWidth="1"/>
    <col min="36" max="36" width="6.85546875" style="1" hidden="1" customWidth="1"/>
    <col min="37" max="37" width="6.85546875" style="1" customWidth="1"/>
    <col min="38" max="16384" width="9.140625" style="1"/>
  </cols>
  <sheetData>
    <row r="1" spans="1:41" ht="18.75">
      <c r="A1" s="54" t="s">
        <v>0</v>
      </c>
      <c r="B1" s="55"/>
      <c r="C1" s="55"/>
      <c r="D1" s="55"/>
      <c r="E1" s="55"/>
      <c r="F1" s="55"/>
      <c r="G1" s="55"/>
      <c r="H1" s="55"/>
      <c r="I1" s="55"/>
      <c r="J1" s="55"/>
      <c r="K1" s="55"/>
      <c r="L1" s="55"/>
      <c r="M1" s="55"/>
      <c r="N1" s="55"/>
      <c r="O1" s="55"/>
      <c r="P1" s="55"/>
      <c r="Q1" s="55"/>
      <c r="R1" s="55"/>
      <c r="S1" s="55"/>
      <c r="T1" s="55"/>
      <c r="U1" s="55"/>
      <c r="V1" s="55"/>
      <c r="W1" s="55"/>
      <c r="X1" s="55"/>
      <c r="Y1" s="55"/>
      <c r="Z1" s="55"/>
      <c r="AA1" s="55"/>
      <c r="AB1" s="55"/>
      <c r="AC1" s="55"/>
      <c r="AD1" s="55"/>
      <c r="AE1" s="55"/>
      <c r="AF1" s="55"/>
      <c r="AG1" s="55"/>
      <c r="AH1" s="55"/>
      <c r="AI1" s="55"/>
      <c r="AJ1" s="55"/>
      <c r="AK1" s="55"/>
      <c r="AL1" s="56"/>
    </row>
    <row r="2" spans="1:41" ht="15.75">
      <c r="A2" s="65" t="str">
        <f>Hindi!A2</f>
        <v>CLASS - 1 st</v>
      </c>
      <c r="B2" s="59"/>
      <c r="C2" s="59"/>
      <c r="D2" s="59"/>
      <c r="E2" s="59" t="s">
        <v>1</v>
      </c>
      <c r="F2" s="59"/>
      <c r="G2" s="59"/>
      <c r="H2" s="59"/>
      <c r="I2" s="59"/>
      <c r="J2" s="59"/>
      <c r="K2" s="59"/>
      <c r="L2" s="59"/>
      <c r="M2" s="59"/>
      <c r="N2" s="59"/>
      <c r="O2" s="59"/>
      <c r="P2" s="59"/>
      <c r="Q2" s="59"/>
      <c r="R2" s="59"/>
      <c r="S2" s="59"/>
      <c r="T2" s="59"/>
      <c r="U2" s="59"/>
      <c r="V2" s="59"/>
      <c r="W2" s="59"/>
      <c r="X2" s="59"/>
      <c r="Y2" s="59"/>
      <c r="Z2" s="59"/>
      <c r="AA2" s="59"/>
      <c r="AB2" s="59"/>
      <c r="AC2" s="59" t="s">
        <v>59</v>
      </c>
      <c r="AD2" s="59"/>
      <c r="AE2" s="59"/>
      <c r="AF2" s="59"/>
      <c r="AG2" s="59"/>
      <c r="AH2" s="59"/>
      <c r="AI2" s="59"/>
      <c r="AJ2" s="59"/>
      <c r="AK2" s="59"/>
      <c r="AL2" s="60"/>
    </row>
    <row r="3" spans="1:41" ht="15.75">
      <c r="A3" s="63" t="s">
        <v>18</v>
      </c>
      <c r="B3" s="64" t="s">
        <v>19</v>
      </c>
      <c r="C3" s="64" t="s">
        <v>20</v>
      </c>
      <c r="D3" s="64" t="s">
        <v>21</v>
      </c>
      <c r="E3" s="59" t="s">
        <v>22</v>
      </c>
      <c r="F3" s="59"/>
      <c r="G3" s="59"/>
      <c r="H3" s="59"/>
      <c r="I3" s="59"/>
      <c r="J3" s="59"/>
      <c r="K3" s="59"/>
      <c r="L3" s="59"/>
      <c r="M3" s="59"/>
      <c r="N3" s="59"/>
      <c r="O3" s="59"/>
      <c r="P3" s="59"/>
      <c r="Q3" s="59" t="s">
        <v>23</v>
      </c>
      <c r="R3" s="59"/>
      <c r="S3" s="59"/>
      <c r="T3" s="59"/>
      <c r="U3" s="59"/>
      <c r="V3" s="59"/>
      <c r="W3" s="59"/>
      <c r="X3" s="59"/>
      <c r="Y3" s="59"/>
      <c r="Z3" s="59"/>
      <c r="AA3" s="59"/>
      <c r="AB3" s="59"/>
      <c r="AC3" s="61" t="s">
        <v>24</v>
      </c>
      <c r="AD3" s="61"/>
      <c r="AE3" s="61"/>
      <c r="AF3" s="61"/>
      <c r="AG3" s="61"/>
      <c r="AH3" s="61"/>
      <c r="AI3" s="61" t="s">
        <v>25</v>
      </c>
      <c r="AJ3" s="61"/>
      <c r="AK3" s="61"/>
      <c r="AL3" s="62" t="s">
        <v>26</v>
      </c>
    </row>
    <row r="4" spans="1:41">
      <c r="A4" s="63"/>
      <c r="B4" s="64"/>
      <c r="C4" s="64"/>
      <c r="D4" s="64"/>
      <c r="E4" s="61" t="s">
        <v>27</v>
      </c>
      <c r="F4" s="61"/>
      <c r="G4" s="61"/>
      <c r="H4" s="61" t="s">
        <v>28</v>
      </c>
      <c r="I4" s="61"/>
      <c r="J4" s="61"/>
      <c r="K4" s="61" t="s">
        <v>29</v>
      </c>
      <c r="L4" s="61"/>
      <c r="M4" s="61"/>
      <c r="N4" s="61" t="s">
        <v>30</v>
      </c>
      <c r="O4" s="61"/>
      <c r="P4" s="61"/>
      <c r="Q4" s="61" t="s">
        <v>31</v>
      </c>
      <c r="R4" s="61"/>
      <c r="S4" s="61"/>
      <c r="T4" s="61" t="s">
        <v>32</v>
      </c>
      <c r="U4" s="61"/>
      <c r="V4" s="61"/>
      <c r="W4" s="61" t="s">
        <v>33</v>
      </c>
      <c r="X4" s="61"/>
      <c r="Y4" s="61"/>
      <c r="Z4" s="61" t="s">
        <v>30</v>
      </c>
      <c r="AA4" s="61"/>
      <c r="AB4" s="61"/>
      <c r="AC4" s="61" t="s">
        <v>34</v>
      </c>
      <c r="AD4" s="61"/>
      <c r="AE4" s="61"/>
      <c r="AF4" s="61" t="s">
        <v>35</v>
      </c>
      <c r="AG4" s="61"/>
      <c r="AH4" s="61"/>
      <c r="AI4" s="61" t="s">
        <v>36</v>
      </c>
      <c r="AJ4" s="61"/>
      <c r="AK4" s="61"/>
      <c r="AL4" s="62"/>
    </row>
    <row r="5" spans="1:41">
      <c r="A5" s="63"/>
      <c r="B5" s="64"/>
      <c r="C5" s="64"/>
      <c r="D5" s="64"/>
      <c r="E5" s="11" t="s">
        <v>37</v>
      </c>
      <c r="F5" s="11"/>
      <c r="G5" s="11" t="s">
        <v>38</v>
      </c>
      <c r="H5" s="11" t="s">
        <v>37</v>
      </c>
      <c r="I5" s="11"/>
      <c r="J5" s="11" t="s">
        <v>38</v>
      </c>
      <c r="K5" s="11" t="s">
        <v>37</v>
      </c>
      <c r="L5" s="11"/>
      <c r="M5" s="11" t="s">
        <v>38</v>
      </c>
      <c r="N5" s="11" t="s">
        <v>37</v>
      </c>
      <c r="O5" s="11"/>
      <c r="P5" s="11" t="s">
        <v>38</v>
      </c>
      <c r="Q5" s="11" t="s">
        <v>37</v>
      </c>
      <c r="R5" s="11"/>
      <c r="S5" s="11" t="s">
        <v>38</v>
      </c>
      <c r="T5" s="11" t="s">
        <v>37</v>
      </c>
      <c r="U5" s="11"/>
      <c r="V5" s="11" t="s">
        <v>38</v>
      </c>
      <c r="W5" s="11" t="s">
        <v>37</v>
      </c>
      <c r="X5" s="11"/>
      <c r="Y5" s="11" t="s">
        <v>38</v>
      </c>
      <c r="Z5" s="11" t="s">
        <v>37</v>
      </c>
      <c r="AA5" s="11"/>
      <c r="AB5" s="11" t="s">
        <v>38</v>
      </c>
      <c r="AC5" s="11" t="s">
        <v>37</v>
      </c>
      <c r="AD5" s="11"/>
      <c r="AE5" s="11" t="s">
        <v>38</v>
      </c>
      <c r="AF5" s="11" t="s">
        <v>37</v>
      </c>
      <c r="AG5" s="11"/>
      <c r="AH5" s="11" t="s">
        <v>38</v>
      </c>
      <c r="AI5" s="11" t="s">
        <v>37</v>
      </c>
      <c r="AJ5" s="11"/>
      <c r="AK5" s="11" t="s">
        <v>38</v>
      </c>
      <c r="AL5" s="62"/>
    </row>
    <row r="6" spans="1:41">
      <c r="A6" s="17">
        <v>1</v>
      </c>
      <c r="B6" s="5">
        <f>IF(ISBLANK(Hindi!B6),"",Hindi!B6)</f>
        <v>101</v>
      </c>
      <c r="C6" s="5">
        <f>IF(ISBLANK(Hindi!C6),"",Hindi!C6)</f>
        <v>355</v>
      </c>
      <c r="D6" s="13" t="str">
        <f>IF(ISBLANK(Hindi!D6),"",Hindi!D6)</f>
        <v>AAYSHA</v>
      </c>
      <c r="E6" s="5" t="str">
        <f>IF(ISBLANK(Data!AH5),"",Data!AH5)</f>
        <v/>
      </c>
      <c r="F6" s="5" t="str">
        <f>IF(E6="","",E6/10*100)</f>
        <v/>
      </c>
      <c r="G6" s="5" t="str">
        <f>IF(F6&lt;=20,"E2",IF(F6&lt;=32,"E1",IF(F6&lt;=40,"D",IF(F6&lt;=50,"C2",IF(F6&lt;=60,"C1",IF(F6&lt;=70,"B2",IF(F6&lt;=80,"B1",IF(F6&lt;=90,"A2",IF(F6&lt;=100,"A1","")))))))))</f>
        <v/>
      </c>
      <c r="H6" s="5" t="str">
        <f>IF(ISBLANK(Data!AI5),"",Data!AI5)</f>
        <v/>
      </c>
      <c r="I6" s="5" t="str">
        <f>IF(H6="","",H6/10*100)</f>
        <v/>
      </c>
      <c r="J6" s="5" t="str">
        <f>IF(I6&lt;=20,"E2",IF(I6&lt;=32,"E1",IF(I6&lt;=40,"D",IF(I6&lt;=50,"C2",IF(I6&lt;=60,"C1",IF(I6&lt;=70,"B2",IF(I6&lt;=80,"B1",IF(I6&lt;=90,"A2",IF(I6&lt;=100,"A1","")))))))))</f>
        <v/>
      </c>
      <c r="K6" s="5" t="str">
        <f>IF(ISBLANK(Data!AJ5),"",Data!AJ5)</f>
        <v/>
      </c>
      <c r="L6" s="5" t="str">
        <f>IF(K6="","",K6/30*100)</f>
        <v/>
      </c>
      <c r="M6" s="5" t="str">
        <f>IF(L6&lt;=20,"E2",IF(L6&lt;=32,"E1",IF(L6&lt;=40,"D",IF(L6&lt;=50,"C2",IF(L6&lt;=60,"C1",IF(L6&lt;=70,"B2",IF(L6&lt;=80,"B1",IF(L6&lt;=90,"A2",IF(L6&lt;=100,"A1","")))))))))</f>
        <v/>
      </c>
      <c r="N6" s="5" t="str">
        <f>IF(E6="","",IF(H6="","",IF(K6="","",SUM(E6,H6,K6))))</f>
        <v/>
      </c>
      <c r="O6" s="5" t="str">
        <f>IF(N6="","",N6/50*100)</f>
        <v/>
      </c>
      <c r="P6" s="5" t="str">
        <f>IF(O6&lt;=20,"E2",IF(O6&lt;=32,"E1",IF(O6&lt;=40,"D",IF(O6&lt;=50,"C2",IF(O6&lt;=60,"C1",IF(O6&lt;=70,"B2",IF(O6&lt;=80,"B1",IF(O6&lt;=90,"A2",IF(O6&lt;=100,"A1","")))))))))</f>
        <v/>
      </c>
      <c r="Q6" s="5" t="str">
        <f>IF(ISBLANK(Data!AK5),"",Data!AK5)</f>
        <v/>
      </c>
      <c r="R6" s="5" t="str">
        <f>IF(Q6="","",Q6/10*100)</f>
        <v/>
      </c>
      <c r="S6" s="5" t="str">
        <f>IF(R6&lt;=20,"E2",IF(R6&lt;=32,"E1",IF(R6&lt;=40,"D",IF(R6&lt;=50,"C2",IF(R6&lt;=60,"C1",IF(R6&lt;=70,"B2",IF(R6&lt;=80,"B1",IF(R6&lt;=90,"A2",IF(R6&lt;=100,"A1","")))))))))</f>
        <v/>
      </c>
      <c r="T6" s="5" t="str">
        <f>IF(ISBLANK(Data!AL5),"",Data!AL5)</f>
        <v/>
      </c>
      <c r="U6" s="5" t="str">
        <f>IF(T6="","",T6/10*100)</f>
        <v/>
      </c>
      <c r="V6" s="5" t="str">
        <f>IF(U6&lt;=20,"E2",IF(U6&lt;=32,"E1",IF(U6&lt;=40,"D",IF(U6&lt;=50,"C2",IF(U6&lt;=60,"C1",IF(U6&lt;=70,"B2",IF(U6&lt;=80,"B1",IF(U6&lt;=90,"A2",IF(U6&lt;=100,"A1","")))))))))</f>
        <v/>
      </c>
      <c r="W6" s="5" t="str">
        <f>IF(ISBLANK(Data!AM5),"",Data!AM5)</f>
        <v/>
      </c>
      <c r="X6" s="5" t="str">
        <f>IF(W6="","",W6/30*100)</f>
        <v/>
      </c>
      <c r="Y6" s="5" t="str">
        <f>IF(X6&lt;=20,"E2",IF(X6&lt;=32,"E1",IF(X6&lt;=40,"D",IF(X6&lt;=50,"C2",IF(X6&lt;=60,"C1",IF(X6&lt;=70,"B2",IF(X6&lt;=80,"B1",IF(X6&lt;=90,"A2",IF(X6&lt;=100,"A1","")))))))))</f>
        <v/>
      </c>
      <c r="Z6" s="5" t="str">
        <f>IF(Q6="","",IF(T6="","",IF(W6="","",SUM(Q6,T6,W6))))</f>
        <v/>
      </c>
      <c r="AA6" s="5" t="str">
        <f>IF(Z6="","",Z6/50*100)</f>
        <v/>
      </c>
      <c r="AB6" s="5" t="str">
        <f>IF(AA6&lt;=20,"E2",IF(AA6&lt;=32,"E1",IF(AA6&lt;=40,"D",IF(AA6&lt;=50,"C2",IF(AA6&lt;=60,"C1",IF(AA6&lt;=70,"B2",IF(AA6&lt;=80,"B1",IF(AA6&lt;=90,"A2",IF(AA6&lt;=100,"A1","")))))))))</f>
        <v/>
      </c>
      <c r="AC6" s="5" t="str">
        <f>IF(E6="","",IF(H6="","",IF(Q6="","",IF(T6="","",SUM(E6,H6,Q6,T6)))))</f>
        <v/>
      </c>
      <c r="AD6" s="5" t="str">
        <f>IF(AC6="","",AC6/40*100)</f>
        <v/>
      </c>
      <c r="AE6" s="5" t="str">
        <f>IF(AD6&lt;=20,"E2",IF(AD6&lt;=32,"E1",IF(AD6&lt;=40,"D",IF(AD6&lt;=50,"C2",IF(AD6&lt;=60,"C1",IF(AD6&lt;=70,"B2",IF(AD6&lt;=80,"B1",IF(AD6&lt;=90,"A2",IF(AD6&lt;=100,"A1","")))))))))</f>
        <v/>
      </c>
      <c r="AF6" s="5" t="str">
        <f>IF(K6="","",IF(W6="","",SUM(K6,W6)))</f>
        <v/>
      </c>
      <c r="AG6" s="5" t="str">
        <f>IF(AF6="","",AF6/60*100)</f>
        <v/>
      </c>
      <c r="AH6" s="5" t="str">
        <f>IF(AG6&lt;=20,"E2",IF(AG6&lt;=32,"E1",IF(AG6&lt;=40,"D",IF(AG6&lt;=50,"C2",IF(AG6&lt;=60,"C1",IF(AG6&lt;=70,"B2",IF(AG6&lt;=80,"B1",IF(AG6&lt;=90,"A2",IF(AG6&lt;=100,"A1","")))))))))</f>
        <v/>
      </c>
      <c r="AI6" s="5" t="str">
        <f>IF(AC6="","",IF(AF6="","",SUM(AC6,AF6)))</f>
        <v/>
      </c>
      <c r="AJ6" s="5" t="str">
        <f>IF(AI6="","",AI6/100*100)</f>
        <v/>
      </c>
      <c r="AK6" s="5" t="str">
        <f>IF(AJ6&lt;=20,"E2",IF(AJ6&lt;=32,"E1",IF(AJ6&lt;=40,"D",IF(AJ6&lt;=50,"C2",IF(AJ6&lt;=60,"C1",IF(AJ6&lt;=70,"B2",IF(AJ6&lt;=80,"B1",IF(AJ6&lt;=90,"A2",IF(AJ6&lt;=100,"A1","")))))))))</f>
        <v/>
      </c>
      <c r="AL6" s="19"/>
    </row>
    <row r="7" spans="1:41">
      <c r="A7" s="17">
        <v>2</v>
      </c>
      <c r="B7" s="5">
        <f>IF(ISBLANK(Hindi!B7),"",Hindi!B7)</f>
        <v>102</v>
      </c>
      <c r="C7" s="5">
        <f>IF(ISBLANK(Hindi!C7),"",Hindi!C7)</f>
        <v>384</v>
      </c>
      <c r="D7" s="13" t="str">
        <f>IF(ISBLANK(Hindi!D7),"",Hindi!D7)</f>
        <v>AAYASHA BANU</v>
      </c>
      <c r="E7" s="5" t="str">
        <f>IF(ISBLANK(Data!AH6),"",Data!AH6)</f>
        <v/>
      </c>
      <c r="F7" s="5" t="str">
        <f t="shared" ref="F7:F35" si="0">IF(E7="","",E7/10*100)</f>
        <v/>
      </c>
      <c r="G7" s="5" t="str">
        <f t="shared" ref="G7:G35" si="1">IF(F7&lt;=20,"E2",IF(F7&lt;=32,"E1",IF(F7&lt;=40,"D",IF(F7&lt;=50,"C2",IF(F7&lt;=60,"C1",IF(F7&lt;=70,"B2",IF(F7&lt;=80,"B1",IF(F7&lt;=90,"A2",IF(F7&lt;=100,"A1","")))))))))</f>
        <v/>
      </c>
      <c r="H7" s="5" t="str">
        <f>IF(ISBLANK(Data!AI6),"",Data!AI6)</f>
        <v/>
      </c>
      <c r="I7" s="5" t="str">
        <f t="shared" ref="I7:I35" si="2">IF(H7="","",H7/10*100)</f>
        <v/>
      </c>
      <c r="J7" s="5" t="str">
        <f t="shared" ref="J7:J35" si="3">IF(I7&lt;=20,"E2",IF(I7&lt;=32,"E1",IF(I7&lt;=40,"D",IF(I7&lt;=50,"C2",IF(I7&lt;=60,"C1",IF(I7&lt;=70,"B2",IF(I7&lt;=80,"B1",IF(I7&lt;=90,"A2",IF(I7&lt;=100,"A1","")))))))))</f>
        <v/>
      </c>
      <c r="K7" s="5" t="str">
        <f>IF(ISBLANK(Data!AJ6),"",Data!AJ6)</f>
        <v/>
      </c>
      <c r="L7" s="5" t="str">
        <f t="shared" ref="L7:L35" si="4">IF(K7="","",K7/30*100)</f>
        <v/>
      </c>
      <c r="M7" s="5" t="str">
        <f t="shared" ref="M7:M35" si="5">IF(L7&lt;=20,"E2",IF(L7&lt;=32,"E1",IF(L7&lt;=40,"D",IF(L7&lt;=50,"C2",IF(L7&lt;=60,"C1",IF(L7&lt;=70,"B2",IF(L7&lt;=80,"B1",IF(L7&lt;=90,"A2",IF(L7&lt;=100,"A1","")))))))))</f>
        <v/>
      </c>
      <c r="N7" s="5" t="str">
        <f t="shared" ref="N7:N35" si="6">IF(E7="","",IF(H7="","",IF(K7="","",SUM(E7,H7,K7))))</f>
        <v/>
      </c>
      <c r="O7" s="5" t="str">
        <f t="shared" ref="O7:O35" si="7">IF(N7="","",N7/50*100)</f>
        <v/>
      </c>
      <c r="P7" s="5" t="str">
        <f t="shared" ref="P7:P35" si="8">IF(O7&lt;=20,"E2",IF(O7&lt;=32,"E1",IF(O7&lt;=40,"D",IF(O7&lt;=50,"C2",IF(O7&lt;=60,"C1",IF(O7&lt;=70,"B2",IF(O7&lt;=80,"B1",IF(O7&lt;=90,"A2",IF(O7&lt;=100,"A1","")))))))))</f>
        <v/>
      </c>
      <c r="Q7" s="5" t="str">
        <f>IF(ISBLANK(Data!AK6),"",Data!AK6)</f>
        <v/>
      </c>
      <c r="R7" s="5" t="str">
        <f t="shared" ref="R7:R35" si="9">IF(Q7="","",Q7/10*100)</f>
        <v/>
      </c>
      <c r="S7" s="5" t="str">
        <f t="shared" ref="S7:S35" si="10">IF(R7&lt;=20,"E2",IF(R7&lt;=32,"E1",IF(R7&lt;=40,"D",IF(R7&lt;=50,"C2",IF(R7&lt;=60,"C1",IF(R7&lt;=70,"B2",IF(R7&lt;=80,"B1",IF(R7&lt;=90,"A2",IF(R7&lt;=100,"A1","")))))))))</f>
        <v/>
      </c>
      <c r="T7" s="5" t="str">
        <f>IF(ISBLANK(Data!AL6),"",Data!AL6)</f>
        <v/>
      </c>
      <c r="U7" s="5" t="str">
        <f t="shared" ref="U7:U35" si="11">IF(T7="","",T7/10*100)</f>
        <v/>
      </c>
      <c r="V7" s="5" t="str">
        <f t="shared" ref="V7:V35" si="12">IF(U7&lt;=20,"E2",IF(U7&lt;=32,"E1",IF(U7&lt;=40,"D",IF(U7&lt;=50,"C2",IF(U7&lt;=60,"C1",IF(U7&lt;=70,"B2",IF(U7&lt;=80,"B1",IF(U7&lt;=90,"A2",IF(U7&lt;=100,"A1","")))))))))</f>
        <v/>
      </c>
      <c r="W7" s="5" t="str">
        <f>IF(ISBLANK(Data!AM6),"",Data!AM6)</f>
        <v/>
      </c>
      <c r="X7" s="5" t="str">
        <f t="shared" ref="X7:X35" si="13">IF(W7="","",W7/30*100)</f>
        <v/>
      </c>
      <c r="Y7" s="5" t="str">
        <f t="shared" ref="Y7:Y35" si="14">IF(X7&lt;=20,"E2",IF(X7&lt;=32,"E1",IF(X7&lt;=40,"D",IF(X7&lt;=50,"C2",IF(X7&lt;=60,"C1",IF(X7&lt;=70,"B2",IF(X7&lt;=80,"B1",IF(X7&lt;=90,"A2",IF(X7&lt;=100,"A1","")))))))))</f>
        <v/>
      </c>
      <c r="Z7" s="5" t="str">
        <f t="shared" ref="Z7:Z35" si="15">IF(Q7="","",IF(T7="","",IF(W7="","",SUM(Q7,T7,W7))))</f>
        <v/>
      </c>
      <c r="AA7" s="5" t="str">
        <f t="shared" ref="AA7:AA35" si="16">IF(Z7="","",Z7/50*100)</f>
        <v/>
      </c>
      <c r="AB7" s="5" t="str">
        <f t="shared" ref="AB7:AB35" si="17">IF(AA7&lt;=20,"E2",IF(AA7&lt;=32,"E1",IF(AA7&lt;=40,"D",IF(AA7&lt;=50,"C2",IF(AA7&lt;=60,"C1",IF(AA7&lt;=70,"B2",IF(AA7&lt;=80,"B1",IF(AA7&lt;=90,"A2",IF(AA7&lt;=100,"A1","")))))))))</f>
        <v/>
      </c>
      <c r="AC7" s="5" t="str">
        <f t="shared" ref="AC7:AC35" si="18">IF(E7="","",IF(H7="","",IF(Q7="","",IF(T7="","",SUM(E7,H7,Q7,T7)))))</f>
        <v/>
      </c>
      <c r="AD7" s="5" t="str">
        <f t="shared" ref="AD7:AD35" si="19">IF(AC7="","",AC7/40*100)</f>
        <v/>
      </c>
      <c r="AE7" s="5" t="str">
        <f t="shared" ref="AE7:AE35" si="20">IF(AD7&lt;=20,"E2",IF(AD7&lt;=32,"E1",IF(AD7&lt;=40,"D",IF(AD7&lt;=50,"C2",IF(AD7&lt;=60,"C1",IF(AD7&lt;=70,"B2",IF(AD7&lt;=80,"B1",IF(AD7&lt;=90,"A2",IF(AD7&lt;=100,"A1","")))))))))</f>
        <v/>
      </c>
      <c r="AF7" s="5" t="str">
        <f t="shared" ref="AF7:AF35" si="21">IF(K7="","",IF(W7="","",SUM(K7,W7)))</f>
        <v/>
      </c>
      <c r="AG7" s="5" t="str">
        <f t="shared" ref="AG7:AG35" si="22">IF(AF7="","",AF7/60*100)</f>
        <v/>
      </c>
      <c r="AH7" s="5" t="str">
        <f t="shared" ref="AH7:AH35" si="23">IF(AG7&lt;=20,"E2",IF(AG7&lt;=32,"E1",IF(AG7&lt;=40,"D",IF(AG7&lt;=50,"C2",IF(AG7&lt;=60,"C1",IF(AG7&lt;=70,"B2",IF(AG7&lt;=80,"B1",IF(AG7&lt;=90,"A2",IF(AG7&lt;=100,"A1","")))))))))</f>
        <v/>
      </c>
      <c r="AI7" s="5" t="str">
        <f t="shared" ref="AI7:AI35" si="24">IF(AC7="","",IF(AF7="","",SUM(AC7,AF7)))</f>
        <v/>
      </c>
      <c r="AJ7" s="5" t="str">
        <f t="shared" ref="AJ7:AJ35" si="25">IF(AI7="","",AI7/100*100)</f>
        <v/>
      </c>
      <c r="AK7" s="5" t="str">
        <f t="shared" ref="AK7:AK35" si="26">IF(AJ7&lt;=20,"E2",IF(AJ7&lt;=32,"E1",IF(AJ7&lt;=40,"D",IF(AJ7&lt;=50,"C2",IF(AJ7&lt;=60,"C1",IF(AJ7&lt;=70,"B2",IF(AJ7&lt;=80,"B1",IF(AJ7&lt;=90,"A2",IF(AJ7&lt;=100,"A1","")))))))))</f>
        <v/>
      </c>
      <c r="AL7" s="19"/>
    </row>
    <row r="8" spans="1:41">
      <c r="A8" s="17">
        <v>3</v>
      </c>
      <c r="B8" s="5">
        <f>IF(ISBLANK(Hindi!B8),"",Hindi!B8)</f>
        <v>103</v>
      </c>
      <c r="C8" s="5">
        <f>IF(ISBLANK(Hindi!C8),"",Hindi!C8)</f>
        <v>366</v>
      </c>
      <c r="D8" s="13" t="str">
        <f>IF(ISBLANK(Hindi!D8),"",Hindi!D8)</f>
        <v>AAYESHA KHATOON</v>
      </c>
      <c r="E8" s="5" t="str">
        <f>IF(ISBLANK(Data!AH7),"",Data!AH7)</f>
        <v/>
      </c>
      <c r="F8" s="5" t="str">
        <f t="shared" si="0"/>
        <v/>
      </c>
      <c r="G8" s="5" t="str">
        <f t="shared" si="1"/>
        <v/>
      </c>
      <c r="H8" s="5" t="str">
        <f>IF(ISBLANK(Data!AI7),"",Data!AI7)</f>
        <v/>
      </c>
      <c r="I8" s="5" t="str">
        <f t="shared" si="2"/>
        <v/>
      </c>
      <c r="J8" s="5" t="str">
        <f t="shared" si="3"/>
        <v/>
      </c>
      <c r="K8" s="5" t="str">
        <f>IF(ISBLANK(Data!AJ7),"",Data!AJ7)</f>
        <v/>
      </c>
      <c r="L8" s="5" t="str">
        <f t="shared" si="4"/>
        <v/>
      </c>
      <c r="M8" s="5" t="str">
        <f t="shared" si="5"/>
        <v/>
      </c>
      <c r="N8" s="5" t="str">
        <f t="shared" si="6"/>
        <v/>
      </c>
      <c r="O8" s="5" t="str">
        <f t="shared" si="7"/>
        <v/>
      </c>
      <c r="P8" s="5" t="str">
        <f t="shared" si="8"/>
        <v/>
      </c>
      <c r="Q8" s="5" t="str">
        <f>IF(ISBLANK(Data!AK7),"",Data!AK7)</f>
        <v/>
      </c>
      <c r="R8" s="5" t="str">
        <f t="shared" si="9"/>
        <v/>
      </c>
      <c r="S8" s="5" t="str">
        <f t="shared" si="10"/>
        <v/>
      </c>
      <c r="T8" s="5" t="str">
        <f>IF(ISBLANK(Data!AL7),"",Data!AL7)</f>
        <v/>
      </c>
      <c r="U8" s="5" t="str">
        <f t="shared" si="11"/>
        <v/>
      </c>
      <c r="V8" s="5" t="str">
        <f t="shared" si="12"/>
        <v/>
      </c>
      <c r="W8" s="5" t="str">
        <f>IF(ISBLANK(Data!AM7),"",Data!AM7)</f>
        <v/>
      </c>
      <c r="X8" s="5" t="str">
        <f t="shared" si="13"/>
        <v/>
      </c>
      <c r="Y8" s="5" t="str">
        <f t="shared" si="14"/>
        <v/>
      </c>
      <c r="Z8" s="5" t="str">
        <f t="shared" si="15"/>
        <v/>
      </c>
      <c r="AA8" s="5" t="str">
        <f t="shared" si="16"/>
        <v/>
      </c>
      <c r="AB8" s="5" t="str">
        <f t="shared" si="17"/>
        <v/>
      </c>
      <c r="AC8" s="5" t="str">
        <f t="shared" si="18"/>
        <v/>
      </c>
      <c r="AD8" s="5" t="str">
        <f t="shared" si="19"/>
        <v/>
      </c>
      <c r="AE8" s="5" t="str">
        <f t="shared" si="20"/>
        <v/>
      </c>
      <c r="AF8" s="5" t="str">
        <f t="shared" si="21"/>
        <v/>
      </c>
      <c r="AG8" s="5" t="str">
        <f t="shared" si="22"/>
        <v/>
      </c>
      <c r="AH8" s="5" t="str">
        <f t="shared" si="23"/>
        <v/>
      </c>
      <c r="AI8" s="5" t="str">
        <f t="shared" si="24"/>
        <v/>
      </c>
      <c r="AJ8" s="5" t="str">
        <f t="shared" si="25"/>
        <v/>
      </c>
      <c r="AK8" s="5" t="str">
        <f t="shared" si="26"/>
        <v/>
      </c>
      <c r="AL8" s="19"/>
    </row>
    <row r="9" spans="1:41">
      <c r="A9" s="17">
        <v>4</v>
      </c>
      <c r="B9" s="5">
        <f>IF(ISBLANK(Hindi!B9),"",Hindi!B9)</f>
        <v>104</v>
      </c>
      <c r="C9" s="5">
        <f>IF(ISBLANK(Hindi!C9),"",Hindi!C9)</f>
        <v>439</v>
      </c>
      <c r="D9" s="13" t="str">
        <f>IF(ISBLANK(Hindi!D9),"",Hindi!D9)</f>
        <v>ALI HASAN</v>
      </c>
      <c r="E9" s="5" t="str">
        <f>IF(ISBLANK(Data!AH8),"",Data!AH8)</f>
        <v/>
      </c>
      <c r="F9" s="5" t="str">
        <f t="shared" si="0"/>
        <v/>
      </c>
      <c r="G9" s="5" t="str">
        <f t="shared" si="1"/>
        <v/>
      </c>
      <c r="H9" s="5" t="str">
        <f>IF(ISBLANK(Data!AI8),"",Data!AI8)</f>
        <v/>
      </c>
      <c r="I9" s="5" t="str">
        <f t="shared" si="2"/>
        <v/>
      </c>
      <c r="J9" s="5" t="str">
        <f t="shared" si="3"/>
        <v/>
      </c>
      <c r="K9" s="5" t="str">
        <f>IF(ISBLANK(Data!AJ8),"",Data!AJ8)</f>
        <v/>
      </c>
      <c r="L9" s="5" t="str">
        <f t="shared" si="4"/>
        <v/>
      </c>
      <c r="M9" s="5" t="str">
        <f t="shared" si="5"/>
        <v/>
      </c>
      <c r="N9" s="5" t="str">
        <f t="shared" si="6"/>
        <v/>
      </c>
      <c r="O9" s="5" t="str">
        <f t="shared" si="7"/>
        <v/>
      </c>
      <c r="P9" s="5" t="str">
        <f t="shared" si="8"/>
        <v/>
      </c>
      <c r="Q9" s="5" t="str">
        <f>IF(ISBLANK(Data!AK8),"",Data!AK8)</f>
        <v/>
      </c>
      <c r="R9" s="5" t="str">
        <f t="shared" si="9"/>
        <v/>
      </c>
      <c r="S9" s="5" t="str">
        <f t="shared" si="10"/>
        <v/>
      </c>
      <c r="T9" s="5" t="str">
        <f>IF(ISBLANK(Data!AL8),"",Data!AL8)</f>
        <v/>
      </c>
      <c r="U9" s="5" t="str">
        <f t="shared" si="11"/>
        <v/>
      </c>
      <c r="V9" s="5" t="str">
        <f t="shared" si="12"/>
        <v/>
      </c>
      <c r="W9" s="5" t="str">
        <f>IF(ISBLANK(Data!AM8),"",Data!AM8)</f>
        <v/>
      </c>
      <c r="X9" s="5" t="str">
        <f t="shared" si="13"/>
        <v/>
      </c>
      <c r="Y9" s="5" t="str">
        <f t="shared" si="14"/>
        <v/>
      </c>
      <c r="Z9" s="5" t="str">
        <f t="shared" si="15"/>
        <v/>
      </c>
      <c r="AA9" s="5" t="str">
        <f t="shared" si="16"/>
        <v/>
      </c>
      <c r="AB9" s="5" t="str">
        <f t="shared" si="17"/>
        <v/>
      </c>
      <c r="AC9" s="5" t="str">
        <f t="shared" si="18"/>
        <v/>
      </c>
      <c r="AD9" s="5" t="str">
        <f t="shared" si="19"/>
        <v/>
      </c>
      <c r="AE9" s="5" t="str">
        <f t="shared" si="20"/>
        <v/>
      </c>
      <c r="AF9" s="5" t="str">
        <f t="shared" si="21"/>
        <v/>
      </c>
      <c r="AG9" s="5" t="str">
        <f t="shared" si="22"/>
        <v/>
      </c>
      <c r="AH9" s="5" t="str">
        <f t="shared" si="23"/>
        <v/>
      </c>
      <c r="AI9" s="5" t="str">
        <f t="shared" si="24"/>
        <v/>
      </c>
      <c r="AJ9" s="5" t="str">
        <f t="shared" si="25"/>
        <v/>
      </c>
      <c r="AK9" s="5" t="str">
        <f t="shared" si="26"/>
        <v/>
      </c>
      <c r="AL9" s="19"/>
      <c r="AO9" s="21"/>
    </row>
    <row r="10" spans="1:41">
      <c r="A10" s="17">
        <v>5</v>
      </c>
      <c r="B10" s="5">
        <f>IF(ISBLANK(Hindi!B10),"",Hindi!B10)</f>
        <v>105</v>
      </c>
      <c r="C10" s="5">
        <f>IF(ISBLANK(Hindi!C10),"",Hindi!C10)</f>
        <v>378</v>
      </c>
      <c r="D10" s="13" t="str">
        <f>IF(ISBLANK(Hindi!D10),"",Hindi!D10)</f>
        <v>ALMAHIR</v>
      </c>
      <c r="E10" s="5" t="str">
        <f>IF(ISBLANK(Data!AH9),"",Data!AH9)</f>
        <v/>
      </c>
      <c r="F10" s="5" t="str">
        <f t="shared" si="0"/>
        <v/>
      </c>
      <c r="G10" s="5" t="str">
        <f t="shared" si="1"/>
        <v/>
      </c>
      <c r="H10" s="5" t="str">
        <f>IF(ISBLANK(Data!AI9),"",Data!AI9)</f>
        <v/>
      </c>
      <c r="I10" s="5" t="str">
        <f t="shared" si="2"/>
        <v/>
      </c>
      <c r="J10" s="5" t="str">
        <f t="shared" si="3"/>
        <v/>
      </c>
      <c r="K10" s="5" t="str">
        <f>IF(ISBLANK(Data!AJ9),"",Data!AJ9)</f>
        <v/>
      </c>
      <c r="L10" s="5" t="str">
        <f t="shared" si="4"/>
        <v/>
      </c>
      <c r="M10" s="5" t="str">
        <f t="shared" si="5"/>
        <v/>
      </c>
      <c r="N10" s="5" t="str">
        <f t="shared" si="6"/>
        <v/>
      </c>
      <c r="O10" s="5" t="str">
        <f t="shared" si="7"/>
        <v/>
      </c>
      <c r="P10" s="5" t="str">
        <f t="shared" si="8"/>
        <v/>
      </c>
      <c r="Q10" s="5" t="str">
        <f>IF(ISBLANK(Data!AK9),"",Data!AK9)</f>
        <v/>
      </c>
      <c r="R10" s="5" t="str">
        <f t="shared" si="9"/>
        <v/>
      </c>
      <c r="S10" s="5" t="str">
        <f t="shared" si="10"/>
        <v/>
      </c>
      <c r="T10" s="5" t="str">
        <f>IF(ISBLANK(Data!AL9),"",Data!AL9)</f>
        <v/>
      </c>
      <c r="U10" s="5" t="str">
        <f t="shared" si="11"/>
        <v/>
      </c>
      <c r="V10" s="5" t="str">
        <f t="shared" si="12"/>
        <v/>
      </c>
      <c r="W10" s="5" t="str">
        <f>IF(ISBLANK(Data!AM9),"",Data!AM9)</f>
        <v/>
      </c>
      <c r="X10" s="5" t="str">
        <f t="shared" si="13"/>
        <v/>
      </c>
      <c r="Y10" s="5" t="str">
        <f t="shared" si="14"/>
        <v/>
      </c>
      <c r="Z10" s="5" t="str">
        <f t="shared" si="15"/>
        <v/>
      </c>
      <c r="AA10" s="5" t="str">
        <f t="shared" si="16"/>
        <v/>
      </c>
      <c r="AB10" s="5" t="str">
        <f t="shared" si="17"/>
        <v/>
      </c>
      <c r="AC10" s="5" t="str">
        <f t="shared" si="18"/>
        <v/>
      </c>
      <c r="AD10" s="5" t="str">
        <f t="shared" si="19"/>
        <v/>
      </c>
      <c r="AE10" s="5" t="str">
        <f t="shared" si="20"/>
        <v/>
      </c>
      <c r="AF10" s="5" t="str">
        <f t="shared" si="21"/>
        <v/>
      </c>
      <c r="AG10" s="5" t="str">
        <f t="shared" si="22"/>
        <v/>
      </c>
      <c r="AH10" s="5" t="str">
        <f t="shared" si="23"/>
        <v/>
      </c>
      <c r="AI10" s="5" t="str">
        <f t="shared" si="24"/>
        <v/>
      </c>
      <c r="AJ10" s="5" t="str">
        <f t="shared" si="25"/>
        <v/>
      </c>
      <c r="AK10" s="5" t="str">
        <f t="shared" si="26"/>
        <v/>
      </c>
      <c r="AL10" s="19"/>
      <c r="AO10" s="21"/>
    </row>
    <row r="11" spans="1:41">
      <c r="A11" s="17">
        <v>6</v>
      </c>
      <c r="B11" s="5">
        <f>IF(ISBLANK(Hindi!B11),"",Hindi!B11)</f>
        <v>106</v>
      </c>
      <c r="C11" s="5">
        <f>IF(ISBLANK(Hindi!C11),"",Hindi!C11)</f>
        <v>374</v>
      </c>
      <c r="D11" s="13" t="str">
        <f>IF(ISBLANK(Hindi!D11),"",Hindi!D11)</f>
        <v>BUSHARA SHEIKH</v>
      </c>
      <c r="E11" s="5" t="str">
        <f>IF(ISBLANK(Data!AH10),"",Data!AH10)</f>
        <v/>
      </c>
      <c r="F11" s="5" t="str">
        <f t="shared" si="0"/>
        <v/>
      </c>
      <c r="G11" s="5" t="str">
        <f t="shared" si="1"/>
        <v/>
      </c>
      <c r="H11" s="5" t="str">
        <f>IF(ISBLANK(Data!AI10),"",Data!AI10)</f>
        <v/>
      </c>
      <c r="I11" s="5" t="str">
        <f t="shared" si="2"/>
        <v/>
      </c>
      <c r="J11" s="5" t="str">
        <f t="shared" si="3"/>
        <v/>
      </c>
      <c r="K11" s="5" t="str">
        <f>IF(ISBLANK(Data!AJ10),"",Data!AJ10)</f>
        <v/>
      </c>
      <c r="L11" s="5" t="str">
        <f t="shared" si="4"/>
        <v/>
      </c>
      <c r="M11" s="5" t="str">
        <f t="shared" si="5"/>
        <v/>
      </c>
      <c r="N11" s="5" t="str">
        <f t="shared" si="6"/>
        <v/>
      </c>
      <c r="O11" s="5" t="str">
        <f t="shared" si="7"/>
        <v/>
      </c>
      <c r="P11" s="5" t="str">
        <f t="shared" si="8"/>
        <v/>
      </c>
      <c r="Q11" s="5" t="str">
        <f>IF(ISBLANK(Data!AK10),"",Data!AK10)</f>
        <v/>
      </c>
      <c r="R11" s="5" t="str">
        <f t="shared" si="9"/>
        <v/>
      </c>
      <c r="S11" s="5" t="str">
        <f t="shared" si="10"/>
        <v/>
      </c>
      <c r="T11" s="5" t="str">
        <f>IF(ISBLANK(Data!AL10),"",Data!AL10)</f>
        <v/>
      </c>
      <c r="U11" s="5" t="str">
        <f t="shared" si="11"/>
        <v/>
      </c>
      <c r="V11" s="5" t="str">
        <f t="shared" si="12"/>
        <v/>
      </c>
      <c r="W11" s="5" t="str">
        <f>IF(ISBLANK(Data!AM10),"",Data!AM10)</f>
        <v/>
      </c>
      <c r="X11" s="5" t="str">
        <f t="shared" si="13"/>
        <v/>
      </c>
      <c r="Y11" s="5" t="str">
        <f t="shared" si="14"/>
        <v/>
      </c>
      <c r="Z11" s="5" t="str">
        <f t="shared" si="15"/>
        <v/>
      </c>
      <c r="AA11" s="5" t="str">
        <f t="shared" si="16"/>
        <v/>
      </c>
      <c r="AB11" s="5" t="str">
        <f t="shared" si="17"/>
        <v/>
      </c>
      <c r="AC11" s="5" t="str">
        <f t="shared" si="18"/>
        <v/>
      </c>
      <c r="AD11" s="5" t="str">
        <f t="shared" si="19"/>
        <v/>
      </c>
      <c r="AE11" s="5" t="str">
        <f t="shared" si="20"/>
        <v/>
      </c>
      <c r="AF11" s="5" t="str">
        <f t="shared" si="21"/>
        <v/>
      </c>
      <c r="AG11" s="5" t="str">
        <f t="shared" si="22"/>
        <v/>
      </c>
      <c r="AH11" s="5" t="str">
        <f t="shared" si="23"/>
        <v/>
      </c>
      <c r="AI11" s="5" t="str">
        <f t="shared" si="24"/>
        <v/>
      </c>
      <c r="AJ11" s="5" t="str">
        <f t="shared" si="25"/>
        <v/>
      </c>
      <c r="AK11" s="5" t="str">
        <f t="shared" si="26"/>
        <v/>
      </c>
      <c r="AL11" s="19"/>
      <c r="AO11" s="21"/>
    </row>
    <row r="12" spans="1:41">
      <c r="A12" s="17">
        <v>7</v>
      </c>
      <c r="B12" s="5">
        <f>IF(ISBLANK(Hindi!B12),"",Hindi!B12)</f>
        <v>107</v>
      </c>
      <c r="C12" s="5">
        <f>IF(ISBLANK(Hindi!C12),"",Hindi!C12)</f>
        <v>359</v>
      </c>
      <c r="D12" s="13" t="str">
        <f>IF(ISBLANK(Hindi!D12),"",Hindi!D12)</f>
        <v>FARA KHAN</v>
      </c>
      <c r="E12" s="5" t="str">
        <f>IF(ISBLANK(Data!AH11),"",Data!AH11)</f>
        <v/>
      </c>
      <c r="F12" s="5" t="str">
        <f t="shared" si="0"/>
        <v/>
      </c>
      <c r="G12" s="5" t="str">
        <f t="shared" si="1"/>
        <v/>
      </c>
      <c r="H12" s="5" t="str">
        <f>IF(ISBLANK(Data!AI11),"",Data!AI11)</f>
        <v/>
      </c>
      <c r="I12" s="5" t="str">
        <f t="shared" si="2"/>
        <v/>
      </c>
      <c r="J12" s="5" t="str">
        <f t="shared" si="3"/>
        <v/>
      </c>
      <c r="K12" s="5" t="str">
        <f>IF(ISBLANK(Data!AJ11),"",Data!AJ11)</f>
        <v/>
      </c>
      <c r="L12" s="5" t="str">
        <f t="shared" si="4"/>
        <v/>
      </c>
      <c r="M12" s="5" t="str">
        <f t="shared" si="5"/>
        <v/>
      </c>
      <c r="N12" s="5" t="str">
        <f t="shared" si="6"/>
        <v/>
      </c>
      <c r="O12" s="5" t="str">
        <f t="shared" si="7"/>
        <v/>
      </c>
      <c r="P12" s="5" t="str">
        <f t="shared" si="8"/>
        <v/>
      </c>
      <c r="Q12" s="5" t="str">
        <f>IF(ISBLANK(Data!AK11),"",Data!AK11)</f>
        <v/>
      </c>
      <c r="R12" s="5" t="str">
        <f t="shared" si="9"/>
        <v/>
      </c>
      <c r="S12" s="5" t="str">
        <f t="shared" si="10"/>
        <v/>
      </c>
      <c r="T12" s="5" t="str">
        <f>IF(ISBLANK(Data!AL11),"",Data!AL11)</f>
        <v/>
      </c>
      <c r="U12" s="5" t="str">
        <f t="shared" si="11"/>
        <v/>
      </c>
      <c r="V12" s="5" t="str">
        <f t="shared" si="12"/>
        <v/>
      </c>
      <c r="W12" s="5" t="str">
        <f>IF(ISBLANK(Data!AM11),"",Data!AM11)</f>
        <v/>
      </c>
      <c r="X12" s="5" t="str">
        <f t="shared" si="13"/>
        <v/>
      </c>
      <c r="Y12" s="5" t="str">
        <f t="shared" si="14"/>
        <v/>
      </c>
      <c r="Z12" s="5" t="str">
        <f t="shared" si="15"/>
        <v/>
      </c>
      <c r="AA12" s="5" t="str">
        <f t="shared" si="16"/>
        <v/>
      </c>
      <c r="AB12" s="5" t="str">
        <f t="shared" si="17"/>
        <v/>
      </c>
      <c r="AC12" s="5" t="str">
        <f t="shared" si="18"/>
        <v/>
      </c>
      <c r="AD12" s="5" t="str">
        <f t="shared" si="19"/>
        <v/>
      </c>
      <c r="AE12" s="5" t="str">
        <f t="shared" si="20"/>
        <v/>
      </c>
      <c r="AF12" s="5" t="str">
        <f t="shared" si="21"/>
        <v/>
      </c>
      <c r="AG12" s="5" t="str">
        <f t="shared" si="22"/>
        <v/>
      </c>
      <c r="AH12" s="5" t="str">
        <f t="shared" si="23"/>
        <v/>
      </c>
      <c r="AI12" s="5" t="str">
        <f t="shared" si="24"/>
        <v/>
      </c>
      <c r="AJ12" s="5" t="str">
        <f t="shared" si="25"/>
        <v/>
      </c>
      <c r="AK12" s="5" t="str">
        <f t="shared" si="26"/>
        <v/>
      </c>
      <c r="AL12" s="19"/>
      <c r="AO12" s="21"/>
    </row>
    <row r="13" spans="1:41">
      <c r="A13" s="17">
        <v>8</v>
      </c>
      <c r="B13" s="5">
        <f>IF(ISBLANK(Hindi!B13),"",Hindi!B13)</f>
        <v>108</v>
      </c>
      <c r="C13" s="5">
        <f>IF(ISBLANK(Hindi!C13),"",Hindi!C13)</f>
        <v>357</v>
      </c>
      <c r="D13" s="13" t="str">
        <f>IF(ISBLANK(Hindi!D13),"",Hindi!D13)</f>
        <v>GULAM MOHIYUDDIN</v>
      </c>
      <c r="E13" s="5" t="str">
        <f>IF(ISBLANK(Data!AH12),"",Data!AH12)</f>
        <v/>
      </c>
      <c r="F13" s="5" t="str">
        <f t="shared" si="0"/>
        <v/>
      </c>
      <c r="G13" s="5" t="str">
        <f t="shared" si="1"/>
        <v/>
      </c>
      <c r="H13" s="5" t="str">
        <f>IF(ISBLANK(Data!AI12),"",Data!AI12)</f>
        <v/>
      </c>
      <c r="I13" s="5" t="str">
        <f t="shared" si="2"/>
        <v/>
      </c>
      <c r="J13" s="5" t="str">
        <f t="shared" si="3"/>
        <v/>
      </c>
      <c r="K13" s="5" t="str">
        <f>IF(ISBLANK(Data!AJ12),"",Data!AJ12)</f>
        <v/>
      </c>
      <c r="L13" s="5" t="str">
        <f t="shared" si="4"/>
        <v/>
      </c>
      <c r="M13" s="5" t="str">
        <f t="shared" si="5"/>
        <v/>
      </c>
      <c r="N13" s="5" t="str">
        <f t="shared" si="6"/>
        <v/>
      </c>
      <c r="O13" s="5" t="str">
        <f t="shared" si="7"/>
        <v/>
      </c>
      <c r="P13" s="5" t="str">
        <f t="shared" si="8"/>
        <v/>
      </c>
      <c r="Q13" s="5" t="str">
        <f>IF(ISBLANK(Data!AK12),"",Data!AK12)</f>
        <v/>
      </c>
      <c r="R13" s="5" t="str">
        <f t="shared" si="9"/>
        <v/>
      </c>
      <c r="S13" s="5" t="str">
        <f t="shared" si="10"/>
        <v/>
      </c>
      <c r="T13" s="5" t="str">
        <f>IF(ISBLANK(Data!AL12),"",Data!AL12)</f>
        <v/>
      </c>
      <c r="U13" s="5" t="str">
        <f t="shared" si="11"/>
        <v/>
      </c>
      <c r="V13" s="5" t="str">
        <f t="shared" si="12"/>
        <v/>
      </c>
      <c r="W13" s="5" t="str">
        <f>IF(ISBLANK(Data!AM12),"",Data!AM12)</f>
        <v/>
      </c>
      <c r="X13" s="5" t="str">
        <f t="shared" si="13"/>
        <v/>
      </c>
      <c r="Y13" s="5" t="str">
        <f t="shared" si="14"/>
        <v/>
      </c>
      <c r="Z13" s="5" t="str">
        <f t="shared" si="15"/>
        <v/>
      </c>
      <c r="AA13" s="5" t="str">
        <f t="shared" si="16"/>
        <v/>
      </c>
      <c r="AB13" s="5" t="str">
        <f t="shared" si="17"/>
        <v/>
      </c>
      <c r="AC13" s="5" t="str">
        <f t="shared" si="18"/>
        <v/>
      </c>
      <c r="AD13" s="5" t="str">
        <f t="shared" si="19"/>
        <v/>
      </c>
      <c r="AE13" s="5" t="str">
        <f t="shared" si="20"/>
        <v/>
      </c>
      <c r="AF13" s="5" t="str">
        <f t="shared" si="21"/>
        <v/>
      </c>
      <c r="AG13" s="5" t="str">
        <f t="shared" si="22"/>
        <v/>
      </c>
      <c r="AH13" s="5" t="str">
        <f t="shared" si="23"/>
        <v/>
      </c>
      <c r="AI13" s="5" t="str">
        <f t="shared" si="24"/>
        <v/>
      </c>
      <c r="AJ13" s="5" t="str">
        <f t="shared" si="25"/>
        <v/>
      </c>
      <c r="AK13" s="5" t="str">
        <f t="shared" si="26"/>
        <v/>
      </c>
      <c r="AL13" s="19"/>
      <c r="AO13" s="21"/>
    </row>
    <row r="14" spans="1:41">
      <c r="A14" s="17">
        <v>9</v>
      </c>
      <c r="B14" s="5">
        <f>IF(ISBLANK(Hindi!B14),"",Hindi!B14)</f>
        <v>109</v>
      </c>
      <c r="C14" s="5">
        <f>IF(ISBLANK(Hindi!C14),"",Hindi!C14)</f>
        <v>365</v>
      </c>
      <c r="D14" s="13" t="str">
        <f>IF(ISBLANK(Hindi!D14),"",Hindi!D14)</f>
        <v>MAJIDA MAKRANI</v>
      </c>
      <c r="E14" s="5" t="str">
        <f>IF(ISBLANK(Data!AH13),"",Data!AH13)</f>
        <v/>
      </c>
      <c r="F14" s="5" t="str">
        <f t="shared" si="0"/>
        <v/>
      </c>
      <c r="G14" s="5" t="str">
        <f t="shared" si="1"/>
        <v/>
      </c>
      <c r="H14" s="5" t="str">
        <f>IF(ISBLANK(Data!AI13),"",Data!AI13)</f>
        <v/>
      </c>
      <c r="I14" s="5" t="str">
        <f t="shared" si="2"/>
        <v/>
      </c>
      <c r="J14" s="5" t="str">
        <f t="shared" si="3"/>
        <v/>
      </c>
      <c r="K14" s="5" t="str">
        <f>IF(ISBLANK(Data!AJ13),"",Data!AJ13)</f>
        <v/>
      </c>
      <c r="L14" s="5" t="str">
        <f t="shared" si="4"/>
        <v/>
      </c>
      <c r="M14" s="5" t="str">
        <f t="shared" si="5"/>
        <v/>
      </c>
      <c r="N14" s="5" t="str">
        <f t="shared" si="6"/>
        <v/>
      </c>
      <c r="O14" s="5" t="str">
        <f t="shared" si="7"/>
        <v/>
      </c>
      <c r="P14" s="5" t="str">
        <f t="shared" si="8"/>
        <v/>
      </c>
      <c r="Q14" s="5" t="str">
        <f>IF(ISBLANK(Data!AK13),"",Data!AK13)</f>
        <v/>
      </c>
      <c r="R14" s="5" t="str">
        <f t="shared" si="9"/>
        <v/>
      </c>
      <c r="S14" s="5" t="str">
        <f t="shared" si="10"/>
        <v/>
      </c>
      <c r="T14" s="5" t="str">
        <f>IF(ISBLANK(Data!AL13),"",Data!AL13)</f>
        <v/>
      </c>
      <c r="U14" s="5" t="str">
        <f t="shared" si="11"/>
        <v/>
      </c>
      <c r="V14" s="5" t="str">
        <f t="shared" si="12"/>
        <v/>
      </c>
      <c r="W14" s="5" t="str">
        <f>IF(ISBLANK(Data!AM13),"",Data!AM13)</f>
        <v/>
      </c>
      <c r="X14" s="5" t="str">
        <f t="shared" si="13"/>
        <v/>
      </c>
      <c r="Y14" s="5" t="str">
        <f t="shared" si="14"/>
        <v/>
      </c>
      <c r="Z14" s="5" t="str">
        <f t="shared" si="15"/>
        <v/>
      </c>
      <c r="AA14" s="5" t="str">
        <f t="shared" si="16"/>
        <v/>
      </c>
      <c r="AB14" s="5" t="str">
        <f t="shared" si="17"/>
        <v/>
      </c>
      <c r="AC14" s="5" t="str">
        <f t="shared" si="18"/>
        <v/>
      </c>
      <c r="AD14" s="5" t="str">
        <f t="shared" si="19"/>
        <v/>
      </c>
      <c r="AE14" s="5" t="str">
        <f t="shared" si="20"/>
        <v/>
      </c>
      <c r="AF14" s="5" t="str">
        <f t="shared" si="21"/>
        <v/>
      </c>
      <c r="AG14" s="5" t="str">
        <f t="shared" si="22"/>
        <v/>
      </c>
      <c r="AH14" s="5" t="str">
        <f t="shared" si="23"/>
        <v/>
      </c>
      <c r="AI14" s="5" t="str">
        <f t="shared" si="24"/>
        <v/>
      </c>
      <c r="AJ14" s="5" t="str">
        <f t="shared" si="25"/>
        <v/>
      </c>
      <c r="AK14" s="5" t="str">
        <f t="shared" si="26"/>
        <v/>
      </c>
      <c r="AL14" s="19"/>
      <c r="AO14" s="21"/>
    </row>
    <row r="15" spans="1:41">
      <c r="A15" s="17">
        <v>10</v>
      </c>
      <c r="B15" s="5">
        <f>IF(ISBLANK(Hindi!B15),"",Hindi!B15)</f>
        <v>110</v>
      </c>
      <c r="C15" s="5">
        <f>IF(ISBLANK(Hindi!C15),"",Hindi!C15)</f>
        <v>369</v>
      </c>
      <c r="D15" s="13" t="str">
        <f>IF(ISBLANK(Hindi!D15),"",Hindi!D15)</f>
        <v>MANTASHA QURESHI</v>
      </c>
      <c r="E15" s="5" t="str">
        <f>IF(ISBLANK(Data!AH14),"",Data!AH14)</f>
        <v/>
      </c>
      <c r="F15" s="5" t="str">
        <f t="shared" si="0"/>
        <v/>
      </c>
      <c r="G15" s="5" t="str">
        <f t="shared" si="1"/>
        <v/>
      </c>
      <c r="H15" s="5" t="str">
        <f>IF(ISBLANK(Data!AI14),"",Data!AI14)</f>
        <v/>
      </c>
      <c r="I15" s="5" t="str">
        <f t="shared" si="2"/>
        <v/>
      </c>
      <c r="J15" s="5" t="str">
        <f t="shared" si="3"/>
        <v/>
      </c>
      <c r="K15" s="5" t="str">
        <f>IF(ISBLANK(Data!AJ14),"",Data!AJ14)</f>
        <v/>
      </c>
      <c r="L15" s="5" t="str">
        <f t="shared" si="4"/>
        <v/>
      </c>
      <c r="M15" s="5" t="str">
        <f t="shared" si="5"/>
        <v/>
      </c>
      <c r="N15" s="5" t="str">
        <f t="shared" si="6"/>
        <v/>
      </c>
      <c r="O15" s="5" t="str">
        <f t="shared" si="7"/>
        <v/>
      </c>
      <c r="P15" s="5" t="str">
        <f t="shared" si="8"/>
        <v/>
      </c>
      <c r="Q15" s="5" t="str">
        <f>IF(ISBLANK(Data!AK14),"",Data!AK14)</f>
        <v/>
      </c>
      <c r="R15" s="5" t="str">
        <f t="shared" si="9"/>
        <v/>
      </c>
      <c r="S15" s="5" t="str">
        <f t="shared" si="10"/>
        <v/>
      </c>
      <c r="T15" s="5" t="str">
        <f>IF(ISBLANK(Data!AL14),"",Data!AL14)</f>
        <v/>
      </c>
      <c r="U15" s="5" t="str">
        <f t="shared" si="11"/>
        <v/>
      </c>
      <c r="V15" s="5" t="str">
        <f t="shared" si="12"/>
        <v/>
      </c>
      <c r="W15" s="5" t="str">
        <f>IF(ISBLANK(Data!AM14),"",Data!AM14)</f>
        <v/>
      </c>
      <c r="X15" s="5" t="str">
        <f t="shared" si="13"/>
        <v/>
      </c>
      <c r="Y15" s="5" t="str">
        <f t="shared" si="14"/>
        <v/>
      </c>
      <c r="Z15" s="5" t="str">
        <f t="shared" si="15"/>
        <v/>
      </c>
      <c r="AA15" s="5" t="str">
        <f t="shared" si="16"/>
        <v/>
      </c>
      <c r="AB15" s="5" t="str">
        <f t="shared" si="17"/>
        <v/>
      </c>
      <c r="AC15" s="5" t="str">
        <f t="shared" si="18"/>
        <v/>
      </c>
      <c r="AD15" s="5" t="str">
        <f t="shared" si="19"/>
        <v/>
      </c>
      <c r="AE15" s="5" t="str">
        <f t="shared" si="20"/>
        <v/>
      </c>
      <c r="AF15" s="5" t="str">
        <f t="shared" si="21"/>
        <v/>
      </c>
      <c r="AG15" s="5" t="str">
        <f t="shared" si="22"/>
        <v/>
      </c>
      <c r="AH15" s="5" t="str">
        <f t="shared" si="23"/>
        <v/>
      </c>
      <c r="AI15" s="5" t="str">
        <f t="shared" si="24"/>
        <v/>
      </c>
      <c r="AJ15" s="5" t="str">
        <f t="shared" si="25"/>
        <v/>
      </c>
      <c r="AK15" s="5" t="str">
        <f t="shared" si="26"/>
        <v/>
      </c>
      <c r="AL15" s="19"/>
      <c r="AO15" s="21"/>
    </row>
    <row r="16" spans="1:41">
      <c r="A16" s="17">
        <v>11</v>
      </c>
      <c r="B16" s="5">
        <f>IF(ISBLANK(Hindi!B16),"",Hindi!B16)</f>
        <v>111</v>
      </c>
      <c r="C16" s="5">
        <f>IF(ISBLANK(Hindi!C16),"",Hindi!C16)</f>
        <v>381</v>
      </c>
      <c r="D16" s="13" t="str">
        <f>IF(ISBLANK(Hindi!D16),"",Hindi!D16)</f>
        <v>MOHAMMED SHADAB</v>
      </c>
      <c r="E16" s="5" t="str">
        <f>IF(ISBLANK(Data!AH15),"",Data!AH15)</f>
        <v/>
      </c>
      <c r="F16" s="5" t="str">
        <f t="shared" si="0"/>
        <v/>
      </c>
      <c r="G16" s="5" t="str">
        <f t="shared" si="1"/>
        <v/>
      </c>
      <c r="H16" s="5" t="str">
        <f>IF(ISBLANK(Data!AI15),"",Data!AI15)</f>
        <v/>
      </c>
      <c r="I16" s="5" t="str">
        <f t="shared" si="2"/>
        <v/>
      </c>
      <c r="J16" s="5" t="str">
        <f t="shared" si="3"/>
        <v/>
      </c>
      <c r="K16" s="5" t="str">
        <f>IF(ISBLANK(Data!AJ15),"",Data!AJ15)</f>
        <v/>
      </c>
      <c r="L16" s="5" t="str">
        <f t="shared" si="4"/>
        <v/>
      </c>
      <c r="M16" s="5" t="str">
        <f t="shared" si="5"/>
        <v/>
      </c>
      <c r="N16" s="5" t="str">
        <f t="shared" si="6"/>
        <v/>
      </c>
      <c r="O16" s="5" t="str">
        <f t="shared" si="7"/>
        <v/>
      </c>
      <c r="P16" s="5" t="str">
        <f t="shared" si="8"/>
        <v/>
      </c>
      <c r="Q16" s="5" t="str">
        <f>IF(ISBLANK(Data!AK15),"",Data!AK15)</f>
        <v/>
      </c>
      <c r="R16" s="5" t="str">
        <f t="shared" si="9"/>
        <v/>
      </c>
      <c r="S16" s="5" t="str">
        <f t="shared" si="10"/>
        <v/>
      </c>
      <c r="T16" s="5" t="str">
        <f>IF(ISBLANK(Data!AL15),"",Data!AL15)</f>
        <v/>
      </c>
      <c r="U16" s="5" t="str">
        <f t="shared" si="11"/>
        <v/>
      </c>
      <c r="V16" s="5" t="str">
        <f t="shared" si="12"/>
        <v/>
      </c>
      <c r="W16" s="5" t="str">
        <f>IF(ISBLANK(Data!AM15),"",Data!AM15)</f>
        <v/>
      </c>
      <c r="X16" s="5" t="str">
        <f t="shared" si="13"/>
        <v/>
      </c>
      <c r="Y16" s="5" t="str">
        <f t="shared" si="14"/>
        <v/>
      </c>
      <c r="Z16" s="5" t="str">
        <f t="shared" si="15"/>
        <v/>
      </c>
      <c r="AA16" s="5" t="str">
        <f t="shared" si="16"/>
        <v/>
      </c>
      <c r="AB16" s="5" t="str">
        <f t="shared" si="17"/>
        <v/>
      </c>
      <c r="AC16" s="5" t="str">
        <f t="shared" si="18"/>
        <v/>
      </c>
      <c r="AD16" s="5" t="str">
        <f t="shared" si="19"/>
        <v/>
      </c>
      <c r="AE16" s="5" t="str">
        <f t="shared" si="20"/>
        <v/>
      </c>
      <c r="AF16" s="5" t="str">
        <f t="shared" si="21"/>
        <v/>
      </c>
      <c r="AG16" s="5" t="str">
        <f t="shared" si="22"/>
        <v/>
      </c>
      <c r="AH16" s="5" t="str">
        <f t="shared" si="23"/>
        <v/>
      </c>
      <c r="AI16" s="5" t="str">
        <f t="shared" si="24"/>
        <v/>
      </c>
      <c r="AJ16" s="5" t="str">
        <f t="shared" si="25"/>
        <v/>
      </c>
      <c r="AK16" s="5" t="str">
        <f t="shared" si="26"/>
        <v/>
      </c>
      <c r="AL16" s="19"/>
      <c r="AO16" s="21"/>
    </row>
    <row r="17" spans="1:41">
      <c r="A17" s="17">
        <v>12</v>
      </c>
      <c r="B17" s="5">
        <f>IF(ISBLANK(Hindi!B17),"",Hindi!B17)</f>
        <v>112</v>
      </c>
      <c r="C17" s="5">
        <f>IF(ISBLANK(Hindi!C17),"",Hindi!C17)</f>
        <v>356</v>
      </c>
      <c r="D17" s="13" t="str">
        <f>IF(ISBLANK(Hindi!D17),"",Hindi!D17)</f>
        <v>MOHAMMED SHAFAT</v>
      </c>
      <c r="E17" s="5" t="str">
        <f>IF(ISBLANK(Data!AH16),"",Data!AH16)</f>
        <v/>
      </c>
      <c r="F17" s="5" t="str">
        <f t="shared" si="0"/>
        <v/>
      </c>
      <c r="G17" s="5" t="str">
        <f t="shared" si="1"/>
        <v/>
      </c>
      <c r="H17" s="5" t="str">
        <f>IF(ISBLANK(Data!AI16),"",Data!AI16)</f>
        <v/>
      </c>
      <c r="I17" s="5" t="str">
        <f t="shared" si="2"/>
        <v/>
      </c>
      <c r="J17" s="5" t="str">
        <f t="shared" si="3"/>
        <v/>
      </c>
      <c r="K17" s="5" t="str">
        <f>IF(ISBLANK(Data!AJ16),"",Data!AJ16)</f>
        <v/>
      </c>
      <c r="L17" s="5" t="str">
        <f t="shared" si="4"/>
        <v/>
      </c>
      <c r="M17" s="5" t="str">
        <f t="shared" si="5"/>
        <v/>
      </c>
      <c r="N17" s="5" t="str">
        <f t="shared" si="6"/>
        <v/>
      </c>
      <c r="O17" s="5" t="str">
        <f t="shared" si="7"/>
        <v/>
      </c>
      <c r="P17" s="5" t="str">
        <f t="shared" si="8"/>
        <v/>
      </c>
      <c r="Q17" s="5" t="str">
        <f>IF(ISBLANK(Data!AK16),"",Data!AK16)</f>
        <v/>
      </c>
      <c r="R17" s="5" t="str">
        <f t="shared" si="9"/>
        <v/>
      </c>
      <c r="S17" s="5" t="str">
        <f t="shared" si="10"/>
        <v/>
      </c>
      <c r="T17" s="5" t="str">
        <f>IF(ISBLANK(Data!AL16),"",Data!AL16)</f>
        <v/>
      </c>
      <c r="U17" s="5" t="str">
        <f t="shared" si="11"/>
        <v/>
      </c>
      <c r="V17" s="5" t="str">
        <f t="shared" si="12"/>
        <v/>
      </c>
      <c r="W17" s="5" t="str">
        <f>IF(ISBLANK(Data!AM16),"",Data!AM16)</f>
        <v/>
      </c>
      <c r="X17" s="5" t="str">
        <f t="shared" si="13"/>
        <v/>
      </c>
      <c r="Y17" s="5" t="str">
        <f t="shared" si="14"/>
        <v/>
      </c>
      <c r="Z17" s="5" t="str">
        <f t="shared" si="15"/>
        <v/>
      </c>
      <c r="AA17" s="5" t="str">
        <f t="shared" si="16"/>
        <v/>
      </c>
      <c r="AB17" s="5" t="str">
        <f t="shared" si="17"/>
        <v/>
      </c>
      <c r="AC17" s="5" t="str">
        <f t="shared" si="18"/>
        <v/>
      </c>
      <c r="AD17" s="5" t="str">
        <f t="shared" si="19"/>
        <v/>
      </c>
      <c r="AE17" s="5" t="str">
        <f t="shared" si="20"/>
        <v/>
      </c>
      <c r="AF17" s="5" t="str">
        <f t="shared" si="21"/>
        <v/>
      </c>
      <c r="AG17" s="5" t="str">
        <f t="shared" si="22"/>
        <v/>
      </c>
      <c r="AH17" s="5" t="str">
        <f t="shared" si="23"/>
        <v/>
      </c>
      <c r="AI17" s="5" t="str">
        <f t="shared" si="24"/>
        <v/>
      </c>
      <c r="AJ17" s="5" t="str">
        <f t="shared" si="25"/>
        <v/>
      </c>
      <c r="AK17" s="5" t="str">
        <f t="shared" si="26"/>
        <v/>
      </c>
      <c r="AL17" s="19"/>
      <c r="AO17" s="21"/>
    </row>
    <row r="18" spans="1:41">
      <c r="A18" s="17">
        <v>13</v>
      </c>
      <c r="B18" s="5">
        <f>IF(ISBLANK(Hindi!B18),"",Hindi!B18)</f>
        <v>113</v>
      </c>
      <c r="C18" s="5">
        <f>IF(ISBLANK(Hindi!C18),"",Hindi!C18)</f>
        <v>383</v>
      </c>
      <c r="D18" s="13" t="str">
        <f>IF(ISBLANK(Hindi!D18),"",Hindi!D18)</f>
        <v>MOHAMMED YUSUF</v>
      </c>
      <c r="E18" s="5" t="str">
        <f>IF(ISBLANK(Data!AH17),"",Data!AH17)</f>
        <v/>
      </c>
      <c r="F18" s="5" t="str">
        <f t="shared" si="0"/>
        <v/>
      </c>
      <c r="G18" s="5" t="str">
        <f t="shared" si="1"/>
        <v/>
      </c>
      <c r="H18" s="5" t="str">
        <f>IF(ISBLANK(Data!AI17),"",Data!AI17)</f>
        <v/>
      </c>
      <c r="I18" s="5" t="str">
        <f t="shared" si="2"/>
        <v/>
      </c>
      <c r="J18" s="5" t="str">
        <f t="shared" si="3"/>
        <v/>
      </c>
      <c r="K18" s="5" t="str">
        <f>IF(ISBLANK(Data!AJ17),"",Data!AJ17)</f>
        <v/>
      </c>
      <c r="L18" s="5" t="str">
        <f t="shared" si="4"/>
        <v/>
      </c>
      <c r="M18" s="5" t="str">
        <f t="shared" si="5"/>
        <v/>
      </c>
      <c r="N18" s="5" t="str">
        <f t="shared" si="6"/>
        <v/>
      </c>
      <c r="O18" s="5" t="str">
        <f t="shared" si="7"/>
        <v/>
      </c>
      <c r="P18" s="5" t="str">
        <f t="shared" si="8"/>
        <v/>
      </c>
      <c r="Q18" s="5" t="str">
        <f>IF(ISBLANK(Data!AK17),"",Data!AK17)</f>
        <v/>
      </c>
      <c r="R18" s="5" t="str">
        <f t="shared" si="9"/>
        <v/>
      </c>
      <c r="S18" s="5" t="str">
        <f t="shared" si="10"/>
        <v/>
      </c>
      <c r="T18" s="5" t="str">
        <f>IF(ISBLANK(Data!AL17),"",Data!AL17)</f>
        <v/>
      </c>
      <c r="U18" s="5" t="str">
        <f t="shared" si="11"/>
        <v/>
      </c>
      <c r="V18" s="5" t="str">
        <f t="shared" si="12"/>
        <v/>
      </c>
      <c r="W18" s="5" t="str">
        <f>IF(ISBLANK(Data!AM17),"",Data!AM17)</f>
        <v/>
      </c>
      <c r="X18" s="5" t="str">
        <f t="shared" si="13"/>
        <v/>
      </c>
      <c r="Y18" s="5" t="str">
        <f t="shared" si="14"/>
        <v/>
      </c>
      <c r="Z18" s="5" t="str">
        <f t="shared" si="15"/>
        <v/>
      </c>
      <c r="AA18" s="5" t="str">
        <f t="shared" si="16"/>
        <v/>
      </c>
      <c r="AB18" s="5" t="str">
        <f t="shared" si="17"/>
        <v/>
      </c>
      <c r="AC18" s="5" t="str">
        <f t="shared" si="18"/>
        <v/>
      </c>
      <c r="AD18" s="5" t="str">
        <f t="shared" si="19"/>
        <v/>
      </c>
      <c r="AE18" s="5" t="str">
        <f t="shared" si="20"/>
        <v/>
      </c>
      <c r="AF18" s="5" t="str">
        <f t="shared" si="21"/>
        <v/>
      </c>
      <c r="AG18" s="5" t="str">
        <f t="shared" si="22"/>
        <v/>
      </c>
      <c r="AH18" s="5" t="str">
        <f t="shared" si="23"/>
        <v/>
      </c>
      <c r="AI18" s="5" t="str">
        <f t="shared" si="24"/>
        <v/>
      </c>
      <c r="AJ18" s="5" t="str">
        <f t="shared" si="25"/>
        <v/>
      </c>
      <c r="AK18" s="5" t="str">
        <f t="shared" si="26"/>
        <v/>
      </c>
      <c r="AL18" s="19"/>
      <c r="AO18" s="21"/>
    </row>
    <row r="19" spans="1:41">
      <c r="A19" s="17">
        <v>14</v>
      </c>
      <c r="B19" s="5">
        <f>IF(ISBLANK(Hindi!B19),"",Hindi!B19)</f>
        <v>114</v>
      </c>
      <c r="C19" s="5">
        <f>IF(ISBLANK(Hindi!C19),"",Hindi!C19)</f>
        <v>373</v>
      </c>
      <c r="D19" s="13" t="str">
        <f>IF(ISBLANK(Hindi!D19),"",Hindi!D19)</f>
        <v>RIDA FATEMA</v>
      </c>
      <c r="E19" s="5" t="str">
        <f>IF(ISBLANK(Data!AH18),"",Data!AH18)</f>
        <v/>
      </c>
      <c r="F19" s="5" t="str">
        <f t="shared" si="0"/>
        <v/>
      </c>
      <c r="G19" s="5" t="str">
        <f t="shared" si="1"/>
        <v/>
      </c>
      <c r="H19" s="5" t="str">
        <f>IF(ISBLANK(Data!AI18),"",Data!AI18)</f>
        <v/>
      </c>
      <c r="I19" s="5" t="str">
        <f t="shared" si="2"/>
        <v/>
      </c>
      <c r="J19" s="5" t="str">
        <f t="shared" si="3"/>
        <v/>
      </c>
      <c r="K19" s="5" t="str">
        <f>IF(ISBLANK(Data!AJ18),"",Data!AJ18)</f>
        <v/>
      </c>
      <c r="L19" s="5" t="str">
        <f t="shared" si="4"/>
        <v/>
      </c>
      <c r="M19" s="5" t="str">
        <f t="shared" si="5"/>
        <v/>
      </c>
      <c r="N19" s="5" t="str">
        <f t="shared" si="6"/>
        <v/>
      </c>
      <c r="O19" s="5" t="str">
        <f t="shared" si="7"/>
        <v/>
      </c>
      <c r="P19" s="5" t="str">
        <f t="shared" si="8"/>
        <v/>
      </c>
      <c r="Q19" s="5" t="str">
        <f>IF(ISBLANK(Data!AK18),"",Data!AK18)</f>
        <v/>
      </c>
      <c r="R19" s="5" t="str">
        <f t="shared" si="9"/>
        <v/>
      </c>
      <c r="S19" s="5" t="str">
        <f t="shared" si="10"/>
        <v/>
      </c>
      <c r="T19" s="5" t="str">
        <f>IF(ISBLANK(Data!AL18),"",Data!AL18)</f>
        <v/>
      </c>
      <c r="U19" s="5" t="str">
        <f t="shared" si="11"/>
        <v/>
      </c>
      <c r="V19" s="5" t="str">
        <f t="shared" si="12"/>
        <v/>
      </c>
      <c r="W19" s="5" t="str">
        <f>IF(ISBLANK(Data!AM18),"",Data!AM18)</f>
        <v/>
      </c>
      <c r="X19" s="5" t="str">
        <f t="shared" si="13"/>
        <v/>
      </c>
      <c r="Y19" s="5" t="str">
        <f t="shared" si="14"/>
        <v/>
      </c>
      <c r="Z19" s="5" t="str">
        <f t="shared" si="15"/>
        <v/>
      </c>
      <c r="AA19" s="5" t="str">
        <f t="shared" si="16"/>
        <v/>
      </c>
      <c r="AB19" s="5" t="str">
        <f t="shared" si="17"/>
        <v/>
      </c>
      <c r="AC19" s="5" t="str">
        <f t="shared" si="18"/>
        <v/>
      </c>
      <c r="AD19" s="5" t="str">
        <f t="shared" si="19"/>
        <v/>
      </c>
      <c r="AE19" s="5" t="str">
        <f t="shared" si="20"/>
        <v/>
      </c>
      <c r="AF19" s="5" t="str">
        <f t="shared" si="21"/>
        <v/>
      </c>
      <c r="AG19" s="5" t="str">
        <f t="shared" si="22"/>
        <v/>
      </c>
      <c r="AH19" s="5" t="str">
        <f t="shared" si="23"/>
        <v/>
      </c>
      <c r="AI19" s="5" t="str">
        <f t="shared" si="24"/>
        <v/>
      </c>
      <c r="AJ19" s="5" t="str">
        <f t="shared" si="25"/>
        <v/>
      </c>
      <c r="AK19" s="5" t="str">
        <f t="shared" si="26"/>
        <v/>
      </c>
      <c r="AL19" s="19"/>
      <c r="AO19" s="21"/>
    </row>
    <row r="20" spans="1:41">
      <c r="A20" s="17">
        <v>15</v>
      </c>
      <c r="B20" s="5">
        <f>IF(ISBLANK(Hindi!B20),"",Hindi!B20)</f>
        <v>115</v>
      </c>
      <c r="C20" s="5">
        <f>IF(ISBLANK(Hindi!C20),"",Hindi!C20)</f>
        <v>377</v>
      </c>
      <c r="D20" s="13" t="str">
        <f>IF(ISBLANK(Hindi!D20),"",Hindi!D20)</f>
        <v>SARA MALIK</v>
      </c>
      <c r="E20" s="5" t="str">
        <f>IF(ISBLANK(Data!AH19),"",Data!AH19)</f>
        <v/>
      </c>
      <c r="F20" s="5" t="str">
        <f t="shared" si="0"/>
        <v/>
      </c>
      <c r="G20" s="5" t="str">
        <f t="shared" si="1"/>
        <v/>
      </c>
      <c r="H20" s="5" t="str">
        <f>IF(ISBLANK(Data!AI19),"",Data!AI19)</f>
        <v/>
      </c>
      <c r="I20" s="5" t="str">
        <f t="shared" si="2"/>
        <v/>
      </c>
      <c r="J20" s="5" t="str">
        <f t="shared" si="3"/>
        <v/>
      </c>
      <c r="K20" s="5" t="str">
        <f>IF(ISBLANK(Data!AJ19),"",Data!AJ19)</f>
        <v/>
      </c>
      <c r="L20" s="5" t="str">
        <f t="shared" si="4"/>
        <v/>
      </c>
      <c r="M20" s="5" t="str">
        <f t="shared" si="5"/>
        <v/>
      </c>
      <c r="N20" s="5" t="str">
        <f t="shared" si="6"/>
        <v/>
      </c>
      <c r="O20" s="5" t="str">
        <f t="shared" si="7"/>
        <v/>
      </c>
      <c r="P20" s="5" t="str">
        <f t="shared" si="8"/>
        <v/>
      </c>
      <c r="Q20" s="5" t="str">
        <f>IF(ISBLANK(Data!AK19),"",Data!AK19)</f>
        <v/>
      </c>
      <c r="R20" s="5" t="str">
        <f t="shared" si="9"/>
        <v/>
      </c>
      <c r="S20" s="5" t="str">
        <f t="shared" si="10"/>
        <v/>
      </c>
      <c r="T20" s="5" t="str">
        <f>IF(ISBLANK(Data!AL19),"",Data!AL19)</f>
        <v/>
      </c>
      <c r="U20" s="5" t="str">
        <f t="shared" si="11"/>
        <v/>
      </c>
      <c r="V20" s="5" t="str">
        <f t="shared" si="12"/>
        <v/>
      </c>
      <c r="W20" s="5" t="str">
        <f>IF(ISBLANK(Data!AM19),"",Data!AM19)</f>
        <v/>
      </c>
      <c r="X20" s="5" t="str">
        <f t="shared" si="13"/>
        <v/>
      </c>
      <c r="Y20" s="5" t="str">
        <f t="shared" si="14"/>
        <v/>
      </c>
      <c r="Z20" s="5" t="str">
        <f t="shared" si="15"/>
        <v/>
      </c>
      <c r="AA20" s="5" t="str">
        <f t="shared" si="16"/>
        <v/>
      </c>
      <c r="AB20" s="5" t="str">
        <f t="shared" si="17"/>
        <v/>
      </c>
      <c r="AC20" s="5" t="str">
        <f t="shared" si="18"/>
        <v/>
      </c>
      <c r="AD20" s="5" t="str">
        <f t="shared" si="19"/>
        <v/>
      </c>
      <c r="AE20" s="5" t="str">
        <f t="shared" si="20"/>
        <v/>
      </c>
      <c r="AF20" s="5" t="str">
        <f t="shared" si="21"/>
        <v/>
      </c>
      <c r="AG20" s="5" t="str">
        <f t="shared" si="22"/>
        <v/>
      </c>
      <c r="AH20" s="5" t="str">
        <f t="shared" si="23"/>
        <v/>
      </c>
      <c r="AI20" s="5" t="str">
        <f t="shared" si="24"/>
        <v/>
      </c>
      <c r="AJ20" s="5" t="str">
        <f t="shared" si="25"/>
        <v/>
      </c>
      <c r="AK20" s="5" t="str">
        <f t="shared" si="26"/>
        <v/>
      </c>
      <c r="AL20" s="19"/>
      <c r="AO20" s="21"/>
    </row>
    <row r="21" spans="1:41">
      <c r="A21" s="17">
        <v>16</v>
      </c>
      <c r="B21" s="5">
        <f>IF(ISBLANK(Hindi!B21),"",Hindi!B21)</f>
        <v>116</v>
      </c>
      <c r="C21" s="5">
        <f>IF(ISBLANK(Hindi!C21),"",Hindi!C21)</f>
        <v>368</v>
      </c>
      <c r="D21" s="13" t="str">
        <f>IF(ISBLANK(Hindi!D21),"",Hindi!D21)</f>
        <v>SARA PARVIN</v>
      </c>
      <c r="E21" s="5" t="str">
        <f>IF(ISBLANK(Data!AH20),"",Data!AH20)</f>
        <v/>
      </c>
      <c r="F21" s="5" t="str">
        <f t="shared" si="0"/>
        <v/>
      </c>
      <c r="G21" s="5" t="str">
        <f t="shared" si="1"/>
        <v/>
      </c>
      <c r="H21" s="5" t="str">
        <f>IF(ISBLANK(Data!AI20),"",Data!AI20)</f>
        <v/>
      </c>
      <c r="I21" s="5" t="str">
        <f t="shared" si="2"/>
        <v/>
      </c>
      <c r="J21" s="5" t="str">
        <f t="shared" si="3"/>
        <v/>
      </c>
      <c r="K21" s="5" t="str">
        <f>IF(ISBLANK(Data!AJ20),"",Data!AJ20)</f>
        <v/>
      </c>
      <c r="L21" s="5" t="str">
        <f t="shared" si="4"/>
        <v/>
      </c>
      <c r="M21" s="5" t="str">
        <f t="shared" si="5"/>
        <v/>
      </c>
      <c r="N21" s="5" t="str">
        <f t="shared" si="6"/>
        <v/>
      </c>
      <c r="O21" s="5" t="str">
        <f t="shared" si="7"/>
        <v/>
      </c>
      <c r="P21" s="5" t="str">
        <f t="shared" si="8"/>
        <v/>
      </c>
      <c r="Q21" s="5" t="str">
        <f>IF(ISBLANK(Data!AK20),"",Data!AK20)</f>
        <v/>
      </c>
      <c r="R21" s="5" t="str">
        <f t="shared" si="9"/>
        <v/>
      </c>
      <c r="S21" s="5" t="str">
        <f t="shared" si="10"/>
        <v/>
      </c>
      <c r="T21" s="5" t="str">
        <f>IF(ISBLANK(Data!AL20),"",Data!AL20)</f>
        <v/>
      </c>
      <c r="U21" s="5" t="str">
        <f t="shared" si="11"/>
        <v/>
      </c>
      <c r="V21" s="5" t="str">
        <f t="shared" si="12"/>
        <v/>
      </c>
      <c r="W21" s="5" t="str">
        <f>IF(ISBLANK(Data!AM20),"",Data!AM20)</f>
        <v/>
      </c>
      <c r="X21" s="5" t="str">
        <f t="shared" si="13"/>
        <v/>
      </c>
      <c r="Y21" s="5" t="str">
        <f t="shared" si="14"/>
        <v/>
      </c>
      <c r="Z21" s="5" t="str">
        <f t="shared" si="15"/>
        <v/>
      </c>
      <c r="AA21" s="5" t="str">
        <f t="shared" si="16"/>
        <v/>
      </c>
      <c r="AB21" s="5" t="str">
        <f t="shared" si="17"/>
        <v/>
      </c>
      <c r="AC21" s="5" t="str">
        <f t="shared" si="18"/>
        <v/>
      </c>
      <c r="AD21" s="5" t="str">
        <f t="shared" si="19"/>
        <v/>
      </c>
      <c r="AE21" s="5" t="str">
        <f t="shared" si="20"/>
        <v/>
      </c>
      <c r="AF21" s="5" t="str">
        <f t="shared" si="21"/>
        <v/>
      </c>
      <c r="AG21" s="5" t="str">
        <f t="shared" si="22"/>
        <v/>
      </c>
      <c r="AH21" s="5" t="str">
        <f t="shared" si="23"/>
        <v/>
      </c>
      <c r="AI21" s="5" t="str">
        <f t="shared" si="24"/>
        <v/>
      </c>
      <c r="AJ21" s="5" t="str">
        <f t="shared" si="25"/>
        <v/>
      </c>
      <c r="AK21" s="5" t="str">
        <f t="shared" si="26"/>
        <v/>
      </c>
      <c r="AL21" s="19"/>
    </row>
    <row r="22" spans="1:41">
      <c r="A22" s="17">
        <v>17</v>
      </c>
      <c r="B22" s="5">
        <f>IF(ISBLANK(Hindi!B22),"",Hindi!B22)</f>
        <v>117</v>
      </c>
      <c r="C22" s="5">
        <f>IF(ISBLANK(Hindi!C22),"",Hindi!C22)</f>
        <v>385</v>
      </c>
      <c r="D22" s="13" t="str">
        <f>IF(ISBLANK(Hindi!D22),"",Hindi!D22)</f>
        <v>MOHAMMED YAMAN</v>
      </c>
      <c r="E22" s="5" t="str">
        <f>IF(ISBLANK(Data!AH21),"",Data!AH21)</f>
        <v/>
      </c>
      <c r="F22" s="5" t="str">
        <f t="shared" si="0"/>
        <v/>
      </c>
      <c r="G22" s="5" t="str">
        <f t="shared" si="1"/>
        <v/>
      </c>
      <c r="H22" s="5" t="str">
        <f>IF(ISBLANK(Data!AI21),"",Data!AI21)</f>
        <v/>
      </c>
      <c r="I22" s="5" t="str">
        <f t="shared" si="2"/>
        <v/>
      </c>
      <c r="J22" s="5" t="str">
        <f t="shared" si="3"/>
        <v/>
      </c>
      <c r="K22" s="5" t="str">
        <f>IF(ISBLANK(Data!AJ21),"",Data!AJ21)</f>
        <v/>
      </c>
      <c r="L22" s="5" t="str">
        <f t="shared" si="4"/>
        <v/>
      </c>
      <c r="M22" s="5" t="str">
        <f t="shared" si="5"/>
        <v/>
      </c>
      <c r="N22" s="5" t="str">
        <f t="shared" si="6"/>
        <v/>
      </c>
      <c r="O22" s="5" t="str">
        <f t="shared" si="7"/>
        <v/>
      </c>
      <c r="P22" s="5" t="str">
        <f t="shared" si="8"/>
        <v/>
      </c>
      <c r="Q22" s="5" t="str">
        <f>IF(ISBLANK(Data!AK21),"",Data!AK21)</f>
        <v/>
      </c>
      <c r="R22" s="5" t="str">
        <f t="shared" si="9"/>
        <v/>
      </c>
      <c r="S22" s="5" t="str">
        <f t="shared" si="10"/>
        <v/>
      </c>
      <c r="T22" s="5" t="str">
        <f>IF(ISBLANK(Data!AL21),"",Data!AL21)</f>
        <v/>
      </c>
      <c r="U22" s="5" t="str">
        <f t="shared" si="11"/>
        <v/>
      </c>
      <c r="V22" s="5" t="str">
        <f t="shared" si="12"/>
        <v/>
      </c>
      <c r="W22" s="5" t="str">
        <f>IF(ISBLANK(Data!AM21),"",Data!AM21)</f>
        <v/>
      </c>
      <c r="X22" s="5" t="str">
        <f t="shared" si="13"/>
        <v/>
      </c>
      <c r="Y22" s="5" t="str">
        <f t="shared" si="14"/>
        <v/>
      </c>
      <c r="Z22" s="5" t="str">
        <f t="shared" si="15"/>
        <v/>
      </c>
      <c r="AA22" s="5" t="str">
        <f t="shared" si="16"/>
        <v/>
      </c>
      <c r="AB22" s="5" t="str">
        <f t="shared" si="17"/>
        <v/>
      </c>
      <c r="AC22" s="5" t="str">
        <f t="shared" si="18"/>
        <v/>
      </c>
      <c r="AD22" s="5" t="str">
        <f t="shared" si="19"/>
        <v/>
      </c>
      <c r="AE22" s="5" t="str">
        <f t="shared" si="20"/>
        <v/>
      </c>
      <c r="AF22" s="5" t="str">
        <f t="shared" si="21"/>
        <v/>
      </c>
      <c r="AG22" s="5" t="str">
        <f t="shared" si="22"/>
        <v/>
      </c>
      <c r="AH22" s="5" t="str">
        <f t="shared" si="23"/>
        <v/>
      </c>
      <c r="AI22" s="5" t="str">
        <f t="shared" si="24"/>
        <v/>
      </c>
      <c r="AJ22" s="5" t="str">
        <f t="shared" si="25"/>
        <v/>
      </c>
      <c r="AK22" s="5" t="str">
        <f t="shared" si="26"/>
        <v/>
      </c>
      <c r="AL22" s="19"/>
    </row>
    <row r="23" spans="1:41">
      <c r="A23" s="17">
        <v>18</v>
      </c>
      <c r="B23" s="5" t="str">
        <f>IF(ISBLANK(Hindi!B23),"",Hindi!B23)</f>
        <v/>
      </c>
      <c r="C23" s="5" t="str">
        <f>IF(ISBLANK(Hindi!C23),"",Hindi!C23)</f>
        <v/>
      </c>
      <c r="D23" s="13" t="str">
        <f>IF(ISBLANK(Hindi!D23),"",Hindi!D23)</f>
        <v/>
      </c>
      <c r="E23" s="5" t="str">
        <f>IF(ISBLANK(Data!AH22),"",Data!AH22)</f>
        <v/>
      </c>
      <c r="F23" s="5" t="str">
        <f t="shared" si="0"/>
        <v/>
      </c>
      <c r="G23" s="5" t="str">
        <f t="shared" si="1"/>
        <v/>
      </c>
      <c r="H23" s="5" t="str">
        <f>IF(ISBLANK(Data!AI22),"",Data!AI22)</f>
        <v/>
      </c>
      <c r="I23" s="5" t="str">
        <f t="shared" si="2"/>
        <v/>
      </c>
      <c r="J23" s="5" t="str">
        <f t="shared" si="3"/>
        <v/>
      </c>
      <c r="K23" s="5" t="str">
        <f>IF(ISBLANK(Data!AJ22),"",Data!AJ22)</f>
        <v/>
      </c>
      <c r="L23" s="5" t="str">
        <f t="shared" si="4"/>
        <v/>
      </c>
      <c r="M23" s="5" t="str">
        <f t="shared" si="5"/>
        <v/>
      </c>
      <c r="N23" s="5" t="str">
        <f t="shared" si="6"/>
        <v/>
      </c>
      <c r="O23" s="5" t="str">
        <f t="shared" si="7"/>
        <v/>
      </c>
      <c r="P23" s="5" t="str">
        <f t="shared" si="8"/>
        <v/>
      </c>
      <c r="Q23" s="5" t="str">
        <f>IF(ISBLANK(Data!AK22),"",Data!AK22)</f>
        <v/>
      </c>
      <c r="R23" s="5" t="str">
        <f t="shared" si="9"/>
        <v/>
      </c>
      <c r="S23" s="5" t="str">
        <f t="shared" si="10"/>
        <v/>
      </c>
      <c r="T23" s="5" t="str">
        <f>IF(ISBLANK(Data!AL22),"",Data!AL22)</f>
        <v/>
      </c>
      <c r="U23" s="5" t="str">
        <f t="shared" si="11"/>
        <v/>
      </c>
      <c r="V23" s="5" t="str">
        <f t="shared" si="12"/>
        <v/>
      </c>
      <c r="W23" s="5" t="str">
        <f>IF(ISBLANK(Data!AM22),"",Data!AM22)</f>
        <v/>
      </c>
      <c r="X23" s="5" t="str">
        <f t="shared" si="13"/>
        <v/>
      </c>
      <c r="Y23" s="5" t="str">
        <f t="shared" si="14"/>
        <v/>
      </c>
      <c r="Z23" s="5" t="str">
        <f t="shared" si="15"/>
        <v/>
      </c>
      <c r="AA23" s="5" t="str">
        <f t="shared" si="16"/>
        <v/>
      </c>
      <c r="AB23" s="5" t="str">
        <f t="shared" si="17"/>
        <v/>
      </c>
      <c r="AC23" s="5" t="str">
        <f t="shared" si="18"/>
        <v/>
      </c>
      <c r="AD23" s="5" t="str">
        <f t="shared" si="19"/>
        <v/>
      </c>
      <c r="AE23" s="5" t="str">
        <f t="shared" si="20"/>
        <v/>
      </c>
      <c r="AF23" s="5" t="str">
        <f t="shared" si="21"/>
        <v/>
      </c>
      <c r="AG23" s="5" t="str">
        <f t="shared" si="22"/>
        <v/>
      </c>
      <c r="AH23" s="5" t="str">
        <f t="shared" si="23"/>
        <v/>
      </c>
      <c r="AI23" s="5" t="str">
        <f t="shared" si="24"/>
        <v/>
      </c>
      <c r="AJ23" s="5" t="str">
        <f t="shared" si="25"/>
        <v/>
      </c>
      <c r="AK23" s="5" t="str">
        <f t="shared" si="26"/>
        <v/>
      </c>
      <c r="AL23" s="19"/>
    </row>
    <row r="24" spans="1:41">
      <c r="A24" s="17">
        <v>19</v>
      </c>
      <c r="B24" s="5" t="str">
        <f>IF(ISBLANK(Hindi!B24),"",Hindi!B24)</f>
        <v/>
      </c>
      <c r="C24" s="5" t="str">
        <f>IF(ISBLANK(Hindi!C24),"",Hindi!C24)</f>
        <v/>
      </c>
      <c r="D24" s="13" t="str">
        <f>IF(ISBLANK(Hindi!D24),"",Hindi!D24)</f>
        <v/>
      </c>
      <c r="E24" s="5" t="str">
        <f>IF(ISBLANK(Data!AH23),"",Data!AH23)</f>
        <v/>
      </c>
      <c r="F24" s="5" t="str">
        <f t="shared" si="0"/>
        <v/>
      </c>
      <c r="G24" s="5" t="str">
        <f t="shared" si="1"/>
        <v/>
      </c>
      <c r="H24" s="5" t="str">
        <f>IF(ISBLANK(Data!AI23),"",Data!AI23)</f>
        <v/>
      </c>
      <c r="I24" s="5" t="str">
        <f t="shared" si="2"/>
        <v/>
      </c>
      <c r="J24" s="5" t="str">
        <f t="shared" si="3"/>
        <v/>
      </c>
      <c r="K24" s="5" t="str">
        <f>IF(ISBLANK(Data!AJ23),"",Data!AJ23)</f>
        <v/>
      </c>
      <c r="L24" s="5" t="str">
        <f t="shared" si="4"/>
        <v/>
      </c>
      <c r="M24" s="5" t="str">
        <f t="shared" si="5"/>
        <v/>
      </c>
      <c r="N24" s="5" t="str">
        <f t="shared" si="6"/>
        <v/>
      </c>
      <c r="O24" s="5" t="str">
        <f t="shared" si="7"/>
        <v/>
      </c>
      <c r="P24" s="5" t="str">
        <f t="shared" si="8"/>
        <v/>
      </c>
      <c r="Q24" s="5" t="str">
        <f>IF(ISBLANK(Data!AK23),"",Data!AK23)</f>
        <v/>
      </c>
      <c r="R24" s="5" t="str">
        <f t="shared" si="9"/>
        <v/>
      </c>
      <c r="S24" s="5" t="str">
        <f t="shared" si="10"/>
        <v/>
      </c>
      <c r="T24" s="5" t="str">
        <f>IF(ISBLANK(Data!AL23),"",Data!AL23)</f>
        <v/>
      </c>
      <c r="U24" s="5" t="str">
        <f t="shared" si="11"/>
        <v/>
      </c>
      <c r="V24" s="5" t="str">
        <f t="shared" si="12"/>
        <v/>
      </c>
      <c r="W24" s="5" t="str">
        <f>IF(ISBLANK(Data!AM23),"",Data!AM23)</f>
        <v/>
      </c>
      <c r="X24" s="5" t="str">
        <f t="shared" si="13"/>
        <v/>
      </c>
      <c r="Y24" s="5" t="str">
        <f t="shared" si="14"/>
        <v/>
      </c>
      <c r="Z24" s="5" t="str">
        <f t="shared" si="15"/>
        <v/>
      </c>
      <c r="AA24" s="5" t="str">
        <f t="shared" si="16"/>
        <v/>
      </c>
      <c r="AB24" s="5" t="str">
        <f t="shared" si="17"/>
        <v/>
      </c>
      <c r="AC24" s="5" t="str">
        <f t="shared" si="18"/>
        <v/>
      </c>
      <c r="AD24" s="5" t="str">
        <f t="shared" si="19"/>
        <v/>
      </c>
      <c r="AE24" s="5" t="str">
        <f t="shared" si="20"/>
        <v/>
      </c>
      <c r="AF24" s="5" t="str">
        <f t="shared" si="21"/>
        <v/>
      </c>
      <c r="AG24" s="5" t="str">
        <f t="shared" si="22"/>
        <v/>
      </c>
      <c r="AH24" s="5" t="str">
        <f t="shared" si="23"/>
        <v/>
      </c>
      <c r="AI24" s="5" t="str">
        <f t="shared" si="24"/>
        <v/>
      </c>
      <c r="AJ24" s="5" t="str">
        <f t="shared" si="25"/>
        <v/>
      </c>
      <c r="AK24" s="5" t="str">
        <f t="shared" si="26"/>
        <v/>
      </c>
      <c r="AL24" s="19"/>
    </row>
    <row r="25" spans="1:41">
      <c r="A25" s="17">
        <v>20</v>
      </c>
      <c r="B25" s="5" t="str">
        <f>IF(ISBLANK(Hindi!B25),"",Hindi!B25)</f>
        <v/>
      </c>
      <c r="C25" s="5" t="str">
        <f>IF(ISBLANK(Hindi!C25),"",Hindi!C25)</f>
        <v/>
      </c>
      <c r="D25" s="13" t="str">
        <f>IF(ISBLANK(Hindi!D25),"",Hindi!D25)</f>
        <v/>
      </c>
      <c r="E25" s="5" t="str">
        <f>IF(ISBLANK(Data!AH24),"",Data!AH24)</f>
        <v/>
      </c>
      <c r="F25" s="5" t="str">
        <f t="shared" si="0"/>
        <v/>
      </c>
      <c r="G25" s="5" t="str">
        <f t="shared" si="1"/>
        <v/>
      </c>
      <c r="H25" s="5" t="str">
        <f>IF(ISBLANK(Data!AI24),"",Data!AI24)</f>
        <v/>
      </c>
      <c r="I25" s="5" t="str">
        <f t="shared" si="2"/>
        <v/>
      </c>
      <c r="J25" s="5" t="str">
        <f t="shared" si="3"/>
        <v/>
      </c>
      <c r="K25" s="5" t="str">
        <f>IF(ISBLANK(Data!AJ24),"",Data!AJ24)</f>
        <v/>
      </c>
      <c r="L25" s="5" t="str">
        <f t="shared" si="4"/>
        <v/>
      </c>
      <c r="M25" s="5" t="str">
        <f t="shared" si="5"/>
        <v/>
      </c>
      <c r="N25" s="5" t="str">
        <f t="shared" si="6"/>
        <v/>
      </c>
      <c r="O25" s="5" t="str">
        <f t="shared" si="7"/>
        <v/>
      </c>
      <c r="P25" s="5" t="str">
        <f t="shared" si="8"/>
        <v/>
      </c>
      <c r="Q25" s="5" t="str">
        <f>IF(ISBLANK(Data!AK24),"",Data!AK24)</f>
        <v/>
      </c>
      <c r="R25" s="5" t="str">
        <f t="shared" si="9"/>
        <v/>
      </c>
      <c r="S25" s="5" t="str">
        <f t="shared" si="10"/>
        <v/>
      </c>
      <c r="T25" s="5" t="str">
        <f>IF(ISBLANK(Data!AL24),"",Data!AL24)</f>
        <v/>
      </c>
      <c r="U25" s="5" t="str">
        <f t="shared" si="11"/>
        <v/>
      </c>
      <c r="V25" s="5" t="str">
        <f t="shared" si="12"/>
        <v/>
      </c>
      <c r="W25" s="5" t="str">
        <f>IF(ISBLANK(Data!AM24),"",Data!AM24)</f>
        <v/>
      </c>
      <c r="X25" s="5" t="str">
        <f t="shared" si="13"/>
        <v/>
      </c>
      <c r="Y25" s="5" t="str">
        <f t="shared" si="14"/>
        <v/>
      </c>
      <c r="Z25" s="5" t="str">
        <f t="shared" si="15"/>
        <v/>
      </c>
      <c r="AA25" s="5" t="str">
        <f t="shared" si="16"/>
        <v/>
      </c>
      <c r="AB25" s="5" t="str">
        <f t="shared" si="17"/>
        <v/>
      </c>
      <c r="AC25" s="5" t="str">
        <f t="shared" si="18"/>
        <v/>
      </c>
      <c r="AD25" s="5" t="str">
        <f t="shared" si="19"/>
        <v/>
      </c>
      <c r="AE25" s="5" t="str">
        <f t="shared" si="20"/>
        <v/>
      </c>
      <c r="AF25" s="5" t="str">
        <f t="shared" si="21"/>
        <v/>
      </c>
      <c r="AG25" s="5" t="str">
        <f t="shared" si="22"/>
        <v/>
      </c>
      <c r="AH25" s="5" t="str">
        <f t="shared" si="23"/>
        <v/>
      </c>
      <c r="AI25" s="5" t="str">
        <f t="shared" si="24"/>
        <v/>
      </c>
      <c r="AJ25" s="5" t="str">
        <f t="shared" si="25"/>
        <v/>
      </c>
      <c r="AK25" s="5" t="str">
        <f t="shared" si="26"/>
        <v/>
      </c>
      <c r="AL25" s="19"/>
    </row>
    <row r="26" spans="1:41">
      <c r="A26" s="17">
        <v>21</v>
      </c>
      <c r="B26" s="5" t="str">
        <f>IF(ISBLANK(Hindi!B26),"",Hindi!B26)</f>
        <v/>
      </c>
      <c r="C26" s="5" t="str">
        <f>IF(ISBLANK(Hindi!C26),"",Hindi!C26)</f>
        <v/>
      </c>
      <c r="D26" s="13" t="str">
        <f>IF(ISBLANK(Hindi!D26),"",Hindi!D26)</f>
        <v/>
      </c>
      <c r="E26" s="5" t="str">
        <f>IF(ISBLANK(Data!AH25),"",Data!AH25)</f>
        <v/>
      </c>
      <c r="F26" s="5" t="str">
        <f t="shared" si="0"/>
        <v/>
      </c>
      <c r="G26" s="5" t="str">
        <f t="shared" si="1"/>
        <v/>
      </c>
      <c r="H26" s="5" t="str">
        <f>IF(ISBLANK(Data!AI25),"",Data!AI25)</f>
        <v/>
      </c>
      <c r="I26" s="5" t="str">
        <f t="shared" si="2"/>
        <v/>
      </c>
      <c r="J26" s="5" t="str">
        <f t="shared" si="3"/>
        <v/>
      </c>
      <c r="K26" s="5" t="str">
        <f>IF(ISBLANK(Data!AJ25),"",Data!AJ25)</f>
        <v/>
      </c>
      <c r="L26" s="5" t="str">
        <f t="shared" si="4"/>
        <v/>
      </c>
      <c r="M26" s="5" t="str">
        <f t="shared" si="5"/>
        <v/>
      </c>
      <c r="N26" s="5" t="str">
        <f t="shared" si="6"/>
        <v/>
      </c>
      <c r="O26" s="5" t="str">
        <f t="shared" si="7"/>
        <v/>
      </c>
      <c r="P26" s="5" t="str">
        <f t="shared" si="8"/>
        <v/>
      </c>
      <c r="Q26" s="5" t="str">
        <f>IF(ISBLANK(Data!AK25),"",Data!AK25)</f>
        <v/>
      </c>
      <c r="R26" s="5" t="str">
        <f t="shared" si="9"/>
        <v/>
      </c>
      <c r="S26" s="5" t="str">
        <f t="shared" si="10"/>
        <v/>
      </c>
      <c r="T26" s="5" t="str">
        <f>IF(ISBLANK(Data!AL25),"",Data!AL25)</f>
        <v/>
      </c>
      <c r="U26" s="5" t="str">
        <f t="shared" si="11"/>
        <v/>
      </c>
      <c r="V26" s="5" t="str">
        <f t="shared" si="12"/>
        <v/>
      </c>
      <c r="W26" s="5" t="str">
        <f>IF(ISBLANK(Data!AM25),"",Data!AM25)</f>
        <v/>
      </c>
      <c r="X26" s="5" t="str">
        <f t="shared" si="13"/>
        <v/>
      </c>
      <c r="Y26" s="5" t="str">
        <f t="shared" si="14"/>
        <v/>
      </c>
      <c r="Z26" s="5" t="str">
        <f t="shared" si="15"/>
        <v/>
      </c>
      <c r="AA26" s="5" t="str">
        <f t="shared" si="16"/>
        <v/>
      </c>
      <c r="AB26" s="5" t="str">
        <f t="shared" si="17"/>
        <v/>
      </c>
      <c r="AC26" s="5" t="str">
        <f t="shared" si="18"/>
        <v/>
      </c>
      <c r="AD26" s="5" t="str">
        <f t="shared" si="19"/>
        <v/>
      </c>
      <c r="AE26" s="5" t="str">
        <f t="shared" si="20"/>
        <v/>
      </c>
      <c r="AF26" s="5" t="str">
        <f t="shared" si="21"/>
        <v/>
      </c>
      <c r="AG26" s="5" t="str">
        <f t="shared" si="22"/>
        <v/>
      </c>
      <c r="AH26" s="5" t="str">
        <f t="shared" si="23"/>
        <v/>
      </c>
      <c r="AI26" s="5" t="str">
        <f t="shared" si="24"/>
        <v/>
      </c>
      <c r="AJ26" s="5" t="str">
        <f t="shared" si="25"/>
        <v/>
      </c>
      <c r="AK26" s="5" t="str">
        <f t="shared" si="26"/>
        <v/>
      </c>
      <c r="AL26" s="19"/>
    </row>
    <row r="27" spans="1:41">
      <c r="A27" s="17">
        <v>22</v>
      </c>
      <c r="B27" s="5" t="str">
        <f>IF(ISBLANK(Hindi!B27),"",Hindi!B27)</f>
        <v/>
      </c>
      <c r="C27" s="5" t="str">
        <f>IF(ISBLANK(Hindi!C27),"",Hindi!C27)</f>
        <v/>
      </c>
      <c r="D27" s="13" t="str">
        <f>IF(ISBLANK(Hindi!D27),"",Hindi!D27)</f>
        <v/>
      </c>
      <c r="E27" s="5" t="str">
        <f>IF(ISBLANK(Data!AH26),"",Data!AH26)</f>
        <v/>
      </c>
      <c r="F27" s="5" t="str">
        <f t="shared" si="0"/>
        <v/>
      </c>
      <c r="G27" s="5" t="str">
        <f t="shared" si="1"/>
        <v/>
      </c>
      <c r="H27" s="5" t="str">
        <f>IF(ISBLANK(Data!AI26),"",Data!AI26)</f>
        <v/>
      </c>
      <c r="I27" s="5" t="str">
        <f t="shared" si="2"/>
        <v/>
      </c>
      <c r="J27" s="5" t="str">
        <f t="shared" si="3"/>
        <v/>
      </c>
      <c r="K27" s="5" t="str">
        <f>IF(ISBLANK(Data!AJ26),"",Data!AJ26)</f>
        <v/>
      </c>
      <c r="L27" s="5" t="str">
        <f t="shared" si="4"/>
        <v/>
      </c>
      <c r="M27" s="5" t="str">
        <f t="shared" si="5"/>
        <v/>
      </c>
      <c r="N27" s="5" t="str">
        <f t="shared" si="6"/>
        <v/>
      </c>
      <c r="O27" s="5" t="str">
        <f t="shared" si="7"/>
        <v/>
      </c>
      <c r="P27" s="5" t="str">
        <f t="shared" si="8"/>
        <v/>
      </c>
      <c r="Q27" s="5" t="str">
        <f>IF(ISBLANK(Data!AK26),"",Data!AK26)</f>
        <v/>
      </c>
      <c r="R27" s="5" t="str">
        <f t="shared" si="9"/>
        <v/>
      </c>
      <c r="S27" s="5" t="str">
        <f t="shared" si="10"/>
        <v/>
      </c>
      <c r="T27" s="5" t="str">
        <f>IF(ISBLANK(Data!AL26),"",Data!AL26)</f>
        <v/>
      </c>
      <c r="U27" s="5" t="str">
        <f t="shared" si="11"/>
        <v/>
      </c>
      <c r="V27" s="5" t="str">
        <f t="shared" si="12"/>
        <v/>
      </c>
      <c r="W27" s="5" t="str">
        <f>IF(ISBLANK(Data!AM26),"",Data!AM26)</f>
        <v/>
      </c>
      <c r="X27" s="5" t="str">
        <f t="shared" si="13"/>
        <v/>
      </c>
      <c r="Y27" s="5" t="str">
        <f t="shared" si="14"/>
        <v/>
      </c>
      <c r="Z27" s="5" t="str">
        <f t="shared" si="15"/>
        <v/>
      </c>
      <c r="AA27" s="5" t="str">
        <f t="shared" si="16"/>
        <v/>
      </c>
      <c r="AB27" s="5" t="str">
        <f t="shared" si="17"/>
        <v/>
      </c>
      <c r="AC27" s="5" t="str">
        <f t="shared" si="18"/>
        <v/>
      </c>
      <c r="AD27" s="5" t="str">
        <f t="shared" si="19"/>
        <v/>
      </c>
      <c r="AE27" s="5" t="str">
        <f t="shared" si="20"/>
        <v/>
      </c>
      <c r="AF27" s="5" t="str">
        <f t="shared" si="21"/>
        <v/>
      </c>
      <c r="AG27" s="5" t="str">
        <f t="shared" si="22"/>
        <v/>
      </c>
      <c r="AH27" s="5" t="str">
        <f t="shared" si="23"/>
        <v/>
      </c>
      <c r="AI27" s="5" t="str">
        <f t="shared" si="24"/>
        <v/>
      </c>
      <c r="AJ27" s="5" t="str">
        <f t="shared" si="25"/>
        <v/>
      </c>
      <c r="AK27" s="5" t="str">
        <f t="shared" si="26"/>
        <v/>
      </c>
      <c r="AL27" s="19"/>
    </row>
    <row r="28" spans="1:41">
      <c r="A28" s="17">
        <v>23</v>
      </c>
      <c r="B28" s="5" t="str">
        <f>IF(ISBLANK(Hindi!B28),"",Hindi!B28)</f>
        <v/>
      </c>
      <c r="C28" s="5" t="str">
        <f>IF(ISBLANK(Hindi!C28),"",Hindi!C28)</f>
        <v/>
      </c>
      <c r="D28" s="13" t="str">
        <f>IF(ISBLANK(Hindi!D28),"",Hindi!D28)</f>
        <v/>
      </c>
      <c r="E28" s="5" t="str">
        <f>IF(ISBLANK(Data!AH27),"",Data!AH27)</f>
        <v/>
      </c>
      <c r="F28" s="5" t="str">
        <f t="shared" si="0"/>
        <v/>
      </c>
      <c r="G28" s="5" t="str">
        <f t="shared" si="1"/>
        <v/>
      </c>
      <c r="H28" s="5" t="str">
        <f>IF(ISBLANK(Data!AI27),"",Data!AI27)</f>
        <v/>
      </c>
      <c r="I28" s="5" t="str">
        <f t="shared" si="2"/>
        <v/>
      </c>
      <c r="J28" s="5" t="str">
        <f t="shared" si="3"/>
        <v/>
      </c>
      <c r="K28" s="5" t="str">
        <f>IF(ISBLANK(Data!AJ27),"",Data!AJ27)</f>
        <v/>
      </c>
      <c r="L28" s="5" t="str">
        <f t="shared" si="4"/>
        <v/>
      </c>
      <c r="M28" s="5" t="str">
        <f t="shared" si="5"/>
        <v/>
      </c>
      <c r="N28" s="5" t="str">
        <f t="shared" si="6"/>
        <v/>
      </c>
      <c r="O28" s="5" t="str">
        <f t="shared" si="7"/>
        <v/>
      </c>
      <c r="P28" s="5" t="str">
        <f t="shared" si="8"/>
        <v/>
      </c>
      <c r="Q28" s="5" t="str">
        <f>IF(ISBLANK(Data!AK27),"",Data!AK27)</f>
        <v/>
      </c>
      <c r="R28" s="5" t="str">
        <f t="shared" si="9"/>
        <v/>
      </c>
      <c r="S28" s="5" t="str">
        <f t="shared" si="10"/>
        <v/>
      </c>
      <c r="T28" s="5" t="str">
        <f>IF(ISBLANK(Data!AL27),"",Data!AL27)</f>
        <v/>
      </c>
      <c r="U28" s="5" t="str">
        <f t="shared" si="11"/>
        <v/>
      </c>
      <c r="V28" s="5" t="str">
        <f t="shared" si="12"/>
        <v/>
      </c>
      <c r="W28" s="5" t="str">
        <f>IF(ISBLANK(Data!AM27),"",Data!AM27)</f>
        <v/>
      </c>
      <c r="X28" s="5" t="str">
        <f t="shared" si="13"/>
        <v/>
      </c>
      <c r="Y28" s="5" t="str">
        <f t="shared" si="14"/>
        <v/>
      </c>
      <c r="Z28" s="5" t="str">
        <f t="shared" si="15"/>
        <v/>
      </c>
      <c r="AA28" s="5" t="str">
        <f t="shared" si="16"/>
        <v/>
      </c>
      <c r="AB28" s="5" t="str">
        <f t="shared" si="17"/>
        <v/>
      </c>
      <c r="AC28" s="5" t="str">
        <f t="shared" si="18"/>
        <v/>
      </c>
      <c r="AD28" s="5" t="str">
        <f t="shared" si="19"/>
        <v/>
      </c>
      <c r="AE28" s="5" t="str">
        <f t="shared" si="20"/>
        <v/>
      </c>
      <c r="AF28" s="5" t="str">
        <f t="shared" si="21"/>
        <v/>
      </c>
      <c r="AG28" s="5" t="str">
        <f t="shared" si="22"/>
        <v/>
      </c>
      <c r="AH28" s="5" t="str">
        <f t="shared" si="23"/>
        <v/>
      </c>
      <c r="AI28" s="5" t="str">
        <f t="shared" si="24"/>
        <v/>
      </c>
      <c r="AJ28" s="5" t="str">
        <f t="shared" si="25"/>
        <v/>
      </c>
      <c r="AK28" s="5" t="str">
        <f t="shared" si="26"/>
        <v/>
      </c>
      <c r="AL28" s="19"/>
    </row>
    <row r="29" spans="1:41">
      <c r="A29" s="17">
        <v>24</v>
      </c>
      <c r="B29" s="5" t="str">
        <f>IF(ISBLANK(Hindi!B29),"",Hindi!B29)</f>
        <v/>
      </c>
      <c r="C29" s="5" t="str">
        <f>IF(ISBLANK(Hindi!C29),"",Hindi!C29)</f>
        <v/>
      </c>
      <c r="D29" s="13" t="str">
        <f>IF(ISBLANK(Hindi!D29),"",Hindi!D29)</f>
        <v/>
      </c>
      <c r="E29" s="5" t="str">
        <f>IF(ISBLANK(Data!AH28),"",Data!AH28)</f>
        <v/>
      </c>
      <c r="F29" s="5" t="str">
        <f t="shared" si="0"/>
        <v/>
      </c>
      <c r="G29" s="5" t="str">
        <f t="shared" si="1"/>
        <v/>
      </c>
      <c r="H29" s="5" t="str">
        <f>IF(ISBLANK(Data!AI28),"",Data!AI28)</f>
        <v/>
      </c>
      <c r="I29" s="5" t="str">
        <f t="shared" si="2"/>
        <v/>
      </c>
      <c r="J29" s="5" t="str">
        <f t="shared" si="3"/>
        <v/>
      </c>
      <c r="K29" s="5" t="str">
        <f>IF(ISBLANK(Data!AJ28),"",Data!AJ28)</f>
        <v/>
      </c>
      <c r="L29" s="5" t="str">
        <f t="shared" si="4"/>
        <v/>
      </c>
      <c r="M29" s="5" t="str">
        <f t="shared" si="5"/>
        <v/>
      </c>
      <c r="N29" s="5" t="str">
        <f t="shared" si="6"/>
        <v/>
      </c>
      <c r="O29" s="5" t="str">
        <f t="shared" si="7"/>
        <v/>
      </c>
      <c r="P29" s="5" t="str">
        <f t="shared" si="8"/>
        <v/>
      </c>
      <c r="Q29" s="5" t="str">
        <f>IF(ISBLANK(Data!AK28),"",Data!AK28)</f>
        <v/>
      </c>
      <c r="R29" s="5" t="str">
        <f t="shared" si="9"/>
        <v/>
      </c>
      <c r="S29" s="5" t="str">
        <f t="shared" si="10"/>
        <v/>
      </c>
      <c r="T29" s="5" t="str">
        <f>IF(ISBLANK(Data!AL28),"",Data!AL28)</f>
        <v/>
      </c>
      <c r="U29" s="5" t="str">
        <f t="shared" si="11"/>
        <v/>
      </c>
      <c r="V29" s="5" t="str">
        <f t="shared" si="12"/>
        <v/>
      </c>
      <c r="W29" s="5" t="str">
        <f>IF(ISBLANK(Data!AM28),"",Data!AM28)</f>
        <v/>
      </c>
      <c r="X29" s="5" t="str">
        <f t="shared" si="13"/>
        <v/>
      </c>
      <c r="Y29" s="5" t="str">
        <f t="shared" si="14"/>
        <v/>
      </c>
      <c r="Z29" s="5" t="str">
        <f t="shared" si="15"/>
        <v/>
      </c>
      <c r="AA29" s="5" t="str">
        <f t="shared" si="16"/>
        <v/>
      </c>
      <c r="AB29" s="5" t="str">
        <f t="shared" si="17"/>
        <v/>
      </c>
      <c r="AC29" s="5" t="str">
        <f t="shared" si="18"/>
        <v/>
      </c>
      <c r="AD29" s="5" t="str">
        <f t="shared" si="19"/>
        <v/>
      </c>
      <c r="AE29" s="5" t="str">
        <f t="shared" si="20"/>
        <v/>
      </c>
      <c r="AF29" s="5" t="str">
        <f t="shared" si="21"/>
        <v/>
      </c>
      <c r="AG29" s="5" t="str">
        <f t="shared" si="22"/>
        <v/>
      </c>
      <c r="AH29" s="5" t="str">
        <f t="shared" si="23"/>
        <v/>
      </c>
      <c r="AI29" s="5" t="str">
        <f t="shared" si="24"/>
        <v/>
      </c>
      <c r="AJ29" s="5" t="str">
        <f t="shared" si="25"/>
        <v/>
      </c>
      <c r="AK29" s="5" t="str">
        <f t="shared" si="26"/>
        <v/>
      </c>
      <c r="AL29" s="19"/>
    </row>
    <row r="30" spans="1:41">
      <c r="A30" s="17">
        <v>25</v>
      </c>
      <c r="B30" s="5" t="str">
        <f>IF(ISBLANK(Hindi!B30),"",Hindi!B30)</f>
        <v/>
      </c>
      <c r="C30" s="5" t="str">
        <f>IF(ISBLANK(Hindi!C30),"",Hindi!C30)</f>
        <v/>
      </c>
      <c r="D30" s="13" t="str">
        <f>IF(ISBLANK(Hindi!D30),"",Hindi!D30)</f>
        <v/>
      </c>
      <c r="E30" s="5" t="str">
        <f>IF(ISBLANK(Data!AH29),"",Data!AH29)</f>
        <v/>
      </c>
      <c r="F30" s="5" t="str">
        <f t="shared" si="0"/>
        <v/>
      </c>
      <c r="G30" s="5" t="str">
        <f t="shared" si="1"/>
        <v/>
      </c>
      <c r="H30" s="5" t="str">
        <f>IF(ISBLANK(Data!AI29),"",Data!AI29)</f>
        <v/>
      </c>
      <c r="I30" s="5" t="str">
        <f t="shared" si="2"/>
        <v/>
      </c>
      <c r="J30" s="5" t="str">
        <f t="shared" si="3"/>
        <v/>
      </c>
      <c r="K30" s="5" t="str">
        <f>IF(ISBLANK(Data!AJ29),"",Data!AJ29)</f>
        <v/>
      </c>
      <c r="L30" s="5" t="str">
        <f t="shared" si="4"/>
        <v/>
      </c>
      <c r="M30" s="5" t="str">
        <f t="shared" si="5"/>
        <v/>
      </c>
      <c r="N30" s="5" t="str">
        <f t="shared" si="6"/>
        <v/>
      </c>
      <c r="O30" s="5" t="str">
        <f t="shared" si="7"/>
        <v/>
      </c>
      <c r="P30" s="5" t="str">
        <f t="shared" si="8"/>
        <v/>
      </c>
      <c r="Q30" s="5" t="str">
        <f>IF(ISBLANK(Data!AK29),"",Data!AK29)</f>
        <v/>
      </c>
      <c r="R30" s="5" t="str">
        <f t="shared" si="9"/>
        <v/>
      </c>
      <c r="S30" s="5" t="str">
        <f t="shared" si="10"/>
        <v/>
      </c>
      <c r="T30" s="5" t="str">
        <f>IF(ISBLANK(Data!AL29),"",Data!AL29)</f>
        <v/>
      </c>
      <c r="U30" s="5" t="str">
        <f t="shared" si="11"/>
        <v/>
      </c>
      <c r="V30" s="5" t="str">
        <f t="shared" si="12"/>
        <v/>
      </c>
      <c r="W30" s="5" t="str">
        <f>IF(ISBLANK(Data!AM29),"",Data!AM29)</f>
        <v/>
      </c>
      <c r="X30" s="5" t="str">
        <f t="shared" si="13"/>
        <v/>
      </c>
      <c r="Y30" s="5" t="str">
        <f t="shared" si="14"/>
        <v/>
      </c>
      <c r="Z30" s="5" t="str">
        <f t="shared" si="15"/>
        <v/>
      </c>
      <c r="AA30" s="5" t="str">
        <f t="shared" si="16"/>
        <v/>
      </c>
      <c r="AB30" s="5" t="str">
        <f t="shared" si="17"/>
        <v/>
      </c>
      <c r="AC30" s="5" t="str">
        <f t="shared" si="18"/>
        <v/>
      </c>
      <c r="AD30" s="5" t="str">
        <f t="shared" si="19"/>
        <v/>
      </c>
      <c r="AE30" s="5" t="str">
        <f t="shared" si="20"/>
        <v/>
      </c>
      <c r="AF30" s="5" t="str">
        <f t="shared" si="21"/>
        <v/>
      </c>
      <c r="AG30" s="5" t="str">
        <f t="shared" si="22"/>
        <v/>
      </c>
      <c r="AH30" s="5" t="str">
        <f t="shared" si="23"/>
        <v/>
      </c>
      <c r="AI30" s="5" t="str">
        <f t="shared" si="24"/>
        <v/>
      </c>
      <c r="AJ30" s="5" t="str">
        <f t="shared" si="25"/>
        <v/>
      </c>
      <c r="AK30" s="5" t="str">
        <f t="shared" si="26"/>
        <v/>
      </c>
      <c r="AL30" s="19"/>
    </row>
    <row r="31" spans="1:41">
      <c r="A31" s="17">
        <v>26</v>
      </c>
      <c r="B31" s="5" t="str">
        <f>IF(ISBLANK(Hindi!B31),"",Hindi!B31)</f>
        <v/>
      </c>
      <c r="C31" s="5" t="str">
        <f>IF(ISBLANK(Hindi!C31),"",Hindi!C31)</f>
        <v/>
      </c>
      <c r="D31" s="13" t="str">
        <f>IF(ISBLANK(Hindi!D31),"",Hindi!D31)</f>
        <v/>
      </c>
      <c r="E31" s="5" t="str">
        <f>IF(ISBLANK(Data!AH30),"",Data!AH30)</f>
        <v/>
      </c>
      <c r="F31" s="5" t="str">
        <f t="shared" si="0"/>
        <v/>
      </c>
      <c r="G31" s="5" t="str">
        <f t="shared" si="1"/>
        <v/>
      </c>
      <c r="H31" s="5" t="str">
        <f>IF(ISBLANK(Data!AI30),"",Data!AI30)</f>
        <v/>
      </c>
      <c r="I31" s="5" t="str">
        <f t="shared" si="2"/>
        <v/>
      </c>
      <c r="J31" s="5" t="str">
        <f t="shared" si="3"/>
        <v/>
      </c>
      <c r="K31" s="5" t="str">
        <f>IF(ISBLANK(Data!AJ30),"",Data!AJ30)</f>
        <v/>
      </c>
      <c r="L31" s="5" t="str">
        <f t="shared" si="4"/>
        <v/>
      </c>
      <c r="M31" s="5" t="str">
        <f t="shared" si="5"/>
        <v/>
      </c>
      <c r="N31" s="5" t="str">
        <f t="shared" si="6"/>
        <v/>
      </c>
      <c r="O31" s="5" t="str">
        <f t="shared" si="7"/>
        <v/>
      </c>
      <c r="P31" s="5" t="str">
        <f t="shared" si="8"/>
        <v/>
      </c>
      <c r="Q31" s="5" t="str">
        <f>IF(ISBLANK(Data!AK30),"",Data!AK30)</f>
        <v/>
      </c>
      <c r="R31" s="5" t="str">
        <f t="shared" si="9"/>
        <v/>
      </c>
      <c r="S31" s="5" t="str">
        <f t="shared" si="10"/>
        <v/>
      </c>
      <c r="T31" s="5" t="str">
        <f>IF(ISBLANK(Data!AL30),"",Data!AL30)</f>
        <v/>
      </c>
      <c r="U31" s="5" t="str">
        <f t="shared" si="11"/>
        <v/>
      </c>
      <c r="V31" s="5" t="str">
        <f t="shared" si="12"/>
        <v/>
      </c>
      <c r="W31" s="5" t="str">
        <f>IF(ISBLANK(Data!AM30),"",Data!AM30)</f>
        <v/>
      </c>
      <c r="X31" s="5" t="str">
        <f t="shared" si="13"/>
        <v/>
      </c>
      <c r="Y31" s="5" t="str">
        <f t="shared" si="14"/>
        <v/>
      </c>
      <c r="Z31" s="5" t="str">
        <f t="shared" si="15"/>
        <v/>
      </c>
      <c r="AA31" s="5" t="str">
        <f t="shared" si="16"/>
        <v/>
      </c>
      <c r="AB31" s="5" t="str">
        <f t="shared" si="17"/>
        <v/>
      </c>
      <c r="AC31" s="5" t="str">
        <f t="shared" si="18"/>
        <v/>
      </c>
      <c r="AD31" s="5" t="str">
        <f t="shared" si="19"/>
        <v/>
      </c>
      <c r="AE31" s="5" t="str">
        <f t="shared" si="20"/>
        <v/>
      </c>
      <c r="AF31" s="5" t="str">
        <f t="shared" si="21"/>
        <v/>
      </c>
      <c r="AG31" s="5" t="str">
        <f t="shared" si="22"/>
        <v/>
      </c>
      <c r="AH31" s="5" t="str">
        <f t="shared" si="23"/>
        <v/>
      </c>
      <c r="AI31" s="5" t="str">
        <f t="shared" si="24"/>
        <v/>
      </c>
      <c r="AJ31" s="5" t="str">
        <f t="shared" si="25"/>
        <v/>
      </c>
      <c r="AK31" s="5" t="str">
        <f t="shared" si="26"/>
        <v/>
      </c>
      <c r="AL31" s="19"/>
    </row>
    <row r="32" spans="1:41">
      <c r="A32" s="17">
        <v>27</v>
      </c>
      <c r="B32" s="5" t="str">
        <f>IF(ISBLANK(Hindi!B32),"",Hindi!B32)</f>
        <v/>
      </c>
      <c r="C32" s="5" t="str">
        <f>IF(ISBLANK(Hindi!C32),"",Hindi!C32)</f>
        <v/>
      </c>
      <c r="D32" s="13" t="str">
        <f>IF(ISBLANK(Hindi!D32),"",Hindi!D32)</f>
        <v/>
      </c>
      <c r="E32" s="5" t="str">
        <f>IF(ISBLANK(Data!AH31),"",Data!AH31)</f>
        <v/>
      </c>
      <c r="F32" s="5" t="str">
        <f t="shared" si="0"/>
        <v/>
      </c>
      <c r="G32" s="5" t="str">
        <f t="shared" si="1"/>
        <v/>
      </c>
      <c r="H32" s="5" t="str">
        <f>IF(ISBLANK(Data!AI31),"",Data!AI31)</f>
        <v/>
      </c>
      <c r="I32" s="5" t="str">
        <f t="shared" si="2"/>
        <v/>
      </c>
      <c r="J32" s="5" t="str">
        <f t="shared" si="3"/>
        <v/>
      </c>
      <c r="K32" s="5" t="str">
        <f>IF(ISBLANK(Data!AJ31),"",Data!AJ31)</f>
        <v/>
      </c>
      <c r="L32" s="5" t="str">
        <f t="shared" si="4"/>
        <v/>
      </c>
      <c r="M32" s="5" t="str">
        <f t="shared" si="5"/>
        <v/>
      </c>
      <c r="N32" s="5" t="str">
        <f t="shared" si="6"/>
        <v/>
      </c>
      <c r="O32" s="5" t="str">
        <f t="shared" si="7"/>
        <v/>
      </c>
      <c r="P32" s="5" t="str">
        <f t="shared" si="8"/>
        <v/>
      </c>
      <c r="Q32" s="5" t="str">
        <f>IF(ISBLANK(Data!AK31),"",Data!AK31)</f>
        <v/>
      </c>
      <c r="R32" s="5" t="str">
        <f t="shared" si="9"/>
        <v/>
      </c>
      <c r="S32" s="5" t="str">
        <f t="shared" si="10"/>
        <v/>
      </c>
      <c r="T32" s="5" t="str">
        <f>IF(ISBLANK(Data!AL31),"",Data!AL31)</f>
        <v/>
      </c>
      <c r="U32" s="5" t="str">
        <f t="shared" si="11"/>
        <v/>
      </c>
      <c r="V32" s="5" t="str">
        <f t="shared" si="12"/>
        <v/>
      </c>
      <c r="W32" s="5" t="str">
        <f>IF(ISBLANK(Data!AM31),"",Data!AM31)</f>
        <v/>
      </c>
      <c r="X32" s="5" t="str">
        <f t="shared" si="13"/>
        <v/>
      </c>
      <c r="Y32" s="5" t="str">
        <f t="shared" si="14"/>
        <v/>
      </c>
      <c r="Z32" s="5" t="str">
        <f t="shared" si="15"/>
        <v/>
      </c>
      <c r="AA32" s="5" t="str">
        <f t="shared" si="16"/>
        <v/>
      </c>
      <c r="AB32" s="5" t="str">
        <f t="shared" si="17"/>
        <v/>
      </c>
      <c r="AC32" s="5" t="str">
        <f t="shared" si="18"/>
        <v/>
      </c>
      <c r="AD32" s="5" t="str">
        <f t="shared" si="19"/>
        <v/>
      </c>
      <c r="AE32" s="5" t="str">
        <f t="shared" si="20"/>
        <v/>
      </c>
      <c r="AF32" s="5" t="str">
        <f t="shared" si="21"/>
        <v/>
      </c>
      <c r="AG32" s="5" t="str">
        <f t="shared" si="22"/>
        <v/>
      </c>
      <c r="AH32" s="5" t="str">
        <f t="shared" si="23"/>
        <v/>
      </c>
      <c r="AI32" s="5" t="str">
        <f t="shared" si="24"/>
        <v/>
      </c>
      <c r="AJ32" s="5" t="str">
        <f t="shared" si="25"/>
        <v/>
      </c>
      <c r="AK32" s="5" t="str">
        <f t="shared" si="26"/>
        <v/>
      </c>
      <c r="AL32" s="19"/>
    </row>
    <row r="33" spans="1:38">
      <c r="A33" s="17">
        <v>28</v>
      </c>
      <c r="B33" s="5" t="str">
        <f>IF(ISBLANK(Hindi!B33),"",Hindi!B33)</f>
        <v/>
      </c>
      <c r="C33" s="5" t="str">
        <f>IF(ISBLANK(Hindi!C33),"",Hindi!C33)</f>
        <v/>
      </c>
      <c r="D33" s="13" t="str">
        <f>IF(ISBLANK(Hindi!D33),"",Hindi!D33)</f>
        <v/>
      </c>
      <c r="E33" s="5" t="str">
        <f>IF(ISBLANK(Data!AH32),"",Data!AH32)</f>
        <v/>
      </c>
      <c r="F33" s="5" t="str">
        <f t="shared" si="0"/>
        <v/>
      </c>
      <c r="G33" s="5" t="str">
        <f t="shared" si="1"/>
        <v/>
      </c>
      <c r="H33" s="5" t="str">
        <f>IF(ISBLANK(Data!AI32),"",Data!AI32)</f>
        <v/>
      </c>
      <c r="I33" s="5" t="str">
        <f t="shared" si="2"/>
        <v/>
      </c>
      <c r="J33" s="5" t="str">
        <f t="shared" si="3"/>
        <v/>
      </c>
      <c r="K33" s="5" t="str">
        <f>IF(ISBLANK(Data!AJ32),"",Data!AJ32)</f>
        <v/>
      </c>
      <c r="L33" s="5" t="str">
        <f t="shared" si="4"/>
        <v/>
      </c>
      <c r="M33" s="5" t="str">
        <f t="shared" si="5"/>
        <v/>
      </c>
      <c r="N33" s="5" t="str">
        <f t="shared" si="6"/>
        <v/>
      </c>
      <c r="O33" s="5" t="str">
        <f t="shared" si="7"/>
        <v/>
      </c>
      <c r="P33" s="5" t="str">
        <f t="shared" si="8"/>
        <v/>
      </c>
      <c r="Q33" s="5" t="str">
        <f>IF(ISBLANK(Data!AK32),"",Data!AK32)</f>
        <v/>
      </c>
      <c r="R33" s="5" t="str">
        <f t="shared" si="9"/>
        <v/>
      </c>
      <c r="S33" s="5" t="str">
        <f t="shared" si="10"/>
        <v/>
      </c>
      <c r="T33" s="5" t="str">
        <f>IF(ISBLANK(Data!AL32),"",Data!AL32)</f>
        <v/>
      </c>
      <c r="U33" s="5" t="str">
        <f t="shared" si="11"/>
        <v/>
      </c>
      <c r="V33" s="5" t="str">
        <f t="shared" si="12"/>
        <v/>
      </c>
      <c r="W33" s="5" t="str">
        <f>IF(ISBLANK(Data!AM32),"",Data!AM32)</f>
        <v/>
      </c>
      <c r="X33" s="5" t="str">
        <f t="shared" si="13"/>
        <v/>
      </c>
      <c r="Y33" s="5" t="str">
        <f t="shared" si="14"/>
        <v/>
      </c>
      <c r="Z33" s="5" t="str">
        <f t="shared" si="15"/>
        <v/>
      </c>
      <c r="AA33" s="5" t="str">
        <f t="shared" si="16"/>
        <v/>
      </c>
      <c r="AB33" s="5" t="str">
        <f t="shared" si="17"/>
        <v/>
      </c>
      <c r="AC33" s="5" t="str">
        <f t="shared" si="18"/>
        <v/>
      </c>
      <c r="AD33" s="5" t="str">
        <f t="shared" si="19"/>
        <v/>
      </c>
      <c r="AE33" s="5" t="str">
        <f t="shared" si="20"/>
        <v/>
      </c>
      <c r="AF33" s="5" t="str">
        <f t="shared" si="21"/>
        <v/>
      </c>
      <c r="AG33" s="5" t="str">
        <f t="shared" si="22"/>
        <v/>
      </c>
      <c r="AH33" s="5" t="str">
        <f t="shared" si="23"/>
        <v/>
      </c>
      <c r="AI33" s="5" t="str">
        <f t="shared" si="24"/>
        <v/>
      </c>
      <c r="AJ33" s="5" t="str">
        <f t="shared" si="25"/>
        <v/>
      </c>
      <c r="AK33" s="5" t="str">
        <f t="shared" si="26"/>
        <v/>
      </c>
      <c r="AL33" s="19"/>
    </row>
    <row r="34" spans="1:38">
      <c r="A34" s="17">
        <v>29</v>
      </c>
      <c r="B34" s="5" t="str">
        <f>IF(ISBLANK(Hindi!B34),"",Hindi!B34)</f>
        <v/>
      </c>
      <c r="C34" s="5" t="str">
        <f>IF(ISBLANK(Hindi!C34),"",Hindi!C34)</f>
        <v/>
      </c>
      <c r="D34" s="13" t="str">
        <f>IF(ISBLANK(Hindi!D34),"",Hindi!D34)</f>
        <v/>
      </c>
      <c r="E34" s="5" t="str">
        <f>IF(ISBLANK(Data!AH33),"",Data!AH33)</f>
        <v/>
      </c>
      <c r="F34" s="5" t="str">
        <f t="shared" si="0"/>
        <v/>
      </c>
      <c r="G34" s="5" t="str">
        <f t="shared" si="1"/>
        <v/>
      </c>
      <c r="H34" s="5" t="str">
        <f>IF(ISBLANK(Data!AI33),"",Data!AI33)</f>
        <v/>
      </c>
      <c r="I34" s="5" t="str">
        <f t="shared" si="2"/>
        <v/>
      </c>
      <c r="J34" s="5" t="str">
        <f t="shared" si="3"/>
        <v/>
      </c>
      <c r="K34" s="5" t="str">
        <f>IF(ISBLANK(Data!AJ33),"",Data!AJ33)</f>
        <v/>
      </c>
      <c r="L34" s="5" t="str">
        <f t="shared" si="4"/>
        <v/>
      </c>
      <c r="M34" s="5" t="str">
        <f t="shared" si="5"/>
        <v/>
      </c>
      <c r="N34" s="5" t="str">
        <f t="shared" si="6"/>
        <v/>
      </c>
      <c r="O34" s="5" t="str">
        <f t="shared" si="7"/>
        <v/>
      </c>
      <c r="P34" s="5" t="str">
        <f t="shared" si="8"/>
        <v/>
      </c>
      <c r="Q34" s="5" t="str">
        <f>IF(ISBLANK(Data!AK33),"",Data!AK33)</f>
        <v/>
      </c>
      <c r="R34" s="5" t="str">
        <f t="shared" si="9"/>
        <v/>
      </c>
      <c r="S34" s="5" t="str">
        <f t="shared" si="10"/>
        <v/>
      </c>
      <c r="T34" s="5" t="str">
        <f>IF(ISBLANK(Data!AL33),"",Data!AL33)</f>
        <v/>
      </c>
      <c r="U34" s="5" t="str">
        <f t="shared" si="11"/>
        <v/>
      </c>
      <c r="V34" s="5" t="str">
        <f t="shared" si="12"/>
        <v/>
      </c>
      <c r="W34" s="5" t="str">
        <f>IF(ISBLANK(Data!AM33),"",Data!AM33)</f>
        <v/>
      </c>
      <c r="X34" s="5" t="str">
        <f t="shared" si="13"/>
        <v/>
      </c>
      <c r="Y34" s="5" t="str">
        <f t="shared" si="14"/>
        <v/>
      </c>
      <c r="Z34" s="5" t="str">
        <f t="shared" si="15"/>
        <v/>
      </c>
      <c r="AA34" s="5" t="str">
        <f t="shared" si="16"/>
        <v/>
      </c>
      <c r="AB34" s="5" t="str">
        <f t="shared" si="17"/>
        <v/>
      </c>
      <c r="AC34" s="5" t="str">
        <f t="shared" si="18"/>
        <v/>
      </c>
      <c r="AD34" s="5" t="str">
        <f t="shared" si="19"/>
        <v/>
      </c>
      <c r="AE34" s="5" t="str">
        <f t="shared" si="20"/>
        <v/>
      </c>
      <c r="AF34" s="5" t="str">
        <f t="shared" si="21"/>
        <v/>
      </c>
      <c r="AG34" s="5" t="str">
        <f t="shared" si="22"/>
        <v/>
      </c>
      <c r="AH34" s="5" t="str">
        <f t="shared" si="23"/>
        <v/>
      </c>
      <c r="AI34" s="5" t="str">
        <f t="shared" si="24"/>
        <v/>
      </c>
      <c r="AJ34" s="5" t="str">
        <f t="shared" si="25"/>
        <v/>
      </c>
      <c r="AK34" s="5" t="str">
        <f t="shared" si="26"/>
        <v/>
      </c>
      <c r="AL34" s="19"/>
    </row>
    <row r="35" spans="1:38">
      <c r="A35" s="18">
        <v>30</v>
      </c>
      <c r="B35" s="7" t="str">
        <f>IF(ISBLANK(Hindi!B35),"",Hindi!B35)</f>
        <v/>
      </c>
      <c r="C35" s="7" t="str">
        <f>IF(ISBLANK(Hindi!C35),"",Hindi!C35)</f>
        <v/>
      </c>
      <c r="D35" s="15" t="str">
        <f>IF(ISBLANK(Hindi!D35),"",Hindi!D35)</f>
        <v/>
      </c>
      <c r="E35" s="7" t="str">
        <f>IF(ISBLANK(Data!AH34),"",Data!AH34)</f>
        <v/>
      </c>
      <c r="F35" s="7" t="str">
        <f t="shared" si="0"/>
        <v/>
      </c>
      <c r="G35" s="7" t="str">
        <f t="shared" si="1"/>
        <v/>
      </c>
      <c r="H35" s="7" t="str">
        <f>IF(ISBLANK(Data!AI34),"",Data!AI34)</f>
        <v/>
      </c>
      <c r="I35" s="7" t="str">
        <f t="shared" si="2"/>
        <v/>
      </c>
      <c r="J35" s="7" t="str">
        <f t="shared" si="3"/>
        <v/>
      </c>
      <c r="K35" s="7" t="str">
        <f>IF(ISBLANK(Data!AJ34),"",Data!AJ34)</f>
        <v/>
      </c>
      <c r="L35" s="7" t="str">
        <f t="shared" si="4"/>
        <v/>
      </c>
      <c r="M35" s="7" t="str">
        <f t="shared" si="5"/>
        <v/>
      </c>
      <c r="N35" s="7" t="str">
        <f t="shared" si="6"/>
        <v/>
      </c>
      <c r="O35" s="7" t="str">
        <f t="shared" si="7"/>
        <v/>
      </c>
      <c r="P35" s="7" t="str">
        <f t="shared" si="8"/>
        <v/>
      </c>
      <c r="Q35" s="7" t="str">
        <f>IF(ISBLANK(Data!AK34),"",Data!AK34)</f>
        <v/>
      </c>
      <c r="R35" s="7" t="str">
        <f t="shared" si="9"/>
        <v/>
      </c>
      <c r="S35" s="7" t="str">
        <f t="shared" si="10"/>
        <v/>
      </c>
      <c r="T35" s="7" t="str">
        <f>IF(ISBLANK(Data!AL34),"",Data!AL34)</f>
        <v/>
      </c>
      <c r="U35" s="7" t="str">
        <f t="shared" si="11"/>
        <v/>
      </c>
      <c r="V35" s="7" t="str">
        <f t="shared" si="12"/>
        <v/>
      </c>
      <c r="W35" s="7" t="str">
        <f>IF(ISBLANK(Data!AM34),"",Data!AM34)</f>
        <v/>
      </c>
      <c r="X35" s="7" t="str">
        <f t="shared" si="13"/>
        <v/>
      </c>
      <c r="Y35" s="7" t="str">
        <f t="shared" si="14"/>
        <v/>
      </c>
      <c r="Z35" s="7" t="str">
        <f t="shared" si="15"/>
        <v/>
      </c>
      <c r="AA35" s="7" t="str">
        <f t="shared" si="16"/>
        <v/>
      </c>
      <c r="AB35" s="7" t="str">
        <f t="shared" si="17"/>
        <v/>
      </c>
      <c r="AC35" s="7" t="str">
        <f t="shared" si="18"/>
        <v/>
      </c>
      <c r="AD35" s="7" t="str">
        <f t="shared" si="19"/>
        <v/>
      </c>
      <c r="AE35" s="7" t="str">
        <f t="shared" si="20"/>
        <v/>
      </c>
      <c r="AF35" s="7" t="str">
        <f t="shared" si="21"/>
        <v/>
      </c>
      <c r="AG35" s="7" t="str">
        <f t="shared" si="22"/>
        <v/>
      </c>
      <c r="AH35" s="7" t="str">
        <f t="shared" si="23"/>
        <v/>
      </c>
      <c r="AI35" s="7" t="str">
        <f t="shared" si="24"/>
        <v/>
      </c>
      <c r="AJ35" s="7" t="str">
        <f t="shared" si="25"/>
        <v/>
      </c>
      <c r="AK35" s="7" t="str">
        <f t="shared" si="26"/>
        <v/>
      </c>
      <c r="AL35" s="20"/>
    </row>
  </sheetData>
  <sheetProtection password="E9BB" sheet="1" objects="1"/>
  <mergeCells count="24">
    <mergeCell ref="Z4:AB4"/>
    <mergeCell ref="AC4:AE4"/>
    <mergeCell ref="AF4:AH4"/>
    <mergeCell ref="E4:G4"/>
    <mergeCell ref="H4:J4"/>
    <mergeCell ref="K4:M4"/>
    <mergeCell ref="N4:P4"/>
    <mergeCell ref="Q4:S4"/>
    <mergeCell ref="A1:AL1"/>
    <mergeCell ref="A2:D2"/>
    <mergeCell ref="E2:AB2"/>
    <mergeCell ref="AC2:AL2"/>
    <mergeCell ref="E3:P3"/>
    <mergeCell ref="Q3:AB3"/>
    <mergeCell ref="AC3:AH3"/>
    <mergeCell ref="AI3:AK3"/>
    <mergeCell ref="AL3:AL5"/>
    <mergeCell ref="AI4:AK4"/>
    <mergeCell ref="A3:A5"/>
    <mergeCell ref="B3:B5"/>
    <mergeCell ref="C3:C5"/>
    <mergeCell ref="D3:D5"/>
    <mergeCell ref="T4:V4"/>
    <mergeCell ref="W4:Y4"/>
  </mergeCells>
  <conditionalFormatting sqref="G6:G35">
    <cfRule type="containsText" dxfId="1165" priority="172" operator="containsText" text="C1">
      <formula>NOT(ISERROR(SEARCH("C1",G6)))</formula>
    </cfRule>
    <cfRule type="containsText" dxfId="1164" priority="171" operator="containsText" text="C2">
      <formula>NOT(ISERROR(SEARCH("C2",G6)))</formula>
    </cfRule>
    <cfRule type="containsText" dxfId="1163" priority="170" operator="containsText" text="D">
      <formula>NOT(ISERROR(SEARCH("D",G6)))</formula>
    </cfRule>
    <cfRule type="beginsWith" dxfId="1162" priority="169" operator="beginsWith" text="E">
      <formula>LEFT(G6,LEN("E"))="E"</formula>
    </cfRule>
    <cfRule type="containsText" dxfId="1161" priority="176" operator="containsText" text="A1">
      <formula>NOT(ISERROR(SEARCH("A1",G6)))</formula>
    </cfRule>
    <cfRule type="containsText" dxfId="1160" priority="175" operator="containsText" text="A2">
      <formula>NOT(ISERROR(SEARCH("A2",G6)))</formula>
    </cfRule>
    <cfRule type="containsText" dxfId="1159" priority="174" operator="containsText" text="B1">
      <formula>NOT(ISERROR(SEARCH("B1",G6)))</formula>
    </cfRule>
    <cfRule type="containsText" dxfId="1158" priority="173" operator="containsText" text="B2">
      <formula>NOT(ISERROR(SEARCH("B2",G6)))</formula>
    </cfRule>
  </conditionalFormatting>
  <conditionalFormatting sqref="G7:G35">
    <cfRule type="containsText" dxfId="1157" priority="84" operator="containsText" text="C1">
      <formula>NOT(ISERROR(SEARCH("C1",G7)))</formula>
    </cfRule>
    <cfRule type="containsText" dxfId="1156" priority="88" operator="containsText" text="A1">
      <formula>NOT(ISERROR(SEARCH("A1",G7)))</formula>
    </cfRule>
    <cfRule type="beginsWith" dxfId="1155" priority="81" operator="beginsWith" text="E">
      <formula>LEFT(G7,LEN("E"))="E"</formula>
    </cfRule>
    <cfRule type="containsText" dxfId="1154" priority="85" operator="containsText" text="B2">
      <formula>NOT(ISERROR(SEARCH("B2",G7)))</formula>
    </cfRule>
    <cfRule type="containsText" dxfId="1153" priority="82" operator="containsText" text="D">
      <formula>NOT(ISERROR(SEARCH("D",G7)))</formula>
    </cfRule>
    <cfRule type="containsText" dxfId="1152" priority="83" operator="containsText" text="C2">
      <formula>NOT(ISERROR(SEARCH("C2",G7)))</formula>
    </cfRule>
    <cfRule type="containsText" dxfId="1151" priority="86" operator="containsText" text="B1">
      <formula>NOT(ISERROR(SEARCH("B1",G7)))</formula>
    </cfRule>
    <cfRule type="containsText" dxfId="1150" priority="87" operator="containsText" text="A2">
      <formula>NOT(ISERROR(SEARCH("A2",G7)))</formula>
    </cfRule>
  </conditionalFormatting>
  <conditionalFormatting sqref="J6:J35">
    <cfRule type="containsText" dxfId="1149" priority="166" operator="containsText" text="B1">
      <formula>NOT(ISERROR(SEARCH("B1",J6)))</formula>
    </cfRule>
    <cfRule type="containsText" dxfId="1148" priority="165" operator="containsText" text="B2">
      <formula>NOT(ISERROR(SEARCH("B2",J6)))</formula>
    </cfRule>
    <cfRule type="containsText" dxfId="1147" priority="164" operator="containsText" text="C1">
      <formula>NOT(ISERROR(SEARCH("C1",J6)))</formula>
    </cfRule>
    <cfRule type="containsText" dxfId="1146" priority="163" operator="containsText" text="C2">
      <formula>NOT(ISERROR(SEARCH("C2",J6)))</formula>
    </cfRule>
    <cfRule type="containsText" dxfId="1145" priority="168" operator="containsText" text="A1">
      <formula>NOT(ISERROR(SEARCH("A1",J6)))</formula>
    </cfRule>
    <cfRule type="containsText" dxfId="1144" priority="162" operator="containsText" text="D">
      <formula>NOT(ISERROR(SEARCH("D",J6)))</formula>
    </cfRule>
    <cfRule type="beginsWith" dxfId="1143" priority="161" operator="beginsWith" text="E">
      <formula>LEFT(J6,LEN("E"))="E"</formula>
    </cfRule>
    <cfRule type="containsText" dxfId="1142" priority="167" operator="containsText" text="A2">
      <formula>NOT(ISERROR(SEARCH("A2",J6)))</formula>
    </cfRule>
  </conditionalFormatting>
  <conditionalFormatting sqref="J7:J35">
    <cfRule type="containsText" dxfId="1141" priority="80" operator="containsText" text="A1">
      <formula>NOT(ISERROR(SEARCH("A1",J7)))</formula>
    </cfRule>
    <cfRule type="containsText" dxfId="1140" priority="79" operator="containsText" text="A2">
      <formula>NOT(ISERROR(SEARCH("A2",J7)))</formula>
    </cfRule>
    <cfRule type="containsText" dxfId="1139" priority="78" operator="containsText" text="B1">
      <formula>NOT(ISERROR(SEARCH("B1",J7)))</formula>
    </cfRule>
    <cfRule type="containsText" dxfId="1138" priority="77" operator="containsText" text="B2">
      <formula>NOT(ISERROR(SEARCH("B2",J7)))</formula>
    </cfRule>
    <cfRule type="containsText" dxfId="1137" priority="76" operator="containsText" text="C1">
      <formula>NOT(ISERROR(SEARCH("C1",J7)))</formula>
    </cfRule>
    <cfRule type="containsText" dxfId="1136" priority="75" operator="containsText" text="C2">
      <formula>NOT(ISERROR(SEARCH("C2",J7)))</formula>
    </cfRule>
    <cfRule type="containsText" dxfId="1135" priority="74" operator="containsText" text="D">
      <formula>NOT(ISERROR(SEARCH("D",J7)))</formula>
    </cfRule>
    <cfRule type="beginsWith" dxfId="1134" priority="73" operator="beginsWith" text="E">
      <formula>LEFT(J7,LEN("E"))="E"</formula>
    </cfRule>
  </conditionalFormatting>
  <conditionalFormatting sqref="M6:M35">
    <cfRule type="containsText" dxfId="1133" priority="155" operator="containsText" text="C2">
      <formula>NOT(ISERROR(SEARCH("C2",M6)))</formula>
    </cfRule>
    <cfRule type="containsText" dxfId="1132" priority="154" operator="containsText" text="D">
      <formula>NOT(ISERROR(SEARCH("D",M6)))</formula>
    </cfRule>
    <cfRule type="beginsWith" dxfId="1131" priority="153" operator="beginsWith" text="E">
      <formula>LEFT(M6,LEN("E"))="E"</formula>
    </cfRule>
    <cfRule type="containsText" dxfId="1130" priority="158" operator="containsText" text="B1">
      <formula>NOT(ISERROR(SEARCH("B1",M6)))</formula>
    </cfRule>
    <cfRule type="containsText" dxfId="1129" priority="157" operator="containsText" text="B2">
      <formula>NOT(ISERROR(SEARCH("B2",M6)))</formula>
    </cfRule>
    <cfRule type="containsText" dxfId="1128" priority="156" operator="containsText" text="C1">
      <formula>NOT(ISERROR(SEARCH("C1",M6)))</formula>
    </cfRule>
    <cfRule type="containsText" dxfId="1127" priority="160" operator="containsText" text="A1">
      <formula>NOT(ISERROR(SEARCH("A1",M6)))</formula>
    </cfRule>
    <cfRule type="containsText" dxfId="1126" priority="159" operator="containsText" text="A2">
      <formula>NOT(ISERROR(SEARCH("A2",M6)))</formula>
    </cfRule>
  </conditionalFormatting>
  <conditionalFormatting sqref="M7:M35">
    <cfRule type="containsText" dxfId="1125" priority="71" operator="containsText" text="A2">
      <formula>NOT(ISERROR(SEARCH("A2",M7)))</formula>
    </cfRule>
    <cfRule type="containsText" dxfId="1124" priority="72" operator="containsText" text="A1">
      <formula>NOT(ISERROR(SEARCH("A1",M7)))</formula>
    </cfRule>
    <cfRule type="containsText" dxfId="1123" priority="70" operator="containsText" text="B1">
      <formula>NOT(ISERROR(SEARCH("B1",M7)))</formula>
    </cfRule>
    <cfRule type="containsText" dxfId="1122" priority="69" operator="containsText" text="B2">
      <formula>NOT(ISERROR(SEARCH("B2",M7)))</formula>
    </cfRule>
    <cfRule type="containsText" dxfId="1121" priority="68" operator="containsText" text="C1">
      <formula>NOT(ISERROR(SEARCH("C1",M7)))</formula>
    </cfRule>
    <cfRule type="containsText" dxfId="1120" priority="67" operator="containsText" text="C2">
      <formula>NOT(ISERROR(SEARCH("C2",M7)))</formula>
    </cfRule>
    <cfRule type="containsText" dxfId="1119" priority="66" operator="containsText" text="D">
      <formula>NOT(ISERROR(SEARCH("D",M7)))</formula>
    </cfRule>
    <cfRule type="beginsWith" dxfId="1118" priority="65" operator="beginsWith" text="E">
      <formula>LEFT(M7,LEN("E"))="E"</formula>
    </cfRule>
  </conditionalFormatting>
  <conditionalFormatting sqref="P6:P35">
    <cfRule type="containsText" dxfId="1117" priority="152" operator="containsText" text="A1">
      <formula>NOT(ISERROR(SEARCH("A1",P6)))</formula>
    </cfRule>
    <cfRule type="containsText" dxfId="1116" priority="151" operator="containsText" text="A2">
      <formula>NOT(ISERROR(SEARCH("A2",P6)))</formula>
    </cfRule>
    <cfRule type="containsText" dxfId="1115" priority="149" operator="containsText" text="B2">
      <formula>NOT(ISERROR(SEARCH("B2",P6)))</formula>
    </cfRule>
    <cfRule type="beginsWith" dxfId="1114" priority="145" operator="beginsWith" text="E">
      <formula>LEFT(P6,LEN("E"))="E"</formula>
    </cfRule>
    <cfRule type="containsText" dxfId="1113" priority="146" operator="containsText" text="D">
      <formula>NOT(ISERROR(SEARCH("D",P6)))</formula>
    </cfRule>
    <cfRule type="containsText" dxfId="1112" priority="147" operator="containsText" text="C2">
      <formula>NOT(ISERROR(SEARCH("C2",P6)))</formula>
    </cfRule>
    <cfRule type="containsText" dxfId="1111" priority="148" operator="containsText" text="C1">
      <formula>NOT(ISERROR(SEARCH("C1",P6)))</formula>
    </cfRule>
    <cfRule type="containsText" dxfId="1110" priority="150" operator="containsText" text="B1">
      <formula>NOT(ISERROR(SEARCH("B1",P6)))</formula>
    </cfRule>
  </conditionalFormatting>
  <conditionalFormatting sqref="P7:P35">
    <cfRule type="beginsWith" dxfId="1109" priority="57" operator="beginsWith" text="E">
      <formula>LEFT(P7,LEN("E"))="E"</formula>
    </cfRule>
    <cfRule type="containsText" dxfId="1108" priority="58" operator="containsText" text="D">
      <formula>NOT(ISERROR(SEARCH("D",P7)))</formula>
    </cfRule>
    <cfRule type="containsText" dxfId="1107" priority="59" operator="containsText" text="C2">
      <formula>NOT(ISERROR(SEARCH("C2",P7)))</formula>
    </cfRule>
    <cfRule type="containsText" dxfId="1106" priority="60" operator="containsText" text="C1">
      <formula>NOT(ISERROR(SEARCH("C1",P7)))</formula>
    </cfRule>
    <cfRule type="containsText" dxfId="1105" priority="61" operator="containsText" text="B2">
      <formula>NOT(ISERROR(SEARCH("B2",P7)))</formula>
    </cfRule>
    <cfRule type="containsText" dxfId="1104" priority="62" operator="containsText" text="B1">
      <formula>NOT(ISERROR(SEARCH("B1",P7)))</formula>
    </cfRule>
    <cfRule type="containsText" dxfId="1103" priority="63" operator="containsText" text="A2">
      <formula>NOT(ISERROR(SEARCH("A2",P7)))</formula>
    </cfRule>
    <cfRule type="containsText" dxfId="1102" priority="64" operator="containsText" text="A1">
      <formula>NOT(ISERROR(SEARCH("A1",P7)))</formula>
    </cfRule>
  </conditionalFormatting>
  <conditionalFormatting sqref="S6:S35">
    <cfRule type="containsText" dxfId="1101" priority="142" operator="containsText" text="B1">
      <formula>NOT(ISERROR(SEARCH("B1",S6)))</formula>
    </cfRule>
    <cfRule type="containsText" dxfId="1100" priority="138" operator="containsText" text="D">
      <formula>NOT(ISERROR(SEARCH("D",S6)))</formula>
    </cfRule>
    <cfRule type="beginsWith" dxfId="1099" priority="137" operator="beginsWith" text="E">
      <formula>LEFT(S6,LEN("E"))="E"</formula>
    </cfRule>
    <cfRule type="containsText" dxfId="1098" priority="139" operator="containsText" text="C2">
      <formula>NOT(ISERROR(SEARCH("C2",S6)))</formula>
    </cfRule>
    <cfRule type="containsText" dxfId="1097" priority="140" operator="containsText" text="C1">
      <formula>NOT(ISERROR(SEARCH("C1",S6)))</formula>
    </cfRule>
    <cfRule type="containsText" dxfId="1096" priority="141" operator="containsText" text="B2">
      <formula>NOT(ISERROR(SEARCH("B2",S6)))</formula>
    </cfRule>
    <cfRule type="containsText" dxfId="1095" priority="143" operator="containsText" text="A2">
      <formula>NOT(ISERROR(SEARCH("A2",S6)))</formula>
    </cfRule>
    <cfRule type="containsText" dxfId="1094" priority="144" operator="containsText" text="A1">
      <formula>NOT(ISERROR(SEARCH("A1",S6)))</formula>
    </cfRule>
  </conditionalFormatting>
  <conditionalFormatting sqref="S7:S35">
    <cfRule type="containsText" dxfId="1093" priority="56" operator="containsText" text="A1">
      <formula>NOT(ISERROR(SEARCH("A1",S7)))</formula>
    </cfRule>
    <cfRule type="containsText" dxfId="1092" priority="55" operator="containsText" text="A2">
      <formula>NOT(ISERROR(SEARCH("A2",S7)))</formula>
    </cfRule>
    <cfRule type="containsText" dxfId="1091" priority="54" operator="containsText" text="B1">
      <formula>NOT(ISERROR(SEARCH("B1",S7)))</formula>
    </cfRule>
    <cfRule type="containsText" dxfId="1090" priority="53" operator="containsText" text="B2">
      <formula>NOT(ISERROR(SEARCH("B2",S7)))</formula>
    </cfRule>
    <cfRule type="containsText" dxfId="1089" priority="52" operator="containsText" text="C1">
      <formula>NOT(ISERROR(SEARCH("C1",S7)))</formula>
    </cfRule>
    <cfRule type="containsText" dxfId="1088" priority="51" operator="containsText" text="C2">
      <formula>NOT(ISERROR(SEARCH("C2",S7)))</formula>
    </cfRule>
    <cfRule type="containsText" dxfId="1087" priority="50" operator="containsText" text="D">
      <formula>NOT(ISERROR(SEARCH("D",S7)))</formula>
    </cfRule>
    <cfRule type="beginsWith" dxfId="1086" priority="49" operator="beginsWith" text="E">
      <formula>LEFT(S7,LEN("E"))="E"</formula>
    </cfRule>
  </conditionalFormatting>
  <conditionalFormatting sqref="V6:V35">
    <cfRule type="containsText" dxfId="1085" priority="136" operator="containsText" text="A1">
      <formula>NOT(ISERROR(SEARCH("A1",V6)))</formula>
    </cfRule>
    <cfRule type="containsText" dxfId="1084" priority="133" operator="containsText" text="B2">
      <formula>NOT(ISERROR(SEARCH("B2",V6)))</formula>
    </cfRule>
    <cfRule type="containsText" dxfId="1083" priority="131" operator="containsText" text="C2">
      <formula>NOT(ISERROR(SEARCH("C2",V6)))</formula>
    </cfRule>
    <cfRule type="beginsWith" dxfId="1082" priority="129" operator="beginsWith" text="E">
      <formula>LEFT(V6,LEN("E"))="E"</formula>
    </cfRule>
    <cfRule type="containsText" dxfId="1081" priority="130" operator="containsText" text="D">
      <formula>NOT(ISERROR(SEARCH("D",V6)))</formula>
    </cfRule>
    <cfRule type="containsText" dxfId="1080" priority="135" operator="containsText" text="A2">
      <formula>NOT(ISERROR(SEARCH("A2",V6)))</formula>
    </cfRule>
    <cfRule type="containsText" dxfId="1079" priority="134" operator="containsText" text="B1">
      <formula>NOT(ISERROR(SEARCH("B1",V6)))</formula>
    </cfRule>
    <cfRule type="containsText" dxfId="1078" priority="132" operator="containsText" text="C1">
      <formula>NOT(ISERROR(SEARCH("C1",V6)))</formula>
    </cfRule>
  </conditionalFormatting>
  <conditionalFormatting sqref="V7:V35">
    <cfRule type="containsText" dxfId="1077" priority="43" operator="containsText" text="C2">
      <formula>NOT(ISERROR(SEARCH("C2",V7)))</formula>
    </cfRule>
    <cfRule type="containsText" dxfId="1076" priority="47" operator="containsText" text="A2">
      <formula>NOT(ISERROR(SEARCH("A2",V7)))</formula>
    </cfRule>
    <cfRule type="containsText" dxfId="1075" priority="48" operator="containsText" text="A1">
      <formula>NOT(ISERROR(SEARCH("A1",V7)))</formula>
    </cfRule>
    <cfRule type="containsText" dxfId="1074" priority="46" operator="containsText" text="B1">
      <formula>NOT(ISERROR(SEARCH("B1",V7)))</formula>
    </cfRule>
    <cfRule type="containsText" dxfId="1073" priority="45" operator="containsText" text="B2">
      <formula>NOT(ISERROR(SEARCH("B2",V7)))</formula>
    </cfRule>
    <cfRule type="containsText" dxfId="1072" priority="44" operator="containsText" text="C1">
      <formula>NOT(ISERROR(SEARCH("C1",V7)))</formula>
    </cfRule>
    <cfRule type="containsText" dxfId="1071" priority="42" operator="containsText" text="D">
      <formula>NOT(ISERROR(SEARCH("D",V7)))</formula>
    </cfRule>
    <cfRule type="beginsWith" dxfId="1070" priority="41" operator="beginsWith" text="E">
      <formula>LEFT(V7,LEN("E"))="E"</formula>
    </cfRule>
  </conditionalFormatting>
  <conditionalFormatting sqref="Y6:Y35">
    <cfRule type="containsText" dxfId="1069" priority="124" operator="containsText" text="C1">
      <formula>NOT(ISERROR(SEARCH("C1",Y6)))</formula>
    </cfRule>
    <cfRule type="containsText" dxfId="1068" priority="125" operator="containsText" text="B2">
      <formula>NOT(ISERROR(SEARCH("B2",Y6)))</formula>
    </cfRule>
    <cfRule type="containsText" dxfId="1067" priority="128" operator="containsText" text="A1">
      <formula>NOT(ISERROR(SEARCH("A1",Y6)))</formula>
    </cfRule>
    <cfRule type="containsText" dxfId="1066" priority="122" operator="containsText" text="D">
      <formula>NOT(ISERROR(SEARCH("D",Y6)))</formula>
    </cfRule>
    <cfRule type="beginsWith" dxfId="1065" priority="121" operator="beginsWith" text="E">
      <formula>LEFT(Y6,LEN("E"))="E"</formula>
    </cfRule>
    <cfRule type="containsText" dxfId="1064" priority="126" operator="containsText" text="B1">
      <formula>NOT(ISERROR(SEARCH("B1",Y6)))</formula>
    </cfRule>
    <cfRule type="containsText" dxfId="1063" priority="127" operator="containsText" text="A2">
      <formula>NOT(ISERROR(SEARCH("A2",Y6)))</formula>
    </cfRule>
    <cfRule type="containsText" dxfId="1062" priority="123" operator="containsText" text="C2">
      <formula>NOT(ISERROR(SEARCH("C2",Y6)))</formula>
    </cfRule>
  </conditionalFormatting>
  <conditionalFormatting sqref="Y7:Y35">
    <cfRule type="beginsWith" dxfId="1061" priority="33" operator="beginsWith" text="E">
      <formula>LEFT(Y7,LEN("E"))="E"</formula>
    </cfRule>
    <cfRule type="containsText" dxfId="1060" priority="34" operator="containsText" text="D">
      <formula>NOT(ISERROR(SEARCH("D",Y7)))</formula>
    </cfRule>
    <cfRule type="containsText" dxfId="1059" priority="35" operator="containsText" text="C2">
      <formula>NOT(ISERROR(SEARCH("C2",Y7)))</formula>
    </cfRule>
    <cfRule type="containsText" dxfId="1058" priority="36" operator="containsText" text="C1">
      <formula>NOT(ISERROR(SEARCH("C1",Y7)))</formula>
    </cfRule>
    <cfRule type="containsText" dxfId="1057" priority="37" operator="containsText" text="B2">
      <formula>NOT(ISERROR(SEARCH("B2",Y7)))</formula>
    </cfRule>
    <cfRule type="containsText" dxfId="1056" priority="39" operator="containsText" text="A2">
      <formula>NOT(ISERROR(SEARCH("A2",Y7)))</formula>
    </cfRule>
    <cfRule type="containsText" dxfId="1055" priority="40" operator="containsText" text="A1">
      <formula>NOT(ISERROR(SEARCH("A1",Y7)))</formula>
    </cfRule>
    <cfRule type="containsText" dxfId="1054" priority="38" operator="containsText" text="B1">
      <formula>NOT(ISERROR(SEARCH("B1",Y7)))</formula>
    </cfRule>
  </conditionalFormatting>
  <conditionalFormatting sqref="AB6:AB35">
    <cfRule type="containsText" dxfId="1053" priority="117" operator="containsText" text="B2">
      <formula>NOT(ISERROR(SEARCH("B2",AB6)))</formula>
    </cfRule>
    <cfRule type="containsText" dxfId="1052" priority="118" operator="containsText" text="B1">
      <formula>NOT(ISERROR(SEARCH("B1",AB6)))</formula>
    </cfRule>
    <cfRule type="containsText" dxfId="1051" priority="119" operator="containsText" text="A2">
      <formula>NOT(ISERROR(SEARCH("A2",AB6)))</formula>
    </cfRule>
    <cfRule type="containsText" dxfId="1050" priority="120" operator="containsText" text="A1">
      <formula>NOT(ISERROR(SEARCH("A1",AB6)))</formula>
    </cfRule>
    <cfRule type="containsText" dxfId="1049" priority="116" operator="containsText" text="C1">
      <formula>NOT(ISERROR(SEARCH("C1",AB6)))</formula>
    </cfRule>
    <cfRule type="beginsWith" dxfId="1048" priority="113" operator="beginsWith" text="E">
      <formula>LEFT(AB6,LEN("E"))="E"</formula>
    </cfRule>
    <cfRule type="containsText" dxfId="1047" priority="114" operator="containsText" text="D">
      <formula>NOT(ISERROR(SEARCH("D",AB6)))</formula>
    </cfRule>
    <cfRule type="containsText" dxfId="1046" priority="115" operator="containsText" text="C2">
      <formula>NOT(ISERROR(SEARCH("C2",AB6)))</formula>
    </cfRule>
  </conditionalFormatting>
  <conditionalFormatting sqref="AB7:AB35">
    <cfRule type="containsText" dxfId="1045" priority="29" operator="containsText" text="B2">
      <formula>NOT(ISERROR(SEARCH("B2",AB7)))</formula>
    </cfRule>
    <cfRule type="containsText" dxfId="1044" priority="32" operator="containsText" text="A1">
      <formula>NOT(ISERROR(SEARCH("A1",AB7)))</formula>
    </cfRule>
    <cfRule type="containsText" dxfId="1043" priority="31" operator="containsText" text="A2">
      <formula>NOT(ISERROR(SEARCH("A2",AB7)))</formula>
    </cfRule>
    <cfRule type="containsText" dxfId="1042" priority="30" operator="containsText" text="B1">
      <formula>NOT(ISERROR(SEARCH("B1",AB7)))</formula>
    </cfRule>
    <cfRule type="containsText" dxfId="1041" priority="28" operator="containsText" text="C1">
      <formula>NOT(ISERROR(SEARCH("C1",AB7)))</formula>
    </cfRule>
    <cfRule type="containsText" dxfId="1040" priority="27" operator="containsText" text="C2">
      <formula>NOT(ISERROR(SEARCH("C2",AB7)))</formula>
    </cfRule>
    <cfRule type="containsText" dxfId="1039" priority="26" operator="containsText" text="D">
      <formula>NOT(ISERROR(SEARCH("D",AB7)))</formula>
    </cfRule>
    <cfRule type="beginsWith" dxfId="1038" priority="25" operator="beginsWith" text="E">
      <formula>LEFT(AB7,LEN("E"))="E"</formula>
    </cfRule>
  </conditionalFormatting>
  <conditionalFormatting sqref="AE6:AE35">
    <cfRule type="containsText" dxfId="1037" priority="111" operator="containsText" text="A2">
      <formula>NOT(ISERROR(SEARCH("A2",AE6)))</formula>
    </cfRule>
    <cfRule type="containsText" dxfId="1036" priority="110" operator="containsText" text="B1">
      <formula>NOT(ISERROR(SEARCH("B1",AE6)))</formula>
    </cfRule>
    <cfRule type="containsText" dxfId="1035" priority="109" operator="containsText" text="B2">
      <formula>NOT(ISERROR(SEARCH("B2",AE6)))</formula>
    </cfRule>
    <cfRule type="containsText" dxfId="1034" priority="108" operator="containsText" text="C1">
      <formula>NOT(ISERROR(SEARCH("C1",AE6)))</formula>
    </cfRule>
    <cfRule type="containsText" dxfId="1033" priority="107" operator="containsText" text="C2">
      <formula>NOT(ISERROR(SEARCH("C2",AE6)))</formula>
    </cfRule>
    <cfRule type="containsText" dxfId="1032" priority="106" operator="containsText" text="D">
      <formula>NOT(ISERROR(SEARCH("D",AE6)))</formula>
    </cfRule>
    <cfRule type="beginsWith" dxfId="1031" priority="105" operator="beginsWith" text="E">
      <formula>LEFT(AE6,LEN("E"))="E"</formula>
    </cfRule>
    <cfRule type="containsText" dxfId="1030" priority="112" operator="containsText" text="A1">
      <formula>NOT(ISERROR(SEARCH("A1",AE6)))</formula>
    </cfRule>
  </conditionalFormatting>
  <conditionalFormatting sqref="AE7:AE35">
    <cfRule type="containsText" dxfId="1029" priority="24" operator="containsText" text="A1">
      <formula>NOT(ISERROR(SEARCH("A1",AE7)))</formula>
    </cfRule>
    <cfRule type="containsText" dxfId="1028" priority="20" operator="containsText" text="C1">
      <formula>NOT(ISERROR(SEARCH("C1",AE7)))</formula>
    </cfRule>
    <cfRule type="containsText" dxfId="1027" priority="23" operator="containsText" text="A2">
      <formula>NOT(ISERROR(SEARCH("A2",AE7)))</formula>
    </cfRule>
    <cfRule type="containsText" dxfId="1026" priority="22" operator="containsText" text="B1">
      <formula>NOT(ISERROR(SEARCH("B1",AE7)))</formula>
    </cfRule>
    <cfRule type="containsText" dxfId="1025" priority="21" operator="containsText" text="B2">
      <formula>NOT(ISERROR(SEARCH("B2",AE7)))</formula>
    </cfRule>
    <cfRule type="containsText" dxfId="1024" priority="19" operator="containsText" text="C2">
      <formula>NOT(ISERROR(SEARCH("C2",AE7)))</formula>
    </cfRule>
    <cfRule type="containsText" dxfId="1023" priority="18" operator="containsText" text="D">
      <formula>NOT(ISERROR(SEARCH("D",AE7)))</formula>
    </cfRule>
    <cfRule type="beginsWith" dxfId="1022" priority="17" operator="beginsWith" text="E">
      <formula>LEFT(AE7,LEN("E"))="E"</formula>
    </cfRule>
  </conditionalFormatting>
  <conditionalFormatting sqref="AH6:AH35">
    <cfRule type="containsText" dxfId="1021" priority="100" operator="containsText" text="C1">
      <formula>NOT(ISERROR(SEARCH("C1",AH6)))</formula>
    </cfRule>
    <cfRule type="containsText" dxfId="1020" priority="101" operator="containsText" text="B2">
      <formula>NOT(ISERROR(SEARCH("B2",AH6)))</formula>
    </cfRule>
    <cfRule type="containsText" dxfId="1019" priority="102" operator="containsText" text="B1">
      <formula>NOT(ISERROR(SEARCH("B1",AH6)))</formula>
    </cfRule>
    <cfRule type="containsText" dxfId="1018" priority="103" operator="containsText" text="A2">
      <formula>NOT(ISERROR(SEARCH("A2",AH6)))</formula>
    </cfRule>
    <cfRule type="containsText" dxfId="1017" priority="104" operator="containsText" text="A1">
      <formula>NOT(ISERROR(SEARCH("A1",AH6)))</formula>
    </cfRule>
    <cfRule type="beginsWith" dxfId="1016" priority="97" operator="beginsWith" text="E">
      <formula>LEFT(AH6,LEN("E"))="E"</formula>
    </cfRule>
    <cfRule type="containsText" dxfId="1015" priority="98" operator="containsText" text="D">
      <formula>NOT(ISERROR(SEARCH("D",AH6)))</formula>
    </cfRule>
    <cfRule type="containsText" dxfId="1014" priority="99" operator="containsText" text="C2">
      <formula>NOT(ISERROR(SEARCH("C2",AH6)))</formula>
    </cfRule>
  </conditionalFormatting>
  <conditionalFormatting sqref="AH7:AH35">
    <cfRule type="containsText" dxfId="1013" priority="16" operator="containsText" text="A1">
      <formula>NOT(ISERROR(SEARCH("A1",AH7)))</formula>
    </cfRule>
    <cfRule type="containsText" dxfId="1012" priority="15" operator="containsText" text="A2">
      <formula>NOT(ISERROR(SEARCH("A2",AH7)))</formula>
    </cfRule>
    <cfRule type="containsText" dxfId="1011" priority="14" operator="containsText" text="B1">
      <formula>NOT(ISERROR(SEARCH("B1",AH7)))</formula>
    </cfRule>
    <cfRule type="beginsWith" dxfId="1010" priority="9" operator="beginsWith" text="E">
      <formula>LEFT(AH7,LEN("E"))="E"</formula>
    </cfRule>
    <cfRule type="containsText" dxfId="1009" priority="10" operator="containsText" text="D">
      <formula>NOT(ISERROR(SEARCH("D",AH7)))</formula>
    </cfRule>
    <cfRule type="containsText" dxfId="1008" priority="11" operator="containsText" text="C2">
      <formula>NOT(ISERROR(SEARCH("C2",AH7)))</formula>
    </cfRule>
    <cfRule type="containsText" dxfId="1007" priority="13" operator="containsText" text="B2">
      <formula>NOT(ISERROR(SEARCH("B2",AH7)))</formula>
    </cfRule>
    <cfRule type="containsText" dxfId="1006" priority="12" operator="containsText" text="C1">
      <formula>NOT(ISERROR(SEARCH("C1",AH7)))</formula>
    </cfRule>
  </conditionalFormatting>
  <conditionalFormatting sqref="AK6:AK35">
    <cfRule type="containsText" dxfId="1005" priority="91" operator="containsText" text="C2">
      <formula>NOT(ISERROR(SEARCH("C2",AK6)))</formula>
    </cfRule>
    <cfRule type="containsText" dxfId="1004" priority="90" operator="containsText" text="D">
      <formula>NOT(ISERROR(SEARCH("D",AK6)))</formula>
    </cfRule>
    <cfRule type="beginsWith" dxfId="1003" priority="89" operator="beginsWith" text="E">
      <formula>LEFT(AK6,LEN("E"))="E"</formula>
    </cfRule>
    <cfRule type="containsText" dxfId="1002" priority="92" operator="containsText" text="C1">
      <formula>NOT(ISERROR(SEARCH("C1",AK6)))</formula>
    </cfRule>
    <cfRule type="containsText" dxfId="1001" priority="94" operator="containsText" text="B1">
      <formula>NOT(ISERROR(SEARCH("B1",AK6)))</formula>
    </cfRule>
    <cfRule type="containsText" dxfId="1000" priority="95" operator="containsText" text="A2">
      <formula>NOT(ISERROR(SEARCH("A2",AK6)))</formula>
    </cfRule>
    <cfRule type="containsText" dxfId="999" priority="96" operator="containsText" text="A1">
      <formula>NOT(ISERROR(SEARCH("A1",AK6)))</formula>
    </cfRule>
    <cfRule type="containsText" dxfId="998" priority="93" operator="containsText" text="B2">
      <formula>NOT(ISERROR(SEARCH("B2",AK6)))</formula>
    </cfRule>
  </conditionalFormatting>
  <conditionalFormatting sqref="AK7:AK35">
    <cfRule type="beginsWith" dxfId="997" priority="1" operator="beginsWith" text="E">
      <formula>LEFT(AK7,LEN("E"))="E"</formula>
    </cfRule>
    <cfRule type="containsText" dxfId="996" priority="4" operator="containsText" text="C1">
      <formula>NOT(ISERROR(SEARCH("C1",AK7)))</formula>
    </cfRule>
    <cfRule type="containsText" dxfId="995" priority="6" operator="containsText" text="B1">
      <formula>NOT(ISERROR(SEARCH("B1",AK7)))</formula>
    </cfRule>
    <cfRule type="containsText" dxfId="994" priority="7" operator="containsText" text="A2">
      <formula>NOT(ISERROR(SEARCH("A2",AK7)))</formula>
    </cfRule>
    <cfRule type="containsText" dxfId="993" priority="8" operator="containsText" text="A1">
      <formula>NOT(ISERROR(SEARCH("A1",AK7)))</formula>
    </cfRule>
    <cfRule type="containsText" dxfId="992" priority="3" operator="containsText" text="C2">
      <formula>NOT(ISERROR(SEARCH("C2",AK7)))</formula>
    </cfRule>
    <cfRule type="containsText" dxfId="991" priority="2" operator="containsText" text="D">
      <formula>NOT(ISERROR(SEARCH("D",AK7)))</formula>
    </cfRule>
    <cfRule type="containsText" dxfId="990" priority="5" operator="containsText" text="B2">
      <formula>NOT(ISERROR(SEARCH("B2",AK7)))</formula>
    </cfRule>
  </conditionalFormatting>
  <conditionalFormatting sqref="AO9:AO20">
    <cfRule type="beginsWith" dxfId="989" priority="257" operator="beginsWith" text="E">
      <formula>LEFT(AO9,LEN("E"))="E"</formula>
    </cfRule>
    <cfRule type="containsText" dxfId="988" priority="258" operator="containsText" text="D">
      <formula>NOT(ISERROR(SEARCH("D",AO9)))</formula>
    </cfRule>
    <cfRule type="containsText" dxfId="987" priority="259" operator="containsText" text="C2">
      <formula>NOT(ISERROR(SEARCH("C2",AO9)))</formula>
    </cfRule>
    <cfRule type="containsText" dxfId="986" priority="260" operator="containsText" text="C1">
      <formula>NOT(ISERROR(SEARCH("C1",AO9)))</formula>
    </cfRule>
    <cfRule type="containsText" dxfId="985" priority="261" operator="containsText" text="B2">
      <formula>NOT(ISERROR(SEARCH("B2",AO9)))</formula>
    </cfRule>
    <cfRule type="containsText" dxfId="984" priority="262" operator="containsText" text="B1">
      <formula>NOT(ISERROR(SEARCH("B1",AO9)))</formula>
    </cfRule>
    <cfRule type="containsText" dxfId="983" priority="263" operator="containsText" text="A2">
      <formula>NOT(ISERROR(SEARCH("A2",AO9)))</formula>
    </cfRule>
    <cfRule type="containsText" dxfId="982" priority="264" operator="containsText" text="A1">
      <formula>NOT(ISERROR(SEARCH("A1",AO9)))</formula>
    </cfRule>
  </conditionalFormatting>
  <pageMargins left="0.25" right="0.25" top="0.25" bottom="0.25" header="0" footer="0"/>
  <pageSetup paperSize="9" scale="98" orientation="landscape" verticalDpi="1200" r:id="rId1"/>
  <headerFooter scaleWithDoc="0"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35"/>
  <sheetViews>
    <sheetView showGridLines="0" showRowColHeaders="0" workbookViewId="0">
      <selection activeCell="D17" sqref="D17"/>
    </sheetView>
  </sheetViews>
  <sheetFormatPr defaultColWidth="9.140625" defaultRowHeight="15"/>
  <cols>
    <col min="1" max="1" width="4.7109375" style="1" customWidth="1"/>
    <col min="2" max="2" width="5.28515625" style="1" customWidth="1"/>
    <col min="3" max="3" width="7.140625" style="1" customWidth="1"/>
    <col min="4" max="4" width="24.42578125" style="1" customWidth="1"/>
    <col min="5" max="5" width="4" style="1" customWidth="1"/>
    <col min="6" max="6" width="4" style="1" hidden="1" customWidth="1"/>
    <col min="7" max="8" width="4" style="1" customWidth="1"/>
    <col min="9" max="9" width="4" style="1" hidden="1" customWidth="1"/>
    <col min="10" max="11" width="4" style="1" customWidth="1"/>
    <col min="12" max="12" width="4" style="1" hidden="1" customWidth="1"/>
    <col min="13" max="14" width="4" style="1" customWidth="1"/>
    <col min="15" max="15" width="4" style="1" hidden="1" customWidth="1"/>
    <col min="16" max="17" width="4" style="1" customWidth="1"/>
    <col min="18" max="18" width="4" style="1" hidden="1" customWidth="1"/>
    <col min="19" max="20" width="4" style="1" customWidth="1"/>
    <col min="21" max="21" width="4" style="1" hidden="1" customWidth="1"/>
    <col min="22" max="23" width="4" style="1" customWidth="1"/>
    <col min="24" max="24" width="4" style="1" hidden="1" customWidth="1"/>
    <col min="25" max="26" width="4" style="1" customWidth="1"/>
    <col min="27" max="27" width="4" style="1" hidden="1" customWidth="1"/>
    <col min="28" max="29" width="4" style="1" customWidth="1"/>
    <col min="30" max="30" width="4" style="1" hidden="1" customWidth="1"/>
    <col min="31" max="32" width="4" style="1" customWidth="1"/>
    <col min="33" max="33" width="4" style="1" hidden="1" customWidth="1"/>
    <col min="34" max="34" width="4" style="1" customWidth="1"/>
    <col min="35" max="35" width="6.85546875" style="1" customWidth="1"/>
    <col min="36" max="36" width="6.85546875" style="1" hidden="1" customWidth="1"/>
    <col min="37" max="37" width="6.85546875" style="1" customWidth="1"/>
    <col min="38" max="16384" width="9.140625" style="1"/>
  </cols>
  <sheetData>
    <row r="1" spans="1:41" ht="18.75">
      <c r="A1" s="54" t="s">
        <v>0</v>
      </c>
      <c r="B1" s="55"/>
      <c r="C1" s="55"/>
      <c r="D1" s="55"/>
      <c r="E1" s="55"/>
      <c r="F1" s="55"/>
      <c r="G1" s="55"/>
      <c r="H1" s="55"/>
      <c r="I1" s="55"/>
      <c r="J1" s="55"/>
      <c r="K1" s="55"/>
      <c r="L1" s="55"/>
      <c r="M1" s="55"/>
      <c r="N1" s="55"/>
      <c r="O1" s="55"/>
      <c r="P1" s="55"/>
      <c r="Q1" s="55"/>
      <c r="R1" s="55"/>
      <c r="S1" s="55"/>
      <c r="T1" s="55"/>
      <c r="U1" s="55"/>
      <c r="V1" s="55"/>
      <c r="W1" s="55"/>
      <c r="X1" s="55"/>
      <c r="Y1" s="55"/>
      <c r="Z1" s="55"/>
      <c r="AA1" s="55"/>
      <c r="AB1" s="55"/>
      <c r="AC1" s="55"/>
      <c r="AD1" s="55"/>
      <c r="AE1" s="55"/>
      <c r="AF1" s="55"/>
      <c r="AG1" s="55"/>
      <c r="AH1" s="55"/>
      <c r="AI1" s="55"/>
      <c r="AJ1" s="55"/>
      <c r="AK1" s="55"/>
      <c r="AL1" s="56"/>
    </row>
    <row r="2" spans="1:41" ht="15.75">
      <c r="A2" s="65" t="str">
        <f>Hindi!A2</f>
        <v>CLASS - 1 st</v>
      </c>
      <c r="B2" s="59"/>
      <c r="C2" s="59"/>
      <c r="D2" s="59"/>
      <c r="E2" s="59" t="s">
        <v>1</v>
      </c>
      <c r="F2" s="59"/>
      <c r="G2" s="59"/>
      <c r="H2" s="59"/>
      <c r="I2" s="59"/>
      <c r="J2" s="59"/>
      <c r="K2" s="59"/>
      <c r="L2" s="59"/>
      <c r="M2" s="59"/>
      <c r="N2" s="59"/>
      <c r="O2" s="59"/>
      <c r="P2" s="59"/>
      <c r="Q2" s="59"/>
      <c r="R2" s="59"/>
      <c r="S2" s="59"/>
      <c r="T2" s="59"/>
      <c r="U2" s="59"/>
      <c r="V2" s="59"/>
      <c r="W2" s="59"/>
      <c r="X2" s="59"/>
      <c r="Y2" s="59"/>
      <c r="Z2" s="59"/>
      <c r="AA2" s="59"/>
      <c r="AB2" s="59"/>
      <c r="AC2" s="59" t="s">
        <v>60</v>
      </c>
      <c r="AD2" s="59"/>
      <c r="AE2" s="59"/>
      <c r="AF2" s="59"/>
      <c r="AG2" s="59"/>
      <c r="AH2" s="59"/>
      <c r="AI2" s="59"/>
      <c r="AJ2" s="59"/>
      <c r="AK2" s="59"/>
      <c r="AL2" s="60"/>
    </row>
    <row r="3" spans="1:41" ht="15.75">
      <c r="A3" s="63" t="s">
        <v>18</v>
      </c>
      <c r="B3" s="64" t="s">
        <v>19</v>
      </c>
      <c r="C3" s="64" t="s">
        <v>20</v>
      </c>
      <c r="D3" s="64" t="s">
        <v>21</v>
      </c>
      <c r="E3" s="59" t="s">
        <v>22</v>
      </c>
      <c r="F3" s="59"/>
      <c r="G3" s="59"/>
      <c r="H3" s="59"/>
      <c r="I3" s="59"/>
      <c r="J3" s="59"/>
      <c r="K3" s="59"/>
      <c r="L3" s="59"/>
      <c r="M3" s="59"/>
      <c r="N3" s="59"/>
      <c r="O3" s="59"/>
      <c r="P3" s="59"/>
      <c r="Q3" s="59" t="s">
        <v>23</v>
      </c>
      <c r="R3" s="59"/>
      <c r="S3" s="59"/>
      <c r="T3" s="59"/>
      <c r="U3" s="59"/>
      <c r="V3" s="59"/>
      <c r="W3" s="59"/>
      <c r="X3" s="59"/>
      <c r="Y3" s="59"/>
      <c r="Z3" s="59"/>
      <c r="AA3" s="59"/>
      <c r="AB3" s="59"/>
      <c r="AC3" s="61" t="s">
        <v>24</v>
      </c>
      <c r="AD3" s="61"/>
      <c r="AE3" s="61"/>
      <c r="AF3" s="61"/>
      <c r="AG3" s="61"/>
      <c r="AH3" s="61"/>
      <c r="AI3" s="61" t="s">
        <v>25</v>
      </c>
      <c r="AJ3" s="61"/>
      <c r="AK3" s="61"/>
      <c r="AL3" s="62" t="s">
        <v>26</v>
      </c>
    </row>
    <row r="4" spans="1:41">
      <c r="A4" s="63"/>
      <c r="B4" s="64"/>
      <c r="C4" s="64"/>
      <c r="D4" s="64"/>
      <c r="E4" s="61" t="s">
        <v>27</v>
      </c>
      <c r="F4" s="61"/>
      <c r="G4" s="61"/>
      <c r="H4" s="61" t="s">
        <v>28</v>
      </c>
      <c r="I4" s="61"/>
      <c r="J4" s="61"/>
      <c r="K4" s="61" t="s">
        <v>29</v>
      </c>
      <c r="L4" s="61"/>
      <c r="M4" s="61"/>
      <c r="N4" s="61" t="s">
        <v>30</v>
      </c>
      <c r="O4" s="61"/>
      <c r="P4" s="61"/>
      <c r="Q4" s="61" t="s">
        <v>31</v>
      </c>
      <c r="R4" s="61"/>
      <c r="S4" s="61"/>
      <c r="T4" s="61" t="s">
        <v>32</v>
      </c>
      <c r="U4" s="61"/>
      <c r="V4" s="61"/>
      <c r="W4" s="61" t="s">
        <v>33</v>
      </c>
      <c r="X4" s="61"/>
      <c r="Y4" s="61"/>
      <c r="Z4" s="61" t="s">
        <v>30</v>
      </c>
      <c r="AA4" s="61"/>
      <c r="AB4" s="61"/>
      <c r="AC4" s="61" t="s">
        <v>34</v>
      </c>
      <c r="AD4" s="61"/>
      <c r="AE4" s="61"/>
      <c r="AF4" s="61" t="s">
        <v>35</v>
      </c>
      <c r="AG4" s="61"/>
      <c r="AH4" s="61"/>
      <c r="AI4" s="61" t="s">
        <v>36</v>
      </c>
      <c r="AJ4" s="61"/>
      <c r="AK4" s="61"/>
      <c r="AL4" s="62"/>
    </row>
    <row r="5" spans="1:41">
      <c r="A5" s="63"/>
      <c r="B5" s="64"/>
      <c r="C5" s="64"/>
      <c r="D5" s="64"/>
      <c r="E5" s="11" t="s">
        <v>37</v>
      </c>
      <c r="F5" s="11"/>
      <c r="G5" s="11" t="s">
        <v>38</v>
      </c>
      <c r="H5" s="11" t="s">
        <v>37</v>
      </c>
      <c r="I5" s="11"/>
      <c r="J5" s="11" t="s">
        <v>38</v>
      </c>
      <c r="K5" s="11" t="s">
        <v>37</v>
      </c>
      <c r="L5" s="11"/>
      <c r="M5" s="11" t="s">
        <v>38</v>
      </c>
      <c r="N5" s="11" t="s">
        <v>37</v>
      </c>
      <c r="O5" s="11"/>
      <c r="P5" s="11" t="s">
        <v>38</v>
      </c>
      <c r="Q5" s="11" t="s">
        <v>37</v>
      </c>
      <c r="R5" s="11"/>
      <c r="S5" s="11" t="s">
        <v>38</v>
      </c>
      <c r="T5" s="11" t="s">
        <v>37</v>
      </c>
      <c r="U5" s="11"/>
      <c r="V5" s="11" t="s">
        <v>38</v>
      </c>
      <c r="W5" s="11" t="s">
        <v>37</v>
      </c>
      <c r="X5" s="11"/>
      <c r="Y5" s="11" t="s">
        <v>38</v>
      </c>
      <c r="Z5" s="11" t="s">
        <v>37</v>
      </c>
      <c r="AA5" s="11"/>
      <c r="AB5" s="11" t="s">
        <v>38</v>
      </c>
      <c r="AC5" s="11" t="s">
        <v>37</v>
      </c>
      <c r="AD5" s="11"/>
      <c r="AE5" s="11" t="s">
        <v>38</v>
      </c>
      <c r="AF5" s="11" t="s">
        <v>37</v>
      </c>
      <c r="AG5" s="11"/>
      <c r="AH5" s="11" t="s">
        <v>38</v>
      </c>
      <c r="AI5" s="11" t="s">
        <v>37</v>
      </c>
      <c r="AJ5" s="11"/>
      <c r="AK5" s="11" t="s">
        <v>38</v>
      </c>
      <c r="AL5" s="62"/>
    </row>
    <row r="6" spans="1:41">
      <c r="A6" s="17">
        <v>1</v>
      </c>
      <c r="B6" s="5">
        <f>IF(ISBLANK(Hindi!B6),"",Hindi!B6)</f>
        <v>101</v>
      </c>
      <c r="C6" s="5">
        <f>IF(ISBLANK(Hindi!C6),"",Hindi!C6)</f>
        <v>355</v>
      </c>
      <c r="D6" s="13" t="str">
        <f>IF(ISBLANK(Hindi!D6),"",Hindi!D6)</f>
        <v>AAYSHA</v>
      </c>
      <c r="E6" s="5">
        <f>IF(ISBLANK(Data!AP5),"",Data!AP5)</f>
        <v>10</v>
      </c>
      <c r="F6" s="5">
        <f>IF(E6="","",E6/10*100)</f>
        <v>100</v>
      </c>
      <c r="G6" s="5" t="str">
        <f>IF(F6&lt;=20,"E2",IF(F6&lt;=32,"E1",IF(F6&lt;=40,"D",IF(F6&lt;=50,"C2",IF(F6&lt;=60,"C1",IF(F6&lt;=70,"B2",IF(F6&lt;=80,"B1",IF(F6&lt;=90,"A2",IF(F6&lt;=100,"A1","")))))))))</f>
        <v>A1</v>
      </c>
      <c r="H6" s="5">
        <f>IF(ISBLANK(Data!AQ5),"",Data!AQ5)</f>
        <v>9</v>
      </c>
      <c r="I6" s="5">
        <f>IF(H6="","",H6/10*100)</f>
        <v>90</v>
      </c>
      <c r="J6" s="5" t="str">
        <f>IF(I6&lt;=20,"E2",IF(I6&lt;=32,"E1",IF(I6&lt;=40,"D",IF(I6&lt;=50,"C2",IF(I6&lt;=60,"C1",IF(I6&lt;=70,"B2",IF(I6&lt;=80,"B1",IF(I6&lt;=90,"A2",IF(I6&lt;=100,"A1","")))))))))</f>
        <v>A2</v>
      </c>
      <c r="K6" s="5">
        <f>IF(ISBLANK(Data!AR5),"",Data!AR5)</f>
        <v>22</v>
      </c>
      <c r="L6" s="5">
        <f>IF(K6="","",K6/30*100)</f>
        <v>73.333333333333329</v>
      </c>
      <c r="M6" s="5" t="str">
        <f>IF(L6&lt;=20,"E2",IF(L6&lt;=32,"E1",IF(L6&lt;=40,"D",IF(L6&lt;=50,"C2",IF(L6&lt;=60,"C1",IF(L6&lt;=70,"B2",IF(L6&lt;=80,"B1",IF(L6&lt;=90,"A2",IF(L6&lt;=100,"A1","")))))))))</f>
        <v>B1</v>
      </c>
      <c r="N6" s="5">
        <f>IF(E6="","",IF(H6="","",IF(K6="","",SUM(E6,H6,K6))))</f>
        <v>41</v>
      </c>
      <c r="O6" s="5">
        <f>IF(N6="","",N6/50*100)</f>
        <v>82</v>
      </c>
      <c r="P6" s="5" t="str">
        <f>IF(O6&lt;=20,"E2",IF(O6&lt;=32,"E1",IF(O6&lt;=40,"D",IF(O6&lt;=50,"C2",IF(O6&lt;=60,"C1",IF(O6&lt;=70,"B2",IF(O6&lt;=80,"B1",IF(O6&lt;=90,"A2",IF(O6&lt;=100,"A1","")))))))))</f>
        <v>A2</v>
      </c>
      <c r="Q6" s="5">
        <f>IF(ISBLANK(Data!AS5),"",Data!AS5)</f>
        <v>8</v>
      </c>
      <c r="R6" s="5">
        <f>IF(Q6="","",Q6/10*100)</f>
        <v>80</v>
      </c>
      <c r="S6" s="5" t="str">
        <f>IF(R6&lt;=20,"E2",IF(R6&lt;=32,"E1",IF(R6&lt;=40,"D",IF(R6&lt;=50,"C2",IF(R6&lt;=60,"C1",IF(R6&lt;=70,"B2",IF(R6&lt;=80,"B1",IF(R6&lt;=90,"A2",IF(R6&lt;=100,"A1","")))))))))</f>
        <v>B1</v>
      </c>
      <c r="T6" s="5">
        <f>IF(ISBLANK(Data!AT5),"",Data!AT5)</f>
        <v>6</v>
      </c>
      <c r="U6" s="5">
        <f>IF(T6="","",T6/10*100)</f>
        <v>60</v>
      </c>
      <c r="V6" s="5" t="str">
        <f>IF(U6&lt;=20,"E2",IF(U6&lt;=32,"E1",IF(U6&lt;=40,"D",IF(U6&lt;=50,"C2",IF(U6&lt;=60,"C1",IF(U6&lt;=70,"B2",IF(U6&lt;=80,"B1",IF(U6&lt;=90,"A2",IF(U6&lt;=100,"A1","")))))))))</f>
        <v>C1</v>
      </c>
      <c r="W6" s="5">
        <f>IF(ISBLANK(Data!AU5),"",Data!AU5)</f>
        <v>24</v>
      </c>
      <c r="X6" s="5">
        <f>IF(W6="","",W6/30*100)</f>
        <v>80</v>
      </c>
      <c r="Y6" s="5" t="str">
        <f>IF(X6&lt;=20,"E2",IF(X6&lt;=32,"E1",IF(X6&lt;=40,"D",IF(X6&lt;=50,"C2",IF(X6&lt;=60,"C1",IF(X6&lt;=70,"B2",IF(X6&lt;=80,"B1",IF(X6&lt;=90,"A2",IF(X6&lt;=100,"A1","")))))))))</f>
        <v>B1</v>
      </c>
      <c r="Z6" s="5">
        <f>IF(Q6="","",IF(T6="","",IF(W6="","",SUM(Q6,T6,W6))))</f>
        <v>38</v>
      </c>
      <c r="AA6" s="5">
        <f>IF(Z6="","",Z6/50*100)</f>
        <v>76</v>
      </c>
      <c r="AB6" s="5" t="str">
        <f>IF(AA6&lt;=20,"E2",IF(AA6&lt;=32,"E1",IF(AA6&lt;=40,"D",IF(AA6&lt;=50,"C2",IF(AA6&lt;=60,"C1",IF(AA6&lt;=70,"B2",IF(AA6&lt;=80,"B1",IF(AA6&lt;=90,"A2",IF(AA6&lt;=100,"A1","")))))))))</f>
        <v>B1</v>
      </c>
      <c r="AC6" s="5">
        <f>IF(E6="","",IF(H6="","",IF(Q6="","",IF(T6="","",SUM(E6,H6,Q6,T6)))))</f>
        <v>33</v>
      </c>
      <c r="AD6" s="5">
        <f>IF(AC6="","",AC6/40*100)</f>
        <v>82.5</v>
      </c>
      <c r="AE6" s="5" t="str">
        <f>IF(AD6&lt;=20,"E2",IF(AD6&lt;=32,"E1",IF(AD6&lt;=40,"D",IF(AD6&lt;=50,"C2",IF(AD6&lt;=60,"C1",IF(AD6&lt;=70,"B2",IF(AD6&lt;=80,"B1",IF(AD6&lt;=90,"A2",IF(AD6&lt;=100,"A1","")))))))))</f>
        <v>A2</v>
      </c>
      <c r="AF6" s="5">
        <f>IF(K6="","",IF(W6="","",SUM(K6,W6)))</f>
        <v>46</v>
      </c>
      <c r="AG6" s="5">
        <f>IF(AF6="","",AF6/60*100)</f>
        <v>76.666666666666671</v>
      </c>
      <c r="AH6" s="5" t="str">
        <f>IF(AG6&lt;=20,"E2",IF(AG6&lt;=32,"E1",IF(AG6&lt;=40,"D",IF(AG6&lt;=50,"C2",IF(AG6&lt;=60,"C1",IF(AG6&lt;=70,"B2",IF(AG6&lt;=80,"B1",IF(AG6&lt;=90,"A2",IF(AG6&lt;=100,"A1","")))))))))</f>
        <v>B1</v>
      </c>
      <c r="AI6" s="5">
        <f>IF(AC6="","",IF(AF6="","",SUM(AC6,AF6)))</f>
        <v>79</v>
      </c>
      <c r="AJ6" s="5">
        <f>IF(AI6="","",AI6/100*100)</f>
        <v>79</v>
      </c>
      <c r="AK6" s="5" t="str">
        <f>IF(AJ6&lt;=20,"E2",IF(AJ6&lt;=32,"E1",IF(AJ6&lt;=40,"D",IF(AJ6&lt;=50,"C2",IF(AJ6&lt;=60,"C1",IF(AJ6&lt;=70,"B2",IF(AJ6&lt;=80,"B1",IF(AJ6&lt;=90,"A2",IF(AJ6&lt;=100,"A1","")))))))))</f>
        <v>B1</v>
      </c>
      <c r="AL6" s="19"/>
    </row>
    <row r="7" spans="1:41">
      <c r="A7" s="17">
        <v>2</v>
      </c>
      <c r="B7" s="5">
        <f>IF(ISBLANK(Hindi!B7),"",Hindi!B7)</f>
        <v>102</v>
      </c>
      <c r="C7" s="5">
        <f>IF(ISBLANK(Hindi!C7),"",Hindi!C7)</f>
        <v>384</v>
      </c>
      <c r="D7" s="13" t="str">
        <f>IF(ISBLANK(Hindi!D7),"",Hindi!D7)</f>
        <v>AAYASHA BANU</v>
      </c>
      <c r="E7" s="5">
        <f>IF(ISBLANK(Data!AP6),"",Data!AP6)</f>
        <v>8</v>
      </c>
      <c r="F7" s="5">
        <f t="shared" ref="F7:F35" si="0">IF(E7="","",E7/10*100)</f>
        <v>80</v>
      </c>
      <c r="G7" s="5" t="str">
        <f t="shared" ref="G7:G35" si="1">IF(F7&lt;=20,"E2",IF(F7&lt;=32,"E1",IF(F7&lt;=40,"D",IF(F7&lt;=50,"C2",IF(F7&lt;=60,"C1",IF(F7&lt;=70,"B2",IF(F7&lt;=80,"B1",IF(F7&lt;=90,"A2",IF(F7&lt;=100,"A1","")))))))))</f>
        <v>B1</v>
      </c>
      <c r="H7" s="5">
        <f>IF(ISBLANK(Data!AQ6),"",Data!AQ6)</f>
        <v>9</v>
      </c>
      <c r="I7" s="5">
        <f t="shared" ref="I7:I35" si="2">IF(H7="","",H7/10*100)</f>
        <v>90</v>
      </c>
      <c r="J7" s="5" t="str">
        <f t="shared" ref="J7:J35" si="3">IF(I7&lt;=20,"E2",IF(I7&lt;=32,"E1",IF(I7&lt;=40,"D",IF(I7&lt;=50,"C2",IF(I7&lt;=60,"C1",IF(I7&lt;=70,"B2",IF(I7&lt;=80,"B1",IF(I7&lt;=90,"A2",IF(I7&lt;=100,"A1","")))))))))</f>
        <v>A2</v>
      </c>
      <c r="K7" s="5">
        <f>IF(ISBLANK(Data!AR6),"",Data!AR6)</f>
        <v>24</v>
      </c>
      <c r="L7" s="5">
        <f t="shared" ref="L7:L35" si="4">IF(K7="","",K7/30*100)</f>
        <v>80</v>
      </c>
      <c r="M7" s="5" t="str">
        <f t="shared" ref="M7:M35" si="5">IF(L7&lt;=20,"E2",IF(L7&lt;=32,"E1",IF(L7&lt;=40,"D",IF(L7&lt;=50,"C2",IF(L7&lt;=60,"C1",IF(L7&lt;=70,"B2",IF(L7&lt;=80,"B1",IF(L7&lt;=90,"A2",IF(L7&lt;=100,"A1","")))))))))</f>
        <v>B1</v>
      </c>
      <c r="N7" s="5">
        <f t="shared" ref="N7:N35" si="6">IF(E7="","",IF(H7="","",IF(K7="","",SUM(E7,H7,K7))))</f>
        <v>41</v>
      </c>
      <c r="O7" s="5">
        <f t="shared" ref="O7:O35" si="7">IF(N7="","",N7/50*100)</f>
        <v>82</v>
      </c>
      <c r="P7" s="5" t="str">
        <f t="shared" ref="P7:P35" si="8">IF(O7&lt;=20,"E2",IF(O7&lt;=32,"E1",IF(O7&lt;=40,"D",IF(O7&lt;=50,"C2",IF(O7&lt;=60,"C1",IF(O7&lt;=70,"B2",IF(O7&lt;=80,"B1",IF(O7&lt;=90,"A2",IF(O7&lt;=100,"A1","")))))))))</f>
        <v>A2</v>
      </c>
      <c r="Q7" s="5">
        <f>IF(ISBLANK(Data!AS6),"",Data!AS6)</f>
        <v>8</v>
      </c>
      <c r="R7" s="5">
        <f t="shared" ref="R7:R35" si="9">IF(Q7="","",Q7/10*100)</f>
        <v>80</v>
      </c>
      <c r="S7" s="5" t="str">
        <f t="shared" ref="S7:S35" si="10">IF(R7&lt;=20,"E2",IF(R7&lt;=32,"E1",IF(R7&lt;=40,"D",IF(R7&lt;=50,"C2",IF(R7&lt;=60,"C1",IF(R7&lt;=70,"B2",IF(R7&lt;=80,"B1",IF(R7&lt;=90,"A2",IF(R7&lt;=100,"A1","")))))))))</f>
        <v>B1</v>
      </c>
      <c r="T7" s="5">
        <f>IF(ISBLANK(Data!AT6),"",Data!AT6)</f>
        <v>7</v>
      </c>
      <c r="U7" s="5">
        <f t="shared" ref="U7:U35" si="11">IF(T7="","",T7/10*100)</f>
        <v>70</v>
      </c>
      <c r="V7" s="5" t="str">
        <f t="shared" ref="V7:V35" si="12">IF(U7&lt;=20,"E2",IF(U7&lt;=32,"E1",IF(U7&lt;=40,"D",IF(U7&lt;=50,"C2",IF(U7&lt;=60,"C1",IF(U7&lt;=70,"B2",IF(U7&lt;=80,"B1",IF(U7&lt;=90,"A2",IF(U7&lt;=100,"A1","")))))))))</f>
        <v>B2</v>
      </c>
      <c r="W7" s="5">
        <f>IF(ISBLANK(Data!AU6),"",Data!AU6)</f>
        <v>23</v>
      </c>
      <c r="X7" s="5">
        <f t="shared" ref="X7:X35" si="13">IF(W7="","",W7/30*100)</f>
        <v>76.666666666666671</v>
      </c>
      <c r="Y7" s="5" t="str">
        <f t="shared" ref="Y7:Y35" si="14">IF(X7&lt;=20,"E2",IF(X7&lt;=32,"E1",IF(X7&lt;=40,"D",IF(X7&lt;=50,"C2",IF(X7&lt;=60,"C1",IF(X7&lt;=70,"B2",IF(X7&lt;=80,"B1",IF(X7&lt;=90,"A2",IF(X7&lt;=100,"A1","")))))))))</f>
        <v>B1</v>
      </c>
      <c r="Z7" s="5">
        <f t="shared" ref="Z7:Z35" si="15">IF(Q7="","",IF(T7="","",IF(W7="","",SUM(Q7,T7,W7))))</f>
        <v>38</v>
      </c>
      <c r="AA7" s="5">
        <f t="shared" ref="AA7:AA35" si="16">IF(Z7="","",Z7/50*100)</f>
        <v>76</v>
      </c>
      <c r="AB7" s="5" t="str">
        <f t="shared" ref="AB7:AB35" si="17">IF(AA7&lt;=20,"E2",IF(AA7&lt;=32,"E1",IF(AA7&lt;=40,"D",IF(AA7&lt;=50,"C2",IF(AA7&lt;=60,"C1",IF(AA7&lt;=70,"B2",IF(AA7&lt;=80,"B1",IF(AA7&lt;=90,"A2",IF(AA7&lt;=100,"A1","")))))))))</f>
        <v>B1</v>
      </c>
      <c r="AC7" s="5">
        <f t="shared" ref="AC7:AC35" si="18">IF(E7="","",IF(H7="","",IF(Q7="","",IF(T7="","",SUM(E7,H7,Q7,T7)))))</f>
        <v>32</v>
      </c>
      <c r="AD7" s="5">
        <f t="shared" ref="AD7:AD35" si="19">IF(AC7="","",AC7/40*100)</f>
        <v>80</v>
      </c>
      <c r="AE7" s="5" t="str">
        <f t="shared" ref="AE7:AE35" si="20">IF(AD7&lt;=20,"E2",IF(AD7&lt;=32,"E1",IF(AD7&lt;=40,"D",IF(AD7&lt;=50,"C2",IF(AD7&lt;=60,"C1",IF(AD7&lt;=70,"B2",IF(AD7&lt;=80,"B1",IF(AD7&lt;=90,"A2",IF(AD7&lt;=100,"A1","")))))))))</f>
        <v>B1</v>
      </c>
      <c r="AF7" s="5">
        <f t="shared" ref="AF7:AF35" si="21">IF(K7="","",IF(W7="","",SUM(K7,W7)))</f>
        <v>47</v>
      </c>
      <c r="AG7" s="5">
        <f t="shared" ref="AG7:AG35" si="22">IF(AF7="","",AF7/60*100)</f>
        <v>78.333333333333329</v>
      </c>
      <c r="AH7" s="5" t="str">
        <f t="shared" ref="AH7:AH35" si="23">IF(AG7&lt;=20,"E2",IF(AG7&lt;=32,"E1",IF(AG7&lt;=40,"D",IF(AG7&lt;=50,"C2",IF(AG7&lt;=60,"C1",IF(AG7&lt;=70,"B2",IF(AG7&lt;=80,"B1",IF(AG7&lt;=90,"A2",IF(AG7&lt;=100,"A1","")))))))))</f>
        <v>B1</v>
      </c>
      <c r="AI7" s="5">
        <f t="shared" ref="AI7:AI35" si="24">IF(AC7="","",IF(AF7="","",SUM(AC7,AF7)))</f>
        <v>79</v>
      </c>
      <c r="AJ7" s="5">
        <f t="shared" ref="AJ7:AJ35" si="25">IF(AI7="","",AI7/100*100)</f>
        <v>79</v>
      </c>
      <c r="AK7" s="5" t="str">
        <f t="shared" ref="AK7:AK35" si="26">IF(AJ7&lt;=20,"E2",IF(AJ7&lt;=32,"E1",IF(AJ7&lt;=40,"D",IF(AJ7&lt;=50,"C2",IF(AJ7&lt;=60,"C1",IF(AJ7&lt;=70,"B2",IF(AJ7&lt;=80,"B1",IF(AJ7&lt;=90,"A2",IF(AJ7&lt;=100,"A1","")))))))))</f>
        <v>B1</v>
      </c>
      <c r="AL7" s="19"/>
    </row>
    <row r="8" spans="1:41">
      <c r="A8" s="17">
        <v>3</v>
      </c>
      <c r="B8" s="5">
        <f>IF(ISBLANK(Hindi!B8),"",Hindi!B8)</f>
        <v>103</v>
      </c>
      <c r="C8" s="5">
        <f>IF(ISBLANK(Hindi!C8),"",Hindi!C8)</f>
        <v>366</v>
      </c>
      <c r="D8" s="13" t="str">
        <f>IF(ISBLANK(Hindi!D8),"",Hindi!D8)</f>
        <v>AAYESHA KHATOON</v>
      </c>
      <c r="E8" s="5">
        <f>IF(ISBLANK(Data!AP7),"",Data!AP7)</f>
        <v>9</v>
      </c>
      <c r="F8" s="5">
        <f t="shared" si="0"/>
        <v>90</v>
      </c>
      <c r="G8" s="5" t="str">
        <f t="shared" si="1"/>
        <v>A2</v>
      </c>
      <c r="H8" s="5">
        <f>IF(ISBLANK(Data!AQ7),"",Data!AQ7)</f>
        <v>9</v>
      </c>
      <c r="I8" s="5">
        <f t="shared" si="2"/>
        <v>90</v>
      </c>
      <c r="J8" s="5" t="str">
        <f t="shared" si="3"/>
        <v>A2</v>
      </c>
      <c r="K8" s="5">
        <f>IF(ISBLANK(Data!AR7),"",Data!AR7)</f>
        <v>18</v>
      </c>
      <c r="L8" s="5">
        <f t="shared" si="4"/>
        <v>60</v>
      </c>
      <c r="M8" s="5" t="str">
        <f t="shared" si="5"/>
        <v>C1</v>
      </c>
      <c r="N8" s="5">
        <f t="shared" si="6"/>
        <v>36</v>
      </c>
      <c r="O8" s="5">
        <f t="shared" si="7"/>
        <v>72</v>
      </c>
      <c r="P8" s="5" t="str">
        <f t="shared" si="8"/>
        <v>B1</v>
      </c>
      <c r="Q8" s="5">
        <f>IF(ISBLANK(Data!AS7),"",Data!AS7)</f>
        <v>6</v>
      </c>
      <c r="R8" s="5">
        <f t="shared" si="9"/>
        <v>60</v>
      </c>
      <c r="S8" s="5" t="str">
        <f t="shared" si="10"/>
        <v>C1</v>
      </c>
      <c r="T8" s="5">
        <f>IF(ISBLANK(Data!AT7),"",Data!AT7)</f>
        <v>7</v>
      </c>
      <c r="U8" s="5">
        <f t="shared" si="11"/>
        <v>70</v>
      </c>
      <c r="V8" s="5" t="str">
        <f t="shared" si="12"/>
        <v>B2</v>
      </c>
      <c r="W8" s="5">
        <f>IF(ISBLANK(Data!AU7),"",Data!AU7)</f>
        <v>22</v>
      </c>
      <c r="X8" s="5">
        <f t="shared" si="13"/>
        <v>73.333333333333329</v>
      </c>
      <c r="Y8" s="5" t="str">
        <f t="shared" si="14"/>
        <v>B1</v>
      </c>
      <c r="Z8" s="5">
        <f t="shared" si="15"/>
        <v>35</v>
      </c>
      <c r="AA8" s="5">
        <f t="shared" si="16"/>
        <v>70</v>
      </c>
      <c r="AB8" s="5" t="str">
        <f t="shared" si="17"/>
        <v>B2</v>
      </c>
      <c r="AC8" s="5">
        <f t="shared" si="18"/>
        <v>31</v>
      </c>
      <c r="AD8" s="5">
        <f t="shared" si="19"/>
        <v>77.5</v>
      </c>
      <c r="AE8" s="5" t="str">
        <f t="shared" si="20"/>
        <v>B1</v>
      </c>
      <c r="AF8" s="5">
        <f t="shared" si="21"/>
        <v>40</v>
      </c>
      <c r="AG8" s="5">
        <f t="shared" si="22"/>
        <v>66.666666666666657</v>
      </c>
      <c r="AH8" s="5" t="str">
        <f t="shared" si="23"/>
        <v>B2</v>
      </c>
      <c r="AI8" s="5">
        <f t="shared" si="24"/>
        <v>71</v>
      </c>
      <c r="AJ8" s="5">
        <f t="shared" si="25"/>
        <v>71</v>
      </c>
      <c r="AK8" s="5" t="str">
        <f t="shared" si="26"/>
        <v>B1</v>
      </c>
      <c r="AL8" s="19"/>
    </row>
    <row r="9" spans="1:41">
      <c r="A9" s="17">
        <v>4</v>
      </c>
      <c r="B9" s="5">
        <f>IF(ISBLANK(Hindi!B9),"",Hindi!B9)</f>
        <v>104</v>
      </c>
      <c r="C9" s="5">
        <f>IF(ISBLANK(Hindi!C9),"",Hindi!C9)</f>
        <v>439</v>
      </c>
      <c r="D9" s="13" t="str">
        <f>IF(ISBLANK(Hindi!D9),"",Hindi!D9)</f>
        <v>ALI HASAN</v>
      </c>
      <c r="E9" s="5">
        <f>IF(ISBLANK(Data!AP8),"",Data!AP8)</f>
        <v>10</v>
      </c>
      <c r="F9" s="5">
        <f t="shared" si="0"/>
        <v>100</v>
      </c>
      <c r="G9" s="5" t="str">
        <f t="shared" si="1"/>
        <v>A1</v>
      </c>
      <c r="H9" s="5">
        <f>IF(ISBLANK(Data!AQ8),"",Data!AQ8)</f>
        <v>9</v>
      </c>
      <c r="I9" s="5">
        <f t="shared" si="2"/>
        <v>90</v>
      </c>
      <c r="J9" s="5" t="str">
        <f t="shared" si="3"/>
        <v>A2</v>
      </c>
      <c r="K9" s="5">
        <f>IF(ISBLANK(Data!AR8),"",Data!AR8)</f>
        <v>26</v>
      </c>
      <c r="L9" s="5">
        <f t="shared" si="4"/>
        <v>86.666666666666671</v>
      </c>
      <c r="M9" s="5" t="str">
        <f t="shared" si="5"/>
        <v>A2</v>
      </c>
      <c r="N9" s="5">
        <f t="shared" si="6"/>
        <v>45</v>
      </c>
      <c r="O9" s="5">
        <f t="shared" si="7"/>
        <v>90</v>
      </c>
      <c r="P9" s="5" t="str">
        <f t="shared" si="8"/>
        <v>A2</v>
      </c>
      <c r="Q9" s="5">
        <f>IF(ISBLANK(Data!AS8),"",Data!AS8)</f>
        <v>8</v>
      </c>
      <c r="R9" s="5">
        <f t="shared" si="9"/>
        <v>80</v>
      </c>
      <c r="S9" s="5" t="str">
        <f t="shared" si="10"/>
        <v>B1</v>
      </c>
      <c r="T9" s="5">
        <f>IF(ISBLANK(Data!AT8),"",Data!AT8)</f>
        <v>7</v>
      </c>
      <c r="U9" s="5">
        <f t="shared" si="11"/>
        <v>70</v>
      </c>
      <c r="V9" s="5" t="str">
        <f t="shared" si="12"/>
        <v>B2</v>
      </c>
      <c r="W9" s="5">
        <f>IF(ISBLANK(Data!AU8),"",Data!AU8)</f>
        <v>24</v>
      </c>
      <c r="X9" s="5">
        <f t="shared" si="13"/>
        <v>80</v>
      </c>
      <c r="Y9" s="5" t="str">
        <f t="shared" si="14"/>
        <v>B1</v>
      </c>
      <c r="Z9" s="5">
        <f t="shared" si="15"/>
        <v>39</v>
      </c>
      <c r="AA9" s="5">
        <f t="shared" si="16"/>
        <v>78</v>
      </c>
      <c r="AB9" s="5" t="str">
        <f t="shared" si="17"/>
        <v>B1</v>
      </c>
      <c r="AC9" s="5">
        <f t="shared" si="18"/>
        <v>34</v>
      </c>
      <c r="AD9" s="5">
        <f t="shared" si="19"/>
        <v>85</v>
      </c>
      <c r="AE9" s="5" t="str">
        <f t="shared" si="20"/>
        <v>A2</v>
      </c>
      <c r="AF9" s="5">
        <f t="shared" si="21"/>
        <v>50</v>
      </c>
      <c r="AG9" s="5">
        <f t="shared" si="22"/>
        <v>83.333333333333343</v>
      </c>
      <c r="AH9" s="5" t="str">
        <f t="shared" si="23"/>
        <v>A2</v>
      </c>
      <c r="AI9" s="5">
        <f t="shared" si="24"/>
        <v>84</v>
      </c>
      <c r="AJ9" s="5">
        <f t="shared" si="25"/>
        <v>84</v>
      </c>
      <c r="AK9" s="5" t="str">
        <f t="shared" si="26"/>
        <v>A2</v>
      </c>
      <c r="AL9" s="19"/>
      <c r="AO9" s="21"/>
    </row>
    <row r="10" spans="1:41">
      <c r="A10" s="17">
        <v>5</v>
      </c>
      <c r="B10" s="5">
        <f>IF(ISBLANK(Hindi!B10),"",Hindi!B10)</f>
        <v>105</v>
      </c>
      <c r="C10" s="5">
        <f>IF(ISBLANK(Hindi!C10),"",Hindi!C10)</f>
        <v>378</v>
      </c>
      <c r="D10" s="13" t="str">
        <f>IF(ISBLANK(Hindi!D10),"",Hindi!D10)</f>
        <v>ALMAHIR</v>
      </c>
      <c r="E10" s="5">
        <f>IF(ISBLANK(Data!AP9),"",Data!AP9)</f>
        <v>10</v>
      </c>
      <c r="F10" s="5">
        <f t="shared" si="0"/>
        <v>100</v>
      </c>
      <c r="G10" s="5" t="str">
        <f t="shared" si="1"/>
        <v>A1</v>
      </c>
      <c r="H10" s="5">
        <f>IF(ISBLANK(Data!AQ9),"",Data!AQ9)</f>
        <v>9</v>
      </c>
      <c r="I10" s="5">
        <f t="shared" si="2"/>
        <v>90</v>
      </c>
      <c r="J10" s="5" t="str">
        <f t="shared" si="3"/>
        <v>A2</v>
      </c>
      <c r="K10" s="5">
        <f>IF(ISBLANK(Data!AR9),"",Data!AR9)</f>
        <v>28</v>
      </c>
      <c r="L10" s="5">
        <f t="shared" si="4"/>
        <v>93.333333333333329</v>
      </c>
      <c r="M10" s="5" t="str">
        <f t="shared" si="5"/>
        <v>A1</v>
      </c>
      <c r="N10" s="5">
        <f t="shared" si="6"/>
        <v>47</v>
      </c>
      <c r="O10" s="5">
        <f t="shared" si="7"/>
        <v>94</v>
      </c>
      <c r="P10" s="5" t="str">
        <f t="shared" si="8"/>
        <v>A1</v>
      </c>
      <c r="Q10" s="5">
        <f>IF(ISBLANK(Data!AS9),"",Data!AS9)</f>
        <v>9</v>
      </c>
      <c r="R10" s="5">
        <f t="shared" si="9"/>
        <v>90</v>
      </c>
      <c r="S10" s="5" t="str">
        <f t="shared" si="10"/>
        <v>A2</v>
      </c>
      <c r="T10" s="5">
        <f>IF(ISBLANK(Data!AT9),"",Data!AT9)</f>
        <v>7</v>
      </c>
      <c r="U10" s="5">
        <f t="shared" si="11"/>
        <v>70</v>
      </c>
      <c r="V10" s="5" t="str">
        <f t="shared" si="12"/>
        <v>B2</v>
      </c>
      <c r="W10" s="5">
        <f>IF(ISBLANK(Data!AU9),"",Data!AU9)</f>
        <v>22</v>
      </c>
      <c r="X10" s="5">
        <f t="shared" si="13"/>
        <v>73.333333333333329</v>
      </c>
      <c r="Y10" s="5" t="str">
        <f t="shared" si="14"/>
        <v>B1</v>
      </c>
      <c r="Z10" s="5">
        <f t="shared" si="15"/>
        <v>38</v>
      </c>
      <c r="AA10" s="5">
        <f t="shared" si="16"/>
        <v>76</v>
      </c>
      <c r="AB10" s="5" t="str">
        <f t="shared" si="17"/>
        <v>B1</v>
      </c>
      <c r="AC10" s="5">
        <f t="shared" si="18"/>
        <v>35</v>
      </c>
      <c r="AD10" s="5">
        <f t="shared" si="19"/>
        <v>87.5</v>
      </c>
      <c r="AE10" s="5" t="str">
        <f t="shared" si="20"/>
        <v>A2</v>
      </c>
      <c r="AF10" s="5">
        <f t="shared" si="21"/>
        <v>50</v>
      </c>
      <c r="AG10" s="5">
        <f t="shared" si="22"/>
        <v>83.333333333333343</v>
      </c>
      <c r="AH10" s="5" t="str">
        <f t="shared" si="23"/>
        <v>A2</v>
      </c>
      <c r="AI10" s="5">
        <f t="shared" si="24"/>
        <v>85</v>
      </c>
      <c r="AJ10" s="5">
        <f t="shared" si="25"/>
        <v>85</v>
      </c>
      <c r="AK10" s="5" t="str">
        <f t="shared" si="26"/>
        <v>A2</v>
      </c>
      <c r="AL10" s="19"/>
      <c r="AO10" s="21"/>
    </row>
    <row r="11" spans="1:41">
      <c r="A11" s="17">
        <v>6</v>
      </c>
      <c r="B11" s="5">
        <f>IF(ISBLANK(Hindi!B11),"",Hindi!B11)</f>
        <v>106</v>
      </c>
      <c r="C11" s="5">
        <f>IF(ISBLANK(Hindi!C11),"",Hindi!C11)</f>
        <v>374</v>
      </c>
      <c r="D11" s="13" t="str">
        <f>IF(ISBLANK(Hindi!D11),"",Hindi!D11)</f>
        <v>BUSHARA SHEIKH</v>
      </c>
      <c r="E11" s="5">
        <f>IF(ISBLANK(Data!AP10),"",Data!AP10)</f>
        <v>9</v>
      </c>
      <c r="F11" s="5">
        <f t="shared" si="0"/>
        <v>90</v>
      </c>
      <c r="G11" s="5" t="str">
        <f t="shared" si="1"/>
        <v>A2</v>
      </c>
      <c r="H11" s="5">
        <f>IF(ISBLANK(Data!AQ10),"",Data!AQ10)</f>
        <v>9</v>
      </c>
      <c r="I11" s="5">
        <f t="shared" si="2"/>
        <v>90</v>
      </c>
      <c r="J11" s="5" t="str">
        <f t="shared" si="3"/>
        <v>A2</v>
      </c>
      <c r="K11" s="5">
        <f>IF(ISBLANK(Data!AR10),"",Data!AR10)</f>
        <v>16</v>
      </c>
      <c r="L11" s="5">
        <f t="shared" si="4"/>
        <v>53.333333333333336</v>
      </c>
      <c r="M11" s="5" t="str">
        <f t="shared" si="5"/>
        <v>C1</v>
      </c>
      <c r="N11" s="5">
        <f t="shared" si="6"/>
        <v>34</v>
      </c>
      <c r="O11" s="5">
        <f t="shared" si="7"/>
        <v>68</v>
      </c>
      <c r="P11" s="5" t="str">
        <f t="shared" si="8"/>
        <v>B2</v>
      </c>
      <c r="Q11" s="5">
        <f>IF(ISBLANK(Data!AS10),"",Data!AS10)</f>
        <v>7</v>
      </c>
      <c r="R11" s="5">
        <f t="shared" si="9"/>
        <v>70</v>
      </c>
      <c r="S11" s="5" t="str">
        <f t="shared" si="10"/>
        <v>B2</v>
      </c>
      <c r="T11" s="5">
        <f>IF(ISBLANK(Data!AT10),"",Data!AT10)</f>
        <v>6</v>
      </c>
      <c r="U11" s="5">
        <f t="shared" si="11"/>
        <v>60</v>
      </c>
      <c r="V11" s="5" t="str">
        <f t="shared" si="12"/>
        <v>C1</v>
      </c>
      <c r="W11" s="5">
        <f>IF(ISBLANK(Data!AU10),"",Data!AU10)</f>
        <v>20</v>
      </c>
      <c r="X11" s="5">
        <f t="shared" si="13"/>
        <v>66.666666666666657</v>
      </c>
      <c r="Y11" s="5" t="str">
        <f t="shared" si="14"/>
        <v>B2</v>
      </c>
      <c r="Z11" s="5">
        <f t="shared" si="15"/>
        <v>33</v>
      </c>
      <c r="AA11" s="5">
        <f t="shared" si="16"/>
        <v>66</v>
      </c>
      <c r="AB11" s="5" t="str">
        <f t="shared" si="17"/>
        <v>B2</v>
      </c>
      <c r="AC11" s="5">
        <f t="shared" si="18"/>
        <v>31</v>
      </c>
      <c r="AD11" s="5">
        <f t="shared" si="19"/>
        <v>77.5</v>
      </c>
      <c r="AE11" s="5" t="str">
        <f t="shared" si="20"/>
        <v>B1</v>
      </c>
      <c r="AF11" s="5">
        <f t="shared" si="21"/>
        <v>36</v>
      </c>
      <c r="AG11" s="5">
        <f t="shared" si="22"/>
        <v>60</v>
      </c>
      <c r="AH11" s="5" t="str">
        <f t="shared" si="23"/>
        <v>C1</v>
      </c>
      <c r="AI11" s="5">
        <f t="shared" si="24"/>
        <v>67</v>
      </c>
      <c r="AJ11" s="5">
        <f t="shared" si="25"/>
        <v>67</v>
      </c>
      <c r="AK11" s="5" t="str">
        <f t="shared" si="26"/>
        <v>B2</v>
      </c>
      <c r="AL11" s="19"/>
      <c r="AO11" s="21"/>
    </row>
    <row r="12" spans="1:41">
      <c r="A12" s="17">
        <v>7</v>
      </c>
      <c r="B12" s="5">
        <f>IF(ISBLANK(Hindi!B12),"",Hindi!B12)</f>
        <v>107</v>
      </c>
      <c r="C12" s="5">
        <f>IF(ISBLANK(Hindi!C12),"",Hindi!C12)</f>
        <v>359</v>
      </c>
      <c r="D12" s="13" t="str">
        <f>IF(ISBLANK(Hindi!D12),"",Hindi!D12)</f>
        <v>FARA KHAN</v>
      </c>
      <c r="E12" s="5">
        <f>IF(ISBLANK(Data!AP11),"",Data!AP11)</f>
        <v>9</v>
      </c>
      <c r="F12" s="5">
        <f t="shared" si="0"/>
        <v>90</v>
      </c>
      <c r="G12" s="5" t="str">
        <f t="shared" si="1"/>
        <v>A2</v>
      </c>
      <c r="H12" s="5">
        <f>IF(ISBLANK(Data!AQ11),"",Data!AQ11)</f>
        <v>4</v>
      </c>
      <c r="I12" s="5">
        <f t="shared" si="2"/>
        <v>40</v>
      </c>
      <c r="J12" s="5" t="str">
        <f t="shared" si="3"/>
        <v>D</v>
      </c>
      <c r="K12" s="5">
        <f>IF(ISBLANK(Data!AR11),"",Data!AR11)</f>
        <v>20</v>
      </c>
      <c r="L12" s="5">
        <f t="shared" si="4"/>
        <v>66.666666666666657</v>
      </c>
      <c r="M12" s="5" t="str">
        <f t="shared" si="5"/>
        <v>B2</v>
      </c>
      <c r="N12" s="5">
        <f t="shared" si="6"/>
        <v>33</v>
      </c>
      <c r="O12" s="5">
        <f t="shared" si="7"/>
        <v>66</v>
      </c>
      <c r="P12" s="5" t="str">
        <f t="shared" si="8"/>
        <v>B2</v>
      </c>
      <c r="Q12" s="5">
        <f>IF(ISBLANK(Data!AS11),"",Data!AS11)</f>
        <v>6</v>
      </c>
      <c r="R12" s="5">
        <f t="shared" si="9"/>
        <v>60</v>
      </c>
      <c r="S12" s="5" t="str">
        <f t="shared" si="10"/>
        <v>C1</v>
      </c>
      <c r="T12" s="5">
        <f>IF(ISBLANK(Data!AT11),"",Data!AT11)</f>
        <v>7</v>
      </c>
      <c r="U12" s="5">
        <f t="shared" si="11"/>
        <v>70</v>
      </c>
      <c r="V12" s="5" t="str">
        <f t="shared" si="12"/>
        <v>B2</v>
      </c>
      <c r="W12" s="5">
        <f>IF(ISBLANK(Data!AU11),"",Data!AU11)</f>
        <v>25</v>
      </c>
      <c r="X12" s="5">
        <f t="shared" si="13"/>
        <v>83.333333333333343</v>
      </c>
      <c r="Y12" s="5" t="str">
        <f t="shared" si="14"/>
        <v>A2</v>
      </c>
      <c r="Z12" s="5">
        <f t="shared" si="15"/>
        <v>38</v>
      </c>
      <c r="AA12" s="5">
        <f t="shared" si="16"/>
        <v>76</v>
      </c>
      <c r="AB12" s="5" t="str">
        <f t="shared" si="17"/>
        <v>B1</v>
      </c>
      <c r="AC12" s="5">
        <f t="shared" si="18"/>
        <v>26</v>
      </c>
      <c r="AD12" s="5">
        <f t="shared" si="19"/>
        <v>65</v>
      </c>
      <c r="AE12" s="5" t="str">
        <f t="shared" si="20"/>
        <v>B2</v>
      </c>
      <c r="AF12" s="5">
        <f t="shared" si="21"/>
        <v>45</v>
      </c>
      <c r="AG12" s="5">
        <f t="shared" si="22"/>
        <v>75</v>
      </c>
      <c r="AH12" s="5" t="str">
        <f t="shared" si="23"/>
        <v>B1</v>
      </c>
      <c r="AI12" s="5">
        <f t="shared" si="24"/>
        <v>71</v>
      </c>
      <c r="AJ12" s="5">
        <f t="shared" si="25"/>
        <v>71</v>
      </c>
      <c r="AK12" s="5" t="str">
        <f t="shared" si="26"/>
        <v>B1</v>
      </c>
      <c r="AL12" s="19"/>
      <c r="AO12" s="21"/>
    </row>
    <row r="13" spans="1:41">
      <c r="A13" s="17">
        <v>8</v>
      </c>
      <c r="B13" s="5">
        <f>IF(ISBLANK(Hindi!B13),"",Hindi!B13)</f>
        <v>108</v>
      </c>
      <c r="C13" s="5">
        <f>IF(ISBLANK(Hindi!C13),"",Hindi!C13)</f>
        <v>357</v>
      </c>
      <c r="D13" s="13" t="str">
        <f>IF(ISBLANK(Hindi!D13),"",Hindi!D13)</f>
        <v>GULAM MOHIYUDDIN</v>
      </c>
      <c r="E13" s="5">
        <f>IF(ISBLANK(Data!AP12),"",Data!AP12)</f>
        <v>8</v>
      </c>
      <c r="F13" s="5">
        <f t="shared" si="0"/>
        <v>80</v>
      </c>
      <c r="G13" s="5" t="str">
        <f t="shared" si="1"/>
        <v>B1</v>
      </c>
      <c r="H13" s="5">
        <f>IF(ISBLANK(Data!AQ12),"",Data!AQ12)</f>
        <v>9</v>
      </c>
      <c r="I13" s="5">
        <f t="shared" si="2"/>
        <v>90</v>
      </c>
      <c r="J13" s="5" t="str">
        <f t="shared" si="3"/>
        <v>A2</v>
      </c>
      <c r="K13" s="5">
        <f>IF(ISBLANK(Data!AR12),"",Data!AR12)</f>
        <v>21</v>
      </c>
      <c r="L13" s="5">
        <f t="shared" si="4"/>
        <v>70</v>
      </c>
      <c r="M13" s="5" t="str">
        <f t="shared" si="5"/>
        <v>B2</v>
      </c>
      <c r="N13" s="5">
        <f t="shared" si="6"/>
        <v>38</v>
      </c>
      <c r="O13" s="5">
        <f t="shared" si="7"/>
        <v>76</v>
      </c>
      <c r="P13" s="5" t="str">
        <f t="shared" si="8"/>
        <v>B1</v>
      </c>
      <c r="Q13" s="5">
        <f>IF(ISBLANK(Data!AS12),"",Data!AS12)</f>
        <v>7</v>
      </c>
      <c r="R13" s="5">
        <f t="shared" si="9"/>
        <v>70</v>
      </c>
      <c r="S13" s="5" t="str">
        <f t="shared" si="10"/>
        <v>B2</v>
      </c>
      <c r="T13" s="5">
        <f>IF(ISBLANK(Data!AT12),"",Data!AT12)</f>
        <v>8</v>
      </c>
      <c r="U13" s="5">
        <f t="shared" si="11"/>
        <v>80</v>
      </c>
      <c r="V13" s="5" t="str">
        <f t="shared" si="12"/>
        <v>B1</v>
      </c>
      <c r="W13" s="5">
        <f>IF(ISBLANK(Data!AU12),"",Data!AU12)</f>
        <v>27</v>
      </c>
      <c r="X13" s="5">
        <f t="shared" si="13"/>
        <v>90</v>
      </c>
      <c r="Y13" s="5" t="str">
        <f t="shared" si="14"/>
        <v>A2</v>
      </c>
      <c r="Z13" s="5">
        <f t="shared" si="15"/>
        <v>42</v>
      </c>
      <c r="AA13" s="5">
        <f t="shared" si="16"/>
        <v>84</v>
      </c>
      <c r="AB13" s="5" t="str">
        <f t="shared" si="17"/>
        <v>A2</v>
      </c>
      <c r="AC13" s="5">
        <f t="shared" si="18"/>
        <v>32</v>
      </c>
      <c r="AD13" s="5">
        <f t="shared" si="19"/>
        <v>80</v>
      </c>
      <c r="AE13" s="5" t="str">
        <f t="shared" si="20"/>
        <v>B1</v>
      </c>
      <c r="AF13" s="5">
        <f t="shared" si="21"/>
        <v>48</v>
      </c>
      <c r="AG13" s="5">
        <f t="shared" si="22"/>
        <v>80</v>
      </c>
      <c r="AH13" s="5" t="str">
        <f t="shared" si="23"/>
        <v>B1</v>
      </c>
      <c r="AI13" s="5">
        <f t="shared" si="24"/>
        <v>80</v>
      </c>
      <c r="AJ13" s="5">
        <f t="shared" si="25"/>
        <v>80</v>
      </c>
      <c r="AK13" s="5" t="str">
        <f t="shared" si="26"/>
        <v>B1</v>
      </c>
      <c r="AL13" s="19"/>
      <c r="AO13" s="21"/>
    </row>
    <row r="14" spans="1:41">
      <c r="A14" s="17">
        <v>9</v>
      </c>
      <c r="B14" s="5">
        <f>IF(ISBLANK(Hindi!B14),"",Hindi!B14)</f>
        <v>109</v>
      </c>
      <c r="C14" s="5">
        <f>IF(ISBLANK(Hindi!C14),"",Hindi!C14)</f>
        <v>365</v>
      </c>
      <c r="D14" s="13" t="str">
        <f>IF(ISBLANK(Hindi!D14),"",Hindi!D14)</f>
        <v>MAJIDA MAKRANI</v>
      </c>
      <c r="E14" s="5">
        <f>IF(ISBLANK(Data!AP13),"",Data!AP13)</f>
        <v>9</v>
      </c>
      <c r="F14" s="5">
        <f t="shared" si="0"/>
        <v>90</v>
      </c>
      <c r="G14" s="5" t="str">
        <f t="shared" si="1"/>
        <v>A2</v>
      </c>
      <c r="H14" s="5">
        <f>IF(ISBLANK(Data!AQ13),"",Data!AQ13)</f>
        <v>9</v>
      </c>
      <c r="I14" s="5">
        <f t="shared" si="2"/>
        <v>90</v>
      </c>
      <c r="J14" s="5" t="str">
        <f t="shared" si="3"/>
        <v>A2</v>
      </c>
      <c r="K14" s="5">
        <f>IF(ISBLANK(Data!AR13),"",Data!AR13)</f>
        <v>20</v>
      </c>
      <c r="L14" s="5">
        <f t="shared" si="4"/>
        <v>66.666666666666657</v>
      </c>
      <c r="M14" s="5" t="str">
        <f t="shared" si="5"/>
        <v>B2</v>
      </c>
      <c r="N14" s="5">
        <f t="shared" si="6"/>
        <v>38</v>
      </c>
      <c r="O14" s="5">
        <f t="shared" si="7"/>
        <v>76</v>
      </c>
      <c r="P14" s="5" t="str">
        <f t="shared" si="8"/>
        <v>B1</v>
      </c>
      <c r="Q14" s="5">
        <f>IF(ISBLANK(Data!AS13),"",Data!AS13)</f>
        <v>6</v>
      </c>
      <c r="R14" s="5">
        <f t="shared" si="9"/>
        <v>60</v>
      </c>
      <c r="S14" s="5" t="str">
        <f t="shared" si="10"/>
        <v>C1</v>
      </c>
      <c r="T14" s="5">
        <f>IF(ISBLANK(Data!AT13),"",Data!AT13)</f>
        <v>7</v>
      </c>
      <c r="U14" s="5">
        <f t="shared" si="11"/>
        <v>70</v>
      </c>
      <c r="V14" s="5" t="str">
        <f t="shared" si="12"/>
        <v>B2</v>
      </c>
      <c r="W14" s="5">
        <f>IF(ISBLANK(Data!AU13),"",Data!AU13)</f>
        <v>25</v>
      </c>
      <c r="X14" s="5">
        <f t="shared" si="13"/>
        <v>83.333333333333343</v>
      </c>
      <c r="Y14" s="5" t="str">
        <f t="shared" si="14"/>
        <v>A2</v>
      </c>
      <c r="Z14" s="5">
        <f t="shared" si="15"/>
        <v>38</v>
      </c>
      <c r="AA14" s="5">
        <f t="shared" si="16"/>
        <v>76</v>
      </c>
      <c r="AB14" s="5" t="str">
        <f t="shared" si="17"/>
        <v>B1</v>
      </c>
      <c r="AC14" s="5">
        <f t="shared" si="18"/>
        <v>31</v>
      </c>
      <c r="AD14" s="5">
        <f t="shared" si="19"/>
        <v>77.5</v>
      </c>
      <c r="AE14" s="5" t="str">
        <f t="shared" si="20"/>
        <v>B1</v>
      </c>
      <c r="AF14" s="5">
        <f t="shared" si="21"/>
        <v>45</v>
      </c>
      <c r="AG14" s="5">
        <f t="shared" si="22"/>
        <v>75</v>
      </c>
      <c r="AH14" s="5" t="str">
        <f t="shared" si="23"/>
        <v>B1</v>
      </c>
      <c r="AI14" s="5">
        <f t="shared" si="24"/>
        <v>76</v>
      </c>
      <c r="AJ14" s="5">
        <f t="shared" si="25"/>
        <v>76</v>
      </c>
      <c r="AK14" s="5" t="str">
        <f t="shared" si="26"/>
        <v>B1</v>
      </c>
      <c r="AL14" s="19"/>
      <c r="AO14" s="21"/>
    </row>
    <row r="15" spans="1:41">
      <c r="A15" s="17">
        <v>10</v>
      </c>
      <c r="B15" s="5">
        <f>IF(ISBLANK(Hindi!B15),"",Hindi!B15)</f>
        <v>110</v>
      </c>
      <c r="C15" s="5">
        <f>IF(ISBLANK(Hindi!C15),"",Hindi!C15)</f>
        <v>369</v>
      </c>
      <c r="D15" s="13" t="str">
        <f>IF(ISBLANK(Hindi!D15),"",Hindi!D15)</f>
        <v>MANTASHA QURESHI</v>
      </c>
      <c r="E15" s="5">
        <f>IF(ISBLANK(Data!AP14),"",Data!AP14)</f>
        <v>8</v>
      </c>
      <c r="F15" s="5">
        <f t="shared" si="0"/>
        <v>80</v>
      </c>
      <c r="G15" s="5" t="str">
        <f t="shared" si="1"/>
        <v>B1</v>
      </c>
      <c r="H15" s="5">
        <f>IF(ISBLANK(Data!AQ14),"",Data!AQ14)</f>
        <v>9</v>
      </c>
      <c r="I15" s="5">
        <f t="shared" si="2"/>
        <v>90</v>
      </c>
      <c r="J15" s="5" t="str">
        <f t="shared" si="3"/>
        <v>A2</v>
      </c>
      <c r="K15" s="5">
        <f>IF(ISBLANK(Data!AR14),"",Data!AR14)</f>
        <v>21</v>
      </c>
      <c r="L15" s="5">
        <f t="shared" si="4"/>
        <v>70</v>
      </c>
      <c r="M15" s="5" t="str">
        <f t="shared" si="5"/>
        <v>B2</v>
      </c>
      <c r="N15" s="5">
        <f t="shared" si="6"/>
        <v>38</v>
      </c>
      <c r="O15" s="5">
        <f t="shared" si="7"/>
        <v>76</v>
      </c>
      <c r="P15" s="5" t="str">
        <f t="shared" si="8"/>
        <v>B1</v>
      </c>
      <c r="Q15" s="5">
        <f>IF(ISBLANK(Data!AS14),"",Data!AS14)</f>
        <v>7</v>
      </c>
      <c r="R15" s="5">
        <f t="shared" si="9"/>
        <v>70</v>
      </c>
      <c r="S15" s="5" t="str">
        <f t="shared" si="10"/>
        <v>B2</v>
      </c>
      <c r="T15" s="5">
        <f>IF(ISBLANK(Data!AT14),"",Data!AT14)</f>
        <v>7</v>
      </c>
      <c r="U15" s="5">
        <f t="shared" si="11"/>
        <v>70</v>
      </c>
      <c r="V15" s="5" t="str">
        <f t="shared" si="12"/>
        <v>B2</v>
      </c>
      <c r="W15" s="5">
        <f>IF(ISBLANK(Data!AU14),"",Data!AU14)</f>
        <v>25</v>
      </c>
      <c r="X15" s="5">
        <f t="shared" si="13"/>
        <v>83.333333333333343</v>
      </c>
      <c r="Y15" s="5" t="str">
        <f t="shared" si="14"/>
        <v>A2</v>
      </c>
      <c r="Z15" s="5">
        <f t="shared" si="15"/>
        <v>39</v>
      </c>
      <c r="AA15" s="5">
        <f t="shared" si="16"/>
        <v>78</v>
      </c>
      <c r="AB15" s="5" t="str">
        <f t="shared" si="17"/>
        <v>B1</v>
      </c>
      <c r="AC15" s="5">
        <f t="shared" si="18"/>
        <v>31</v>
      </c>
      <c r="AD15" s="5">
        <f t="shared" si="19"/>
        <v>77.5</v>
      </c>
      <c r="AE15" s="5" t="str">
        <f t="shared" si="20"/>
        <v>B1</v>
      </c>
      <c r="AF15" s="5">
        <f t="shared" si="21"/>
        <v>46</v>
      </c>
      <c r="AG15" s="5">
        <f t="shared" si="22"/>
        <v>76.666666666666671</v>
      </c>
      <c r="AH15" s="5" t="str">
        <f t="shared" si="23"/>
        <v>B1</v>
      </c>
      <c r="AI15" s="5">
        <f t="shared" si="24"/>
        <v>77</v>
      </c>
      <c r="AJ15" s="5">
        <f t="shared" si="25"/>
        <v>77</v>
      </c>
      <c r="AK15" s="5" t="str">
        <f t="shared" si="26"/>
        <v>B1</v>
      </c>
      <c r="AL15" s="19"/>
      <c r="AO15" s="21"/>
    </row>
    <row r="16" spans="1:41">
      <c r="A16" s="17">
        <v>11</v>
      </c>
      <c r="B16" s="5">
        <f>IF(ISBLANK(Hindi!B16),"",Hindi!B16)</f>
        <v>111</v>
      </c>
      <c r="C16" s="5">
        <f>IF(ISBLANK(Hindi!C16),"",Hindi!C16)</f>
        <v>381</v>
      </c>
      <c r="D16" s="13" t="str">
        <f>IF(ISBLANK(Hindi!D16),"",Hindi!D16)</f>
        <v>MOHAMMED SHADAB</v>
      </c>
      <c r="E16" s="5">
        <f>IF(ISBLANK(Data!AP15),"",Data!AP15)</f>
        <v>9</v>
      </c>
      <c r="F16" s="5">
        <f t="shared" si="0"/>
        <v>90</v>
      </c>
      <c r="G16" s="5" t="str">
        <f t="shared" si="1"/>
        <v>A2</v>
      </c>
      <c r="H16" s="5">
        <f>IF(ISBLANK(Data!AQ15),"",Data!AQ15)</f>
        <v>9</v>
      </c>
      <c r="I16" s="5">
        <f t="shared" si="2"/>
        <v>90</v>
      </c>
      <c r="J16" s="5" t="str">
        <f t="shared" si="3"/>
        <v>A2</v>
      </c>
      <c r="K16" s="5">
        <f>IF(ISBLANK(Data!AR15),"",Data!AR15)</f>
        <v>25</v>
      </c>
      <c r="L16" s="5">
        <f t="shared" si="4"/>
        <v>83.333333333333343</v>
      </c>
      <c r="M16" s="5" t="str">
        <f t="shared" si="5"/>
        <v>A2</v>
      </c>
      <c r="N16" s="5">
        <f t="shared" si="6"/>
        <v>43</v>
      </c>
      <c r="O16" s="5">
        <f t="shared" si="7"/>
        <v>86</v>
      </c>
      <c r="P16" s="5" t="str">
        <f t="shared" si="8"/>
        <v>A2</v>
      </c>
      <c r="Q16" s="5">
        <f>IF(ISBLANK(Data!AS15),"",Data!AS15)</f>
        <v>9</v>
      </c>
      <c r="R16" s="5">
        <f t="shared" si="9"/>
        <v>90</v>
      </c>
      <c r="S16" s="5" t="str">
        <f t="shared" si="10"/>
        <v>A2</v>
      </c>
      <c r="T16" s="5">
        <f>IF(ISBLANK(Data!AT15),"",Data!AT15)</f>
        <v>10</v>
      </c>
      <c r="U16" s="5">
        <f t="shared" si="11"/>
        <v>100</v>
      </c>
      <c r="V16" s="5" t="str">
        <f t="shared" si="12"/>
        <v>A1</v>
      </c>
      <c r="W16" s="5">
        <f>IF(ISBLANK(Data!AU15),"",Data!AU15)</f>
        <v>27</v>
      </c>
      <c r="X16" s="5">
        <f t="shared" si="13"/>
        <v>90</v>
      </c>
      <c r="Y16" s="5" t="str">
        <f t="shared" si="14"/>
        <v>A2</v>
      </c>
      <c r="Z16" s="5">
        <f t="shared" si="15"/>
        <v>46</v>
      </c>
      <c r="AA16" s="5">
        <f t="shared" si="16"/>
        <v>92</v>
      </c>
      <c r="AB16" s="5" t="str">
        <f t="shared" si="17"/>
        <v>A1</v>
      </c>
      <c r="AC16" s="5">
        <f t="shared" si="18"/>
        <v>37</v>
      </c>
      <c r="AD16" s="5">
        <f t="shared" si="19"/>
        <v>92.5</v>
      </c>
      <c r="AE16" s="5" t="str">
        <f t="shared" si="20"/>
        <v>A1</v>
      </c>
      <c r="AF16" s="5">
        <f t="shared" si="21"/>
        <v>52</v>
      </c>
      <c r="AG16" s="5">
        <f t="shared" si="22"/>
        <v>86.666666666666671</v>
      </c>
      <c r="AH16" s="5" t="str">
        <f t="shared" si="23"/>
        <v>A2</v>
      </c>
      <c r="AI16" s="5">
        <f t="shared" si="24"/>
        <v>89</v>
      </c>
      <c r="AJ16" s="5">
        <f t="shared" si="25"/>
        <v>89</v>
      </c>
      <c r="AK16" s="5" t="str">
        <f t="shared" si="26"/>
        <v>A2</v>
      </c>
      <c r="AL16" s="19"/>
      <c r="AO16" s="21"/>
    </row>
    <row r="17" spans="1:41">
      <c r="A17" s="17">
        <v>12</v>
      </c>
      <c r="B17" s="5">
        <f>IF(ISBLANK(Hindi!B17),"",Hindi!B17)</f>
        <v>112</v>
      </c>
      <c r="C17" s="5">
        <f>IF(ISBLANK(Hindi!C17),"",Hindi!C17)</f>
        <v>356</v>
      </c>
      <c r="D17" s="13" t="str">
        <f>IF(ISBLANK(Hindi!D17),"",Hindi!D17)</f>
        <v>MOHAMMED SHAFAT</v>
      </c>
      <c r="E17" s="5">
        <f>IF(ISBLANK(Data!AP16),"",Data!AP16)</f>
        <v>9</v>
      </c>
      <c r="F17" s="5">
        <f t="shared" si="0"/>
        <v>90</v>
      </c>
      <c r="G17" s="5" t="str">
        <f t="shared" si="1"/>
        <v>A2</v>
      </c>
      <c r="H17" s="5">
        <f>IF(ISBLANK(Data!AQ16),"",Data!AQ16)</f>
        <v>9</v>
      </c>
      <c r="I17" s="5">
        <f t="shared" si="2"/>
        <v>90</v>
      </c>
      <c r="J17" s="5" t="str">
        <f t="shared" si="3"/>
        <v>A2</v>
      </c>
      <c r="K17" s="5">
        <f>IF(ISBLANK(Data!AR16),"",Data!AR16)</f>
        <v>25</v>
      </c>
      <c r="L17" s="5">
        <f t="shared" si="4"/>
        <v>83.333333333333343</v>
      </c>
      <c r="M17" s="5" t="str">
        <f t="shared" si="5"/>
        <v>A2</v>
      </c>
      <c r="N17" s="5">
        <f t="shared" si="6"/>
        <v>43</v>
      </c>
      <c r="O17" s="5">
        <f t="shared" si="7"/>
        <v>86</v>
      </c>
      <c r="P17" s="5" t="str">
        <f t="shared" si="8"/>
        <v>A2</v>
      </c>
      <c r="Q17" s="5">
        <f>IF(ISBLANK(Data!AS16),"",Data!AS16)</f>
        <v>6</v>
      </c>
      <c r="R17" s="5">
        <f t="shared" si="9"/>
        <v>60</v>
      </c>
      <c r="S17" s="5" t="str">
        <f t="shared" si="10"/>
        <v>C1</v>
      </c>
      <c r="T17" s="5">
        <f>IF(ISBLANK(Data!AT16),"",Data!AT16)</f>
        <v>9</v>
      </c>
      <c r="U17" s="5">
        <f t="shared" si="11"/>
        <v>90</v>
      </c>
      <c r="V17" s="5" t="str">
        <f t="shared" si="12"/>
        <v>A2</v>
      </c>
      <c r="W17" s="5">
        <f>IF(ISBLANK(Data!AU16),"",Data!AU16)</f>
        <v>25</v>
      </c>
      <c r="X17" s="5">
        <f t="shared" si="13"/>
        <v>83.333333333333343</v>
      </c>
      <c r="Y17" s="5" t="str">
        <f t="shared" si="14"/>
        <v>A2</v>
      </c>
      <c r="Z17" s="5">
        <f t="shared" si="15"/>
        <v>40</v>
      </c>
      <c r="AA17" s="5">
        <f t="shared" si="16"/>
        <v>80</v>
      </c>
      <c r="AB17" s="5" t="str">
        <f t="shared" si="17"/>
        <v>B1</v>
      </c>
      <c r="AC17" s="5">
        <f t="shared" si="18"/>
        <v>33</v>
      </c>
      <c r="AD17" s="5">
        <f t="shared" si="19"/>
        <v>82.5</v>
      </c>
      <c r="AE17" s="5" t="str">
        <f t="shared" si="20"/>
        <v>A2</v>
      </c>
      <c r="AF17" s="5">
        <f t="shared" si="21"/>
        <v>50</v>
      </c>
      <c r="AG17" s="5">
        <f t="shared" si="22"/>
        <v>83.333333333333343</v>
      </c>
      <c r="AH17" s="5" t="str">
        <f t="shared" si="23"/>
        <v>A2</v>
      </c>
      <c r="AI17" s="5">
        <f t="shared" si="24"/>
        <v>83</v>
      </c>
      <c r="AJ17" s="5">
        <f t="shared" si="25"/>
        <v>83</v>
      </c>
      <c r="AK17" s="5" t="str">
        <f t="shared" si="26"/>
        <v>A2</v>
      </c>
      <c r="AL17" s="19"/>
      <c r="AO17" s="21"/>
    </row>
    <row r="18" spans="1:41">
      <c r="A18" s="17">
        <v>13</v>
      </c>
      <c r="B18" s="5">
        <f>IF(ISBLANK(Hindi!B18),"",Hindi!B18)</f>
        <v>113</v>
      </c>
      <c r="C18" s="5">
        <f>IF(ISBLANK(Hindi!C18),"",Hindi!C18)</f>
        <v>383</v>
      </c>
      <c r="D18" s="13" t="str">
        <f>IF(ISBLANK(Hindi!D18),"",Hindi!D18)</f>
        <v>MOHAMMED YUSUF</v>
      </c>
      <c r="E18" s="5">
        <f>IF(ISBLANK(Data!AP17),"",Data!AP17)</f>
        <v>7</v>
      </c>
      <c r="F18" s="5">
        <f t="shared" si="0"/>
        <v>70</v>
      </c>
      <c r="G18" s="5" t="str">
        <f t="shared" si="1"/>
        <v>B2</v>
      </c>
      <c r="H18" s="5">
        <f>IF(ISBLANK(Data!AQ17),"",Data!AQ17)</f>
        <v>4</v>
      </c>
      <c r="I18" s="5">
        <f t="shared" si="2"/>
        <v>40</v>
      </c>
      <c r="J18" s="5" t="str">
        <f t="shared" si="3"/>
        <v>D</v>
      </c>
      <c r="K18" s="5">
        <f>IF(ISBLANK(Data!AR17),"",Data!AR17)</f>
        <v>14</v>
      </c>
      <c r="L18" s="5">
        <f t="shared" si="4"/>
        <v>46.666666666666664</v>
      </c>
      <c r="M18" s="5" t="str">
        <f t="shared" si="5"/>
        <v>C2</v>
      </c>
      <c r="N18" s="5">
        <f t="shared" si="6"/>
        <v>25</v>
      </c>
      <c r="O18" s="5">
        <f t="shared" si="7"/>
        <v>50</v>
      </c>
      <c r="P18" s="5" t="str">
        <f t="shared" si="8"/>
        <v>C2</v>
      </c>
      <c r="Q18" s="5">
        <f>IF(ISBLANK(Data!AS17),"",Data!AS17)</f>
        <v>5</v>
      </c>
      <c r="R18" s="5">
        <f t="shared" si="9"/>
        <v>50</v>
      </c>
      <c r="S18" s="5" t="str">
        <f t="shared" si="10"/>
        <v>C2</v>
      </c>
      <c r="T18" s="5">
        <f>IF(ISBLANK(Data!AT17),"",Data!AT17)</f>
        <v>7</v>
      </c>
      <c r="U18" s="5">
        <f t="shared" si="11"/>
        <v>70</v>
      </c>
      <c r="V18" s="5" t="str">
        <f t="shared" si="12"/>
        <v>B2</v>
      </c>
      <c r="W18" s="5">
        <f>IF(ISBLANK(Data!AU17),"",Data!AU17)</f>
        <v>19</v>
      </c>
      <c r="X18" s="5">
        <f t="shared" si="13"/>
        <v>63.333333333333329</v>
      </c>
      <c r="Y18" s="5" t="str">
        <f t="shared" si="14"/>
        <v>B2</v>
      </c>
      <c r="Z18" s="5">
        <f t="shared" si="15"/>
        <v>31</v>
      </c>
      <c r="AA18" s="5">
        <f t="shared" si="16"/>
        <v>62</v>
      </c>
      <c r="AB18" s="5" t="str">
        <f t="shared" si="17"/>
        <v>B2</v>
      </c>
      <c r="AC18" s="5">
        <f t="shared" si="18"/>
        <v>23</v>
      </c>
      <c r="AD18" s="5">
        <f t="shared" si="19"/>
        <v>57.499999999999993</v>
      </c>
      <c r="AE18" s="5" t="str">
        <f t="shared" si="20"/>
        <v>C1</v>
      </c>
      <c r="AF18" s="5">
        <f t="shared" si="21"/>
        <v>33</v>
      </c>
      <c r="AG18" s="5">
        <f t="shared" si="22"/>
        <v>55.000000000000007</v>
      </c>
      <c r="AH18" s="5" t="str">
        <f t="shared" si="23"/>
        <v>C1</v>
      </c>
      <c r="AI18" s="5">
        <f t="shared" si="24"/>
        <v>56</v>
      </c>
      <c r="AJ18" s="5">
        <f t="shared" si="25"/>
        <v>56.000000000000007</v>
      </c>
      <c r="AK18" s="5" t="str">
        <f t="shared" si="26"/>
        <v>C1</v>
      </c>
      <c r="AL18" s="19"/>
      <c r="AO18" s="21"/>
    </row>
    <row r="19" spans="1:41">
      <c r="A19" s="17">
        <v>14</v>
      </c>
      <c r="B19" s="5">
        <f>IF(ISBLANK(Hindi!B19),"",Hindi!B19)</f>
        <v>114</v>
      </c>
      <c r="C19" s="5">
        <f>IF(ISBLANK(Hindi!C19),"",Hindi!C19)</f>
        <v>373</v>
      </c>
      <c r="D19" s="13" t="str">
        <f>IF(ISBLANK(Hindi!D19),"",Hindi!D19)</f>
        <v>RIDA FATEMA</v>
      </c>
      <c r="E19" s="5">
        <f>IF(ISBLANK(Data!AP18),"",Data!AP18)</f>
        <v>9</v>
      </c>
      <c r="F19" s="5">
        <f t="shared" si="0"/>
        <v>90</v>
      </c>
      <c r="G19" s="5" t="str">
        <f t="shared" si="1"/>
        <v>A2</v>
      </c>
      <c r="H19" s="5">
        <f>IF(ISBLANK(Data!AQ18),"",Data!AQ18)</f>
        <v>4</v>
      </c>
      <c r="I19" s="5">
        <f t="shared" si="2"/>
        <v>40</v>
      </c>
      <c r="J19" s="5" t="str">
        <f t="shared" si="3"/>
        <v>D</v>
      </c>
      <c r="K19" s="5">
        <f>IF(ISBLANK(Data!AR18),"",Data!AR18)</f>
        <v>14</v>
      </c>
      <c r="L19" s="5">
        <f t="shared" si="4"/>
        <v>46.666666666666664</v>
      </c>
      <c r="M19" s="5" t="str">
        <f t="shared" si="5"/>
        <v>C2</v>
      </c>
      <c r="N19" s="5">
        <f t="shared" si="6"/>
        <v>27</v>
      </c>
      <c r="O19" s="5">
        <f t="shared" si="7"/>
        <v>54</v>
      </c>
      <c r="P19" s="5" t="str">
        <f t="shared" si="8"/>
        <v>C1</v>
      </c>
      <c r="Q19" s="5">
        <f>IF(ISBLANK(Data!AS18),"",Data!AS18)</f>
        <v>5</v>
      </c>
      <c r="R19" s="5">
        <f t="shared" si="9"/>
        <v>50</v>
      </c>
      <c r="S19" s="5" t="str">
        <f t="shared" si="10"/>
        <v>C2</v>
      </c>
      <c r="T19" s="5">
        <f>IF(ISBLANK(Data!AT18),"",Data!AT18)</f>
        <v>6</v>
      </c>
      <c r="U19" s="5">
        <f t="shared" si="11"/>
        <v>60</v>
      </c>
      <c r="V19" s="5" t="str">
        <f t="shared" si="12"/>
        <v>C1</v>
      </c>
      <c r="W19" s="5" t="str">
        <f>IF(ISBLANK(Data!AU18),"",Data!AU18)</f>
        <v/>
      </c>
      <c r="X19" s="5" t="str">
        <f t="shared" si="13"/>
        <v/>
      </c>
      <c r="Y19" s="5" t="str">
        <f t="shared" si="14"/>
        <v/>
      </c>
      <c r="Z19" s="5" t="str">
        <f t="shared" si="15"/>
        <v/>
      </c>
      <c r="AA19" s="5" t="str">
        <f t="shared" si="16"/>
        <v/>
      </c>
      <c r="AB19" s="5" t="str">
        <f t="shared" si="17"/>
        <v/>
      </c>
      <c r="AC19" s="5">
        <f t="shared" si="18"/>
        <v>24</v>
      </c>
      <c r="AD19" s="5">
        <f t="shared" si="19"/>
        <v>60</v>
      </c>
      <c r="AE19" s="5" t="str">
        <f t="shared" si="20"/>
        <v>C1</v>
      </c>
      <c r="AF19" s="5" t="str">
        <f t="shared" si="21"/>
        <v/>
      </c>
      <c r="AG19" s="5" t="str">
        <f t="shared" si="22"/>
        <v/>
      </c>
      <c r="AH19" s="5" t="str">
        <f t="shared" si="23"/>
        <v/>
      </c>
      <c r="AI19" s="5" t="str">
        <f t="shared" si="24"/>
        <v/>
      </c>
      <c r="AJ19" s="5" t="str">
        <f t="shared" si="25"/>
        <v/>
      </c>
      <c r="AK19" s="5" t="str">
        <f t="shared" si="26"/>
        <v/>
      </c>
      <c r="AL19" s="19"/>
      <c r="AO19" s="21"/>
    </row>
    <row r="20" spans="1:41">
      <c r="A20" s="17">
        <v>15</v>
      </c>
      <c r="B20" s="5">
        <f>IF(ISBLANK(Hindi!B20),"",Hindi!B20)</f>
        <v>115</v>
      </c>
      <c r="C20" s="5">
        <f>IF(ISBLANK(Hindi!C20),"",Hindi!C20)</f>
        <v>377</v>
      </c>
      <c r="D20" s="13" t="str">
        <f>IF(ISBLANK(Hindi!D20),"",Hindi!D20)</f>
        <v>SARA MALIK</v>
      </c>
      <c r="E20" s="5">
        <f>IF(ISBLANK(Data!AP19),"",Data!AP19)</f>
        <v>9</v>
      </c>
      <c r="F20" s="5">
        <f t="shared" si="0"/>
        <v>90</v>
      </c>
      <c r="G20" s="5" t="str">
        <f t="shared" si="1"/>
        <v>A2</v>
      </c>
      <c r="H20" s="5">
        <f>IF(ISBLANK(Data!AQ19),"",Data!AQ19)</f>
        <v>9</v>
      </c>
      <c r="I20" s="5">
        <f t="shared" si="2"/>
        <v>90</v>
      </c>
      <c r="J20" s="5" t="str">
        <f t="shared" si="3"/>
        <v>A2</v>
      </c>
      <c r="K20" s="5">
        <f>IF(ISBLANK(Data!AR19),"",Data!AR19)</f>
        <v>20</v>
      </c>
      <c r="L20" s="5">
        <f t="shared" si="4"/>
        <v>66.666666666666657</v>
      </c>
      <c r="M20" s="5" t="str">
        <f t="shared" si="5"/>
        <v>B2</v>
      </c>
      <c r="N20" s="5">
        <f t="shared" si="6"/>
        <v>38</v>
      </c>
      <c r="O20" s="5">
        <f t="shared" si="7"/>
        <v>76</v>
      </c>
      <c r="P20" s="5" t="str">
        <f t="shared" si="8"/>
        <v>B1</v>
      </c>
      <c r="Q20" s="5">
        <f>IF(ISBLANK(Data!AS19),"",Data!AS19)</f>
        <v>7</v>
      </c>
      <c r="R20" s="5">
        <f t="shared" si="9"/>
        <v>70</v>
      </c>
      <c r="S20" s="5" t="str">
        <f t="shared" si="10"/>
        <v>B2</v>
      </c>
      <c r="T20" s="5">
        <f>IF(ISBLANK(Data!AT19),"",Data!AT19)</f>
        <v>8</v>
      </c>
      <c r="U20" s="5">
        <f t="shared" si="11"/>
        <v>80</v>
      </c>
      <c r="V20" s="5" t="str">
        <f t="shared" si="12"/>
        <v>B1</v>
      </c>
      <c r="W20" s="5" t="str">
        <f>IF(ISBLANK(Data!AU19),"",Data!AU19)</f>
        <v/>
      </c>
      <c r="X20" s="5" t="str">
        <f t="shared" si="13"/>
        <v/>
      </c>
      <c r="Y20" s="5" t="str">
        <f t="shared" si="14"/>
        <v/>
      </c>
      <c r="Z20" s="5" t="str">
        <f t="shared" si="15"/>
        <v/>
      </c>
      <c r="AA20" s="5" t="str">
        <f t="shared" si="16"/>
        <v/>
      </c>
      <c r="AB20" s="5" t="str">
        <f t="shared" si="17"/>
        <v/>
      </c>
      <c r="AC20" s="5">
        <f t="shared" si="18"/>
        <v>33</v>
      </c>
      <c r="AD20" s="5">
        <f t="shared" si="19"/>
        <v>82.5</v>
      </c>
      <c r="AE20" s="5" t="str">
        <f t="shared" si="20"/>
        <v>A2</v>
      </c>
      <c r="AF20" s="5" t="str">
        <f t="shared" si="21"/>
        <v/>
      </c>
      <c r="AG20" s="5" t="str">
        <f t="shared" si="22"/>
        <v/>
      </c>
      <c r="AH20" s="5" t="str">
        <f t="shared" si="23"/>
        <v/>
      </c>
      <c r="AI20" s="5" t="str">
        <f t="shared" si="24"/>
        <v/>
      </c>
      <c r="AJ20" s="5" t="str">
        <f t="shared" si="25"/>
        <v/>
      </c>
      <c r="AK20" s="5" t="str">
        <f t="shared" si="26"/>
        <v/>
      </c>
      <c r="AL20" s="19"/>
      <c r="AO20" s="21"/>
    </row>
    <row r="21" spans="1:41">
      <c r="A21" s="17">
        <v>16</v>
      </c>
      <c r="B21" s="5">
        <f>IF(ISBLANK(Hindi!B21),"",Hindi!B21)</f>
        <v>116</v>
      </c>
      <c r="C21" s="5">
        <f>IF(ISBLANK(Hindi!C21),"",Hindi!C21)</f>
        <v>368</v>
      </c>
      <c r="D21" s="13" t="str">
        <f>IF(ISBLANK(Hindi!D21),"",Hindi!D21)</f>
        <v>SARA PARVIN</v>
      </c>
      <c r="E21" s="5">
        <f>IF(ISBLANK(Data!AP20),"",Data!AP20)</f>
        <v>10</v>
      </c>
      <c r="F21" s="5">
        <f t="shared" si="0"/>
        <v>100</v>
      </c>
      <c r="G21" s="5" t="str">
        <f t="shared" si="1"/>
        <v>A1</v>
      </c>
      <c r="H21" s="5">
        <f>IF(ISBLANK(Data!AQ20),"",Data!AQ20)</f>
        <v>9</v>
      </c>
      <c r="I21" s="5">
        <f t="shared" si="2"/>
        <v>90</v>
      </c>
      <c r="J21" s="5" t="str">
        <f t="shared" si="3"/>
        <v>A2</v>
      </c>
      <c r="K21" s="5">
        <f>IF(ISBLANK(Data!AR20),"",Data!AR20)</f>
        <v>28</v>
      </c>
      <c r="L21" s="5">
        <f t="shared" si="4"/>
        <v>93.333333333333329</v>
      </c>
      <c r="M21" s="5" t="str">
        <f t="shared" si="5"/>
        <v>A1</v>
      </c>
      <c r="N21" s="5">
        <f t="shared" si="6"/>
        <v>47</v>
      </c>
      <c r="O21" s="5">
        <f t="shared" si="7"/>
        <v>94</v>
      </c>
      <c r="P21" s="5" t="str">
        <f t="shared" si="8"/>
        <v>A1</v>
      </c>
      <c r="Q21" s="5">
        <f>IF(ISBLANK(Data!AS20),"",Data!AS20)</f>
        <v>8</v>
      </c>
      <c r="R21" s="5">
        <f t="shared" si="9"/>
        <v>80</v>
      </c>
      <c r="S21" s="5" t="str">
        <f t="shared" si="10"/>
        <v>B1</v>
      </c>
      <c r="T21" s="5">
        <f>IF(ISBLANK(Data!AT20),"",Data!AT20)</f>
        <v>10</v>
      </c>
      <c r="U21" s="5">
        <f t="shared" si="11"/>
        <v>100</v>
      </c>
      <c r="V21" s="5" t="str">
        <f t="shared" si="12"/>
        <v>A1</v>
      </c>
      <c r="W21" s="5">
        <f>IF(ISBLANK(Data!AU20),"",Data!AU20)</f>
        <v>30</v>
      </c>
      <c r="X21" s="5">
        <f t="shared" si="13"/>
        <v>100</v>
      </c>
      <c r="Y21" s="5" t="str">
        <f t="shared" si="14"/>
        <v>A1</v>
      </c>
      <c r="Z21" s="5">
        <f t="shared" si="15"/>
        <v>48</v>
      </c>
      <c r="AA21" s="5">
        <f t="shared" si="16"/>
        <v>96</v>
      </c>
      <c r="AB21" s="5" t="str">
        <f t="shared" si="17"/>
        <v>A1</v>
      </c>
      <c r="AC21" s="5">
        <f t="shared" si="18"/>
        <v>37</v>
      </c>
      <c r="AD21" s="5">
        <f t="shared" si="19"/>
        <v>92.5</v>
      </c>
      <c r="AE21" s="5" t="str">
        <f t="shared" si="20"/>
        <v>A1</v>
      </c>
      <c r="AF21" s="5">
        <f t="shared" si="21"/>
        <v>58</v>
      </c>
      <c r="AG21" s="5">
        <f t="shared" si="22"/>
        <v>96.666666666666671</v>
      </c>
      <c r="AH21" s="5" t="str">
        <f t="shared" si="23"/>
        <v>A1</v>
      </c>
      <c r="AI21" s="5">
        <f t="shared" si="24"/>
        <v>95</v>
      </c>
      <c r="AJ21" s="5">
        <f t="shared" si="25"/>
        <v>95</v>
      </c>
      <c r="AK21" s="5" t="str">
        <f t="shared" si="26"/>
        <v>A1</v>
      </c>
      <c r="AL21" s="19"/>
    </row>
    <row r="22" spans="1:41">
      <c r="A22" s="17">
        <v>17</v>
      </c>
      <c r="B22" s="5">
        <f>IF(ISBLANK(Hindi!B22),"",Hindi!B22)</f>
        <v>117</v>
      </c>
      <c r="C22" s="5">
        <f>IF(ISBLANK(Hindi!C22),"",Hindi!C22)</f>
        <v>385</v>
      </c>
      <c r="D22" s="13" t="str">
        <f>IF(ISBLANK(Hindi!D22),"",Hindi!D22)</f>
        <v>MOHAMMED YAMAN</v>
      </c>
      <c r="E22" s="5">
        <f>IF(ISBLANK(Data!AP21),"",Data!AP21)</f>
        <v>9</v>
      </c>
      <c r="F22" s="5">
        <f t="shared" si="0"/>
        <v>90</v>
      </c>
      <c r="G22" s="5" t="str">
        <f t="shared" si="1"/>
        <v>A2</v>
      </c>
      <c r="H22" s="5">
        <f>IF(ISBLANK(Data!AQ21),"",Data!AQ21)</f>
        <v>9</v>
      </c>
      <c r="I22" s="5">
        <f t="shared" si="2"/>
        <v>90</v>
      </c>
      <c r="J22" s="5" t="str">
        <f t="shared" si="3"/>
        <v>A2</v>
      </c>
      <c r="K22" s="5">
        <f>IF(ISBLANK(Data!AR21),"",Data!AR21)</f>
        <v>20</v>
      </c>
      <c r="L22" s="5">
        <f t="shared" si="4"/>
        <v>66.666666666666657</v>
      </c>
      <c r="M22" s="5" t="str">
        <f t="shared" si="5"/>
        <v>B2</v>
      </c>
      <c r="N22" s="5">
        <f t="shared" si="6"/>
        <v>38</v>
      </c>
      <c r="O22" s="5">
        <f t="shared" si="7"/>
        <v>76</v>
      </c>
      <c r="P22" s="5" t="str">
        <f t="shared" si="8"/>
        <v>B1</v>
      </c>
      <c r="Q22" s="5">
        <f>IF(ISBLANK(Data!AS21),"",Data!AS21)</f>
        <v>7</v>
      </c>
      <c r="R22" s="5">
        <f t="shared" si="9"/>
        <v>70</v>
      </c>
      <c r="S22" s="5" t="str">
        <f t="shared" si="10"/>
        <v>B2</v>
      </c>
      <c r="T22" s="5">
        <f>IF(ISBLANK(Data!AT21),"",Data!AT21)</f>
        <v>7</v>
      </c>
      <c r="U22" s="5">
        <f t="shared" si="11"/>
        <v>70</v>
      </c>
      <c r="V22" s="5" t="str">
        <f t="shared" si="12"/>
        <v>B2</v>
      </c>
      <c r="W22" s="5" t="str">
        <f>IF(ISBLANK(Data!AU21),"",Data!AU21)</f>
        <v/>
      </c>
      <c r="X22" s="5" t="str">
        <f t="shared" si="13"/>
        <v/>
      </c>
      <c r="Y22" s="5" t="str">
        <f t="shared" si="14"/>
        <v/>
      </c>
      <c r="Z22" s="5" t="str">
        <f t="shared" si="15"/>
        <v/>
      </c>
      <c r="AA22" s="5" t="str">
        <f t="shared" si="16"/>
        <v/>
      </c>
      <c r="AB22" s="5" t="str">
        <f t="shared" si="17"/>
        <v/>
      </c>
      <c r="AC22" s="5">
        <f t="shared" si="18"/>
        <v>32</v>
      </c>
      <c r="AD22" s="5">
        <f t="shared" si="19"/>
        <v>80</v>
      </c>
      <c r="AE22" s="5" t="str">
        <f t="shared" si="20"/>
        <v>B1</v>
      </c>
      <c r="AF22" s="5" t="str">
        <f t="shared" si="21"/>
        <v/>
      </c>
      <c r="AG22" s="5" t="str">
        <f t="shared" si="22"/>
        <v/>
      </c>
      <c r="AH22" s="5" t="str">
        <f t="shared" si="23"/>
        <v/>
      </c>
      <c r="AI22" s="5" t="str">
        <f t="shared" si="24"/>
        <v/>
      </c>
      <c r="AJ22" s="5" t="str">
        <f t="shared" si="25"/>
        <v/>
      </c>
      <c r="AK22" s="5" t="str">
        <f t="shared" si="26"/>
        <v/>
      </c>
      <c r="AL22" s="19"/>
    </row>
    <row r="23" spans="1:41">
      <c r="A23" s="17">
        <v>18</v>
      </c>
      <c r="B23" s="5" t="str">
        <f>IF(ISBLANK(Hindi!B23),"",Hindi!B23)</f>
        <v/>
      </c>
      <c r="C23" s="5" t="str">
        <f>IF(ISBLANK(Hindi!C23),"",Hindi!C23)</f>
        <v/>
      </c>
      <c r="D23" s="13" t="str">
        <f>IF(ISBLANK(Hindi!D23),"",Hindi!D23)</f>
        <v/>
      </c>
      <c r="E23" s="5" t="str">
        <f>IF(ISBLANK(Data!AP22),"",Data!AP22)</f>
        <v/>
      </c>
      <c r="F23" s="5" t="str">
        <f t="shared" si="0"/>
        <v/>
      </c>
      <c r="G23" s="5" t="str">
        <f t="shared" si="1"/>
        <v/>
      </c>
      <c r="H23" s="5" t="str">
        <f>IF(ISBLANK(Data!AQ22),"",Data!AQ22)</f>
        <v/>
      </c>
      <c r="I23" s="5" t="str">
        <f t="shared" si="2"/>
        <v/>
      </c>
      <c r="J23" s="5" t="str">
        <f t="shared" si="3"/>
        <v/>
      </c>
      <c r="K23" s="5" t="str">
        <f>IF(ISBLANK(Data!AR22),"",Data!AR22)</f>
        <v/>
      </c>
      <c r="L23" s="5" t="str">
        <f t="shared" si="4"/>
        <v/>
      </c>
      <c r="M23" s="5" t="str">
        <f t="shared" si="5"/>
        <v/>
      </c>
      <c r="N23" s="5" t="str">
        <f t="shared" si="6"/>
        <v/>
      </c>
      <c r="O23" s="5" t="str">
        <f t="shared" si="7"/>
        <v/>
      </c>
      <c r="P23" s="5" t="str">
        <f t="shared" si="8"/>
        <v/>
      </c>
      <c r="Q23" s="5" t="str">
        <f>IF(ISBLANK(Data!AS22),"",Data!AS22)</f>
        <v/>
      </c>
      <c r="R23" s="5" t="str">
        <f t="shared" si="9"/>
        <v/>
      </c>
      <c r="S23" s="5" t="str">
        <f t="shared" si="10"/>
        <v/>
      </c>
      <c r="T23" s="5" t="str">
        <f>IF(ISBLANK(Data!AT22),"",Data!AT22)</f>
        <v/>
      </c>
      <c r="U23" s="5" t="str">
        <f t="shared" si="11"/>
        <v/>
      </c>
      <c r="V23" s="5" t="str">
        <f t="shared" si="12"/>
        <v/>
      </c>
      <c r="W23" s="5" t="str">
        <f>IF(ISBLANK(Data!AU22),"",Data!AU22)</f>
        <v/>
      </c>
      <c r="X23" s="5" t="str">
        <f t="shared" si="13"/>
        <v/>
      </c>
      <c r="Y23" s="5" t="str">
        <f t="shared" si="14"/>
        <v/>
      </c>
      <c r="Z23" s="5" t="str">
        <f t="shared" si="15"/>
        <v/>
      </c>
      <c r="AA23" s="5" t="str">
        <f t="shared" si="16"/>
        <v/>
      </c>
      <c r="AB23" s="5" t="str">
        <f t="shared" si="17"/>
        <v/>
      </c>
      <c r="AC23" s="5" t="str">
        <f t="shared" si="18"/>
        <v/>
      </c>
      <c r="AD23" s="5" t="str">
        <f t="shared" si="19"/>
        <v/>
      </c>
      <c r="AE23" s="5" t="str">
        <f t="shared" si="20"/>
        <v/>
      </c>
      <c r="AF23" s="5" t="str">
        <f t="shared" si="21"/>
        <v/>
      </c>
      <c r="AG23" s="5" t="str">
        <f t="shared" si="22"/>
        <v/>
      </c>
      <c r="AH23" s="5" t="str">
        <f t="shared" si="23"/>
        <v/>
      </c>
      <c r="AI23" s="5" t="str">
        <f t="shared" si="24"/>
        <v/>
      </c>
      <c r="AJ23" s="5" t="str">
        <f t="shared" si="25"/>
        <v/>
      </c>
      <c r="AK23" s="5" t="str">
        <f t="shared" si="26"/>
        <v/>
      </c>
      <c r="AL23" s="19"/>
    </row>
    <row r="24" spans="1:41">
      <c r="A24" s="17">
        <v>19</v>
      </c>
      <c r="B24" s="5" t="str">
        <f>IF(ISBLANK(Hindi!B24),"",Hindi!B24)</f>
        <v/>
      </c>
      <c r="C24" s="5" t="str">
        <f>IF(ISBLANK(Hindi!C24),"",Hindi!C24)</f>
        <v/>
      </c>
      <c r="D24" s="13" t="str">
        <f>IF(ISBLANK(Hindi!D24),"",Hindi!D24)</f>
        <v/>
      </c>
      <c r="E24" s="5" t="str">
        <f>IF(ISBLANK(Data!AP23),"",Data!AP23)</f>
        <v/>
      </c>
      <c r="F24" s="5" t="str">
        <f t="shared" si="0"/>
        <v/>
      </c>
      <c r="G24" s="5" t="str">
        <f t="shared" si="1"/>
        <v/>
      </c>
      <c r="H24" s="5" t="str">
        <f>IF(ISBLANK(Data!AQ23),"",Data!AQ23)</f>
        <v/>
      </c>
      <c r="I24" s="5" t="str">
        <f t="shared" si="2"/>
        <v/>
      </c>
      <c r="J24" s="5" t="str">
        <f t="shared" si="3"/>
        <v/>
      </c>
      <c r="K24" s="5" t="str">
        <f>IF(ISBLANK(Data!AR23),"",Data!AR23)</f>
        <v/>
      </c>
      <c r="L24" s="5" t="str">
        <f t="shared" si="4"/>
        <v/>
      </c>
      <c r="M24" s="5" t="str">
        <f t="shared" si="5"/>
        <v/>
      </c>
      <c r="N24" s="5" t="str">
        <f t="shared" si="6"/>
        <v/>
      </c>
      <c r="O24" s="5" t="str">
        <f t="shared" si="7"/>
        <v/>
      </c>
      <c r="P24" s="5" t="str">
        <f t="shared" si="8"/>
        <v/>
      </c>
      <c r="Q24" s="5" t="str">
        <f>IF(ISBLANK(Data!AS23),"",Data!AS23)</f>
        <v/>
      </c>
      <c r="R24" s="5" t="str">
        <f t="shared" si="9"/>
        <v/>
      </c>
      <c r="S24" s="5" t="str">
        <f t="shared" si="10"/>
        <v/>
      </c>
      <c r="T24" s="5" t="str">
        <f>IF(ISBLANK(Data!AT23),"",Data!AT23)</f>
        <v/>
      </c>
      <c r="U24" s="5" t="str">
        <f t="shared" si="11"/>
        <v/>
      </c>
      <c r="V24" s="5" t="str">
        <f t="shared" si="12"/>
        <v/>
      </c>
      <c r="W24" s="5" t="str">
        <f>IF(ISBLANK(Data!AU23),"",Data!AU23)</f>
        <v/>
      </c>
      <c r="X24" s="5" t="str">
        <f t="shared" si="13"/>
        <v/>
      </c>
      <c r="Y24" s="5" t="str">
        <f t="shared" si="14"/>
        <v/>
      </c>
      <c r="Z24" s="5" t="str">
        <f t="shared" si="15"/>
        <v/>
      </c>
      <c r="AA24" s="5" t="str">
        <f t="shared" si="16"/>
        <v/>
      </c>
      <c r="AB24" s="5" t="str">
        <f t="shared" si="17"/>
        <v/>
      </c>
      <c r="AC24" s="5" t="str">
        <f t="shared" si="18"/>
        <v/>
      </c>
      <c r="AD24" s="5" t="str">
        <f t="shared" si="19"/>
        <v/>
      </c>
      <c r="AE24" s="5" t="str">
        <f t="shared" si="20"/>
        <v/>
      </c>
      <c r="AF24" s="5" t="str">
        <f t="shared" si="21"/>
        <v/>
      </c>
      <c r="AG24" s="5" t="str">
        <f t="shared" si="22"/>
        <v/>
      </c>
      <c r="AH24" s="5" t="str">
        <f t="shared" si="23"/>
        <v/>
      </c>
      <c r="AI24" s="5" t="str">
        <f t="shared" si="24"/>
        <v/>
      </c>
      <c r="AJ24" s="5" t="str">
        <f t="shared" si="25"/>
        <v/>
      </c>
      <c r="AK24" s="5" t="str">
        <f t="shared" si="26"/>
        <v/>
      </c>
      <c r="AL24" s="19"/>
    </row>
    <row r="25" spans="1:41">
      <c r="A25" s="17">
        <v>20</v>
      </c>
      <c r="B25" s="5" t="str">
        <f>IF(ISBLANK(Hindi!B25),"",Hindi!B25)</f>
        <v/>
      </c>
      <c r="C25" s="5" t="str">
        <f>IF(ISBLANK(Hindi!C25),"",Hindi!C25)</f>
        <v/>
      </c>
      <c r="D25" s="13" t="str">
        <f>IF(ISBLANK(Hindi!D25),"",Hindi!D25)</f>
        <v/>
      </c>
      <c r="E25" s="5" t="str">
        <f>IF(ISBLANK(Data!AP24),"",Data!AP24)</f>
        <v/>
      </c>
      <c r="F25" s="5" t="str">
        <f t="shared" si="0"/>
        <v/>
      </c>
      <c r="G25" s="5" t="str">
        <f t="shared" si="1"/>
        <v/>
      </c>
      <c r="H25" s="5" t="str">
        <f>IF(ISBLANK(Data!AQ24),"",Data!AQ24)</f>
        <v/>
      </c>
      <c r="I25" s="5" t="str">
        <f t="shared" si="2"/>
        <v/>
      </c>
      <c r="J25" s="5" t="str">
        <f t="shared" si="3"/>
        <v/>
      </c>
      <c r="K25" s="5" t="str">
        <f>IF(ISBLANK(Data!AR24),"",Data!AR24)</f>
        <v/>
      </c>
      <c r="L25" s="5" t="str">
        <f t="shared" si="4"/>
        <v/>
      </c>
      <c r="M25" s="5" t="str">
        <f t="shared" si="5"/>
        <v/>
      </c>
      <c r="N25" s="5" t="str">
        <f t="shared" si="6"/>
        <v/>
      </c>
      <c r="O25" s="5" t="str">
        <f t="shared" si="7"/>
        <v/>
      </c>
      <c r="P25" s="5" t="str">
        <f t="shared" si="8"/>
        <v/>
      </c>
      <c r="Q25" s="5" t="str">
        <f>IF(ISBLANK(Data!AS24),"",Data!AS24)</f>
        <v/>
      </c>
      <c r="R25" s="5" t="str">
        <f t="shared" si="9"/>
        <v/>
      </c>
      <c r="S25" s="5" t="str">
        <f t="shared" si="10"/>
        <v/>
      </c>
      <c r="T25" s="5" t="str">
        <f>IF(ISBLANK(Data!AT24),"",Data!AT24)</f>
        <v/>
      </c>
      <c r="U25" s="5" t="str">
        <f t="shared" si="11"/>
        <v/>
      </c>
      <c r="V25" s="5" t="str">
        <f t="shared" si="12"/>
        <v/>
      </c>
      <c r="W25" s="5" t="str">
        <f>IF(ISBLANK(Data!AU24),"",Data!AU24)</f>
        <v/>
      </c>
      <c r="X25" s="5" t="str">
        <f t="shared" si="13"/>
        <v/>
      </c>
      <c r="Y25" s="5" t="str">
        <f t="shared" si="14"/>
        <v/>
      </c>
      <c r="Z25" s="5" t="str">
        <f t="shared" si="15"/>
        <v/>
      </c>
      <c r="AA25" s="5" t="str">
        <f t="shared" si="16"/>
        <v/>
      </c>
      <c r="AB25" s="5" t="str">
        <f t="shared" si="17"/>
        <v/>
      </c>
      <c r="AC25" s="5" t="str">
        <f t="shared" si="18"/>
        <v/>
      </c>
      <c r="AD25" s="5" t="str">
        <f t="shared" si="19"/>
        <v/>
      </c>
      <c r="AE25" s="5" t="str">
        <f t="shared" si="20"/>
        <v/>
      </c>
      <c r="AF25" s="5" t="str">
        <f t="shared" si="21"/>
        <v/>
      </c>
      <c r="AG25" s="5" t="str">
        <f t="shared" si="22"/>
        <v/>
      </c>
      <c r="AH25" s="5" t="str">
        <f t="shared" si="23"/>
        <v/>
      </c>
      <c r="AI25" s="5" t="str">
        <f t="shared" si="24"/>
        <v/>
      </c>
      <c r="AJ25" s="5" t="str">
        <f t="shared" si="25"/>
        <v/>
      </c>
      <c r="AK25" s="5" t="str">
        <f t="shared" si="26"/>
        <v/>
      </c>
      <c r="AL25" s="19"/>
    </row>
    <row r="26" spans="1:41">
      <c r="A26" s="17">
        <v>21</v>
      </c>
      <c r="B26" s="5" t="str">
        <f>IF(ISBLANK(Hindi!B26),"",Hindi!B26)</f>
        <v/>
      </c>
      <c r="C26" s="5" t="str">
        <f>IF(ISBLANK(Hindi!C26),"",Hindi!C26)</f>
        <v/>
      </c>
      <c r="D26" s="13" t="str">
        <f>IF(ISBLANK(Hindi!D26),"",Hindi!D26)</f>
        <v/>
      </c>
      <c r="E26" s="5" t="str">
        <f>IF(ISBLANK(Data!AP25),"",Data!AP25)</f>
        <v/>
      </c>
      <c r="F26" s="5" t="str">
        <f t="shared" si="0"/>
        <v/>
      </c>
      <c r="G26" s="5" t="str">
        <f t="shared" si="1"/>
        <v/>
      </c>
      <c r="H26" s="5" t="str">
        <f>IF(ISBLANK(Data!AQ25),"",Data!AQ25)</f>
        <v/>
      </c>
      <c r="I26" s="5" t="str">
        <f t="shared" si="2"/>
        <v/>
      </c>
      <c r="J26" s="5" t="str">
        <f t="shared" si="3"/>
        <v/>
      </c>
      <c r="K26" s="5" t="str">
        <f>IF(ISBLANK(Data!AR25),"",Data!AR25)</f>
        <v/>
      </c>
      <c r="L26" s="5" t="str">
        <f t="shared" si="4"/>
        <v/>
      </c>
      <c r="M26" s="5" t="str">
        <f t="shared" si="5"/>
        <v/>
      </c>
      <c r="N26" s="5" t="str">
        <f t="shared" si="6"/>
        <v/>
      </c>
      <c r="O26" s="5" t="str">
        <f t="shared" si="7"/>
        <v/>
      </c>
      <c r="P26" s="5" t="str">
        <f t="shared" si="8"/>
        <v/>
      </c>
      <c r="Q26" s="5" t="str">
        <f>IF(ISBLANK(Data!AS25),"",Data!AS25)</f>
        <v/>
      </c>
      <c r="R26" s="5" t="str">
        <f t="shared" si="9"/>
        <v/>
      </c>
      <c r="S26" s="5" t="str">
        <f t="shared" si="10"/>
        <v/>
      </c>
      <c r="T26" s="5" t="str">
        <f>IF(ISBLANK(Data!AT25),"",Data!AT25)</f>
        <v/>
      </c>
      <c r="U26" s="5" t="str">
        <f t="shared" si="11"/>
        <v/>
      </c>
      <c r="V26" s="5" t="str">
        <f t="shared" si="12"/>
        <v/>
      </c>
      <c r="W26" s="5" t="str">
        <f>IF(ISBLANK(Data!AU25),"",Data!AU25)</f>
        <v/>
      </c>
      <c r="X26" s="5" t="str">
        <f t="shared" si="13"/>
        <v/>
      </c>
      <c r="Y26" s="5" t="str">
        <f t="shared" si="14"/>
        <v/>
      </c>
      <c r="Z26" s="5" t="str">
        <f t="shared" si="15"/>
        <v/>
      </c>
      <c r="AA26" s="5" t="str">
        <f t="shared" si="16"/>
        <v/>
      </c>
      <c r="AB26" s="5" t="str">
        <f t="shared" si="17"/>
        <v/>
      </c>
      <c r="AC26" s="5" t="str">
        <f t="shared" si="18"/>
        <v/>
      </c>
      <c r="AD26" s="5" t="str">
        <f t="shared" si="19"/>
        <v/>
      </c>
      <c r="AE26" s="5" t="str">
        <f t="shared" si="20"/>
        <v/>
      </c>
      <c r="AF26" s="5" t="str">
        <f t="shared" si="21"/>
        <v/>
      </c>
      <c r="AG26" s="5" t="str">
        <f t="shared" si="22"/>
        <v/>
      </c>
      <c r="AH26" s="5" t="str">
        <f t="shared" si="23"/>
        <v/>
      </c>
      <c r="AI26" s="5" t="str">
        <f t="shared" si="24"/>
        <v/>
      </c>
      <c r="AJ26" s="5" t="str">
        <f t="shared" si="25"/>
        <v/>
      </c>
      <c r="AK26" s="5" t="str">
        <f t="shared" si="26"/>
        <v/>
      </c>
      <c r="AL26" s="19"/>
    </row>
    <row r="27" spans="1:41">
      <c r="A27" s="17">
        <v>22</v>
      </c>
      <c r="B27" s="5" t="str">
        <f>IF(ISBLANK(Hindi!B27),"",Hindi!B27)</f>
        <v/>
      </c>
      <c r="C27" s="5" t="str">
        <f>IF(ISBLANK(Hindi!C27),"",Hindi!C27)</f>
        <v/>
      </c>
      <c r="D27" s="13" t="str">
        <f>IF(ISBLANK(Hindi!D27),"",Hindi!D27)</f>
        <v/>
      </c>
      <c r="E27" s="5" t="str">
        <f>IF(ISBLANK(Data!AP26),"",Data!AP26)</f>
        <v/>
      </c>
      <c r="F27" s="5" t="str">
        <f t="shared" si="0"/>
        <v/>
      </c>
      <c r="G27" s="5" t="str">
        <f t="shared" si="1"/>
        <v/>
      </c>
      <c r="H27" s="5" t="str">
        <f>IF(ISBLANK(Data!AQ26),"",Data!AQ26)</f>
        <v/>
      </c>
      <c r="I27" s="5" t="str">
        <f t="shared" si="2"/>
        <v/>
      </c>
      <c r="J27" s="5" t="str">
        <f t="shared" si="3"/>
        <v/>
      </c>
      <c r="K27" s="5" t="str">
        <f>IF(ISBLANK(Data!AR26),"",Data!AR26)</f>
        <v/>
      </c>
      <c r="L27" s="5" t="str">
        <f t="shared" si="4"/>
        <v/>
      </c>
      <c r="M27" s="5" t="str">
        <f t="shared" si="5"/>
        <v/>
      </c>
      <c r="N27" s="5" t="str">
        <f t="shared" si="6"/>
        <v/>
      </c>
      <c r="O27" s="5" t="str">
        <f t="shared" si="7"/>
        <v/>
      </c>
      <c r="P27" s="5" t="str">
        <f t="shared" si="8"/>
        <v/>
      </c>
      <c r="Q27" s="5" t="str">
        <f>IF(ISBLANK(Data!AS26),"",Data!AS26)</f>
        <v/>
      </c>
      <c r="R27" s="5" t="str">
        <f t="shared" si="9"/>
        <v/>
      </c>
      <c r="S27" s="5" t="str">
        <f t="shared" si="10"/>
        <v/>
      </c>
      <c r="T27" s="5" t="str">
        <f>IF(ISBLANK(Data!AT26),"",Data!AT26)</f>
        <v/>
      </c>
      <c r="U27" s="5" t="str">
        <f t="shared" si="11"/>
        <v/>
      </c>
      <c r="V27" s="5" t="str">
        <f t="shared" si="12"/>
        <v/>
      </c>
      <c r="W27" s="5" t="str">
        <f>IF(ISBLANK(Data!AU26),"",Data!AU26)</f>
        <v/>
      </c>
      <c r="X27" s="5" t="str">
        <f t="shared" si="13"/>
        <v/>
      </c>
      <c r="Y27" s="5" t="str">
        <f t="shared" si="14"/>
        <v/>
      </c>
      <c r="Z27" s="5" t="str">
        <f t="shared" si="15"/>
        <v/>
      </c>
      <c r="AA27" s="5" t="str">
        <f t="shared" si="16"/>
        <v/>
      </c>
      <c r="AB27" s="5" t="str">
        <f t="shared" si="17"/>
        <v/>
      </c>
      <c r="AC27" s="5" t="str">
        <f t="shared" si="18"/>
        <v/>
      </c>
      <c r="AD27" s="5" t="str">
        <f t="shared" si="19"/>
        <v/>
      </c>
      <c r="AE27" s="5" t="str">
        <f t="shared" si="20"/>
        <v/>
      </c>
      <c r="AF27" s="5" t="str">
        <f t="shared" si="21"/>
        <v/>
      </c>
      <c r="AG27" s="5" t="str">
        <f t="shared" si="22"/>
        <v/>
      </c>
      <c r="AH27" s="5" t="str">
        <f t="shared" si="23"/>
        <v/>
      </c>
      <c r="AI27" s="5" t="str">
        <f t="shared" si="24"/>
        <v/>
      </c>
      <c r="AJ27" s="5" t="str">
        <f t="shared" si="25"/>
        <v/>
      </c>
      <c r="AK27" s="5" t="str">
        <f t="shared" si="26"/>
        <v/>
      </c>
      <c r="AL27" s="19"/>
    </row>
    <row r="28" spans="1:41">
      <c r="A28" s="17">
        <v>23</v>
      </c>
      <c r="B28" s="5" t="str">
        <f>IF(ISBLANK(Hindi!B28),"",Hindi!B28)</f>
        <v/>
      </c>
      <c r="C28" s="5" t="str">
        <f>IF(ISBLANK(Hindi!C28),"",Hindi!C28)</f>
        <v/>
      </c>
      <c r="D28" s="13" t="str">
        <f>IF(ISBLANK(Hindi!D28),"",Hindi!D28)</f>
        <v/>
      </c>
      <c r="E28" s="5" t="str">
        <f>IF(ISBLANK(Data!AP27),"",Data!AP27)</f>
        <v/>
      </c>
      <c r="F28" s="5" t="str">
        <f t="shared" si="0"/>
        <v/>
      </c>
      <c r="G28" s="5" t="str">
        <f t="shared" si="1"/>
        <v/>
      </c>
      <c r="H28" s="5" t="str">
        <f>IF(ISBLANK(Data!AQ27),"",Data!AQ27)</f>
        <v/>
      </c>
      <c r="I28" s="5" t="str">
        <f t="shared" si="2"/>
        <v/>
      </c>
      <c r="J28" s="5" t="str">
        <f t="shared" si="3"/>
        <v/>
      </c>
      <c r="K28" s="5" t="str">
        <f>IF(ISBLANK(Data!AR27),"",Data!AR27)</f>
        <v/>
      </c>
      <c r="L28" s="5" t="str">
        <f t="shared" si="4"/>
        <v/>
      </c>
      <c r="M28" s="5" t="str">
        <f t="shared" si="5"/>
        <v/>
      </c>
      <c r="N28" s="5" t="str">
        <f t="shared" si="6"/>
        <v/>
      </c>
      <c r="O28" s="5" t="str">
        <f t="shared" si="7"/>
        <v/>
      </c>
      <c r="P28" s="5" t="str">
        <f t="shared" si="8"/>
        <v/>
      </c>
      <c r="Q28" s="5" t="str">
        <f>IF(ISBLANK(Data!AS27),"",Data!AS27)</f>
        <v/>
      </c>
      <c r="R28" s="5" t="str">
        <f t="shared" si="9"/>
        <v/>
      </c>
      <c r="S28" s="5" t="str">
        <f t="shared" si="10"/>
        <v/>
      </c>
      <c r="T28" s="5" t="str">
        <f>IF(ISBLANK(Data!AT27),"",Data!AT27)</f>
        <v/>
      </c>
      <c r="U28" s="5" t="str">
        <f t="shared" si="11"/>
        <v/>
      </c>
      <c r="V28" s="5" t="str">
        <f t="shared" si="12"/>
        <v/>
      </c>
      <c r="W28" s="5" t="str">
        <f>IF(ISBLANK(Data!AU27),"",Data!AU27)</f>
        <v/>
      </c>
      <c r="X28" s="5" t="str">
        <f t="shared" si="13"/>
        <v/>
      </c>
      <c r="Y28" s="5" t="str">
        <f t="shared" si="14"/>
        <v/>
      </c>
      <c r="Z28" s="5" t="str">
        <f t="shared" si="15"/>
        <v/>
      </c>
      <c r="AA28" s="5" t="str">
        <f t="shared" si="16"/>
        <v/>
      </c>
      <c r="AB28" s="5" t="str">
        <f t="shared" si="17"/>
        <v/>
      </c>
      <c r="AC28" s="5" t="str">
        <f t="shared" si="18"/>
        <v/>
      </c>
      <c r="AD28" s="5" t="str">
        <f t="shared" si="19"/>
        <v/>
      </c>
      <c r="AE28" s="5" t="str">
        <f t="shared" si="20"/>
        <v/>
      </c>
      <c r="AF28" s="5" t="str">
        <f t="shared" si="21"/>
        <v/>
      </c>
      <c r="AG28" s="5" t="str">
        <f t="shared" si="22"/>
        <v/>
      </c>
      <c r="AH28" s="5" t="str">
        <f t="shared" si="23"/>
        <v/>
      </c>
      <c r="AI28" s="5" t="str">
        <f t="shared" si="24"/>
        <v/>
      </c>
      <c r="AJ28" s="5" t="str">
        <f t="shared" si="25"/>
        <v/>
      </c>
      <c r="AK28" s="5" t="str">
        <f t="shared" si="26"/>
        <v/>
      </c>
      <c r="AL28" s="19"/>
    </row>
    <row r="29" spans="1:41">
      <c r="A29" s="17">
        <v>24</v>
      </c>
      <c r="B29" s="5" t="str">
        <f>IF(ISBLANK(Hindi!B29),"",Hindi!B29)</f>
        <v/>
      </c>
      <c r="C29" s="5" t="str">
        <f>IF(ISBLANK(Hindi!C29),"",Hindi!C29)</f>
        <v/>
      </c>
      <c r="D29" s="13" t="str">
        <f>IF(ISBLANK(Hindi!D29),"",Hindi!D29)</f>
        <v/>
      </c>
      <c r="E29" s="5" t="str">
        <f>IF(ISBLANK(Data!AP28),"",Data!AP28)</f>
        <v/>
      </c>
      <c r="F29" s="5" t="str">
        <f t="shared" si="0"/>
        <v/>
      </c>
      <c r="G29" s="5" t="str">
        <f t="shared" si="1"/>
        <v/>
      </c>
      <c r="H29" s="5" t="str">
        <f>IF(ISBLANK(Data!AQ28),"",Data!AQ28)</f>
        <v/>
      </c>
      <c r="I29" s="5" t="str">
        <f t="shared" si="2"/>
        <v/>
      </c>
      <c r="J29" s="5" t="str">
        <f t="shared" si="3"/>
        <v/>
      </c>
      <c r="K29" s="5" t="str">
        <f>IF(ISBLANK(Data!AR28),"",Data!AR28)</f>
        <v/>
      </c>
      <c r="L29" s="5" t="str">
        <f t="shared" si="4"/>
        <v/>
      </c>
      <c r="M29" s="5" t="str">
        <f t="shared" si="5"/>
        <v/>
      </c>
      <c r="N29" s="5" t="str">
        <f t="shared" si="6"/>
        <v/>
      </c>
      <c r="O29" s="5" t="str">
        <f t="shared" si="7"/>
        <v/>
      </c>
      <c r="P29" s="5" t="str">
        <f t="shared" si="8"/>
        <v/>
      </c>
      <c r="Q29" s="5" t="str">
        <f>IF(ISBLANK(Data!AS28),"",Data!AS28)</f>
        <v/>
      </c>
      <c r="R29" s="5" t="str">
        <f t="shared" si="9"/>
        <v/>
      </c>
      <c r="S29" s="5" t="str">
        <f t="shared" si="10"/>
        <v/>
      </c>
      <c r="T29" s="5" t="str">
        <f>IF(ISBLANK(Data!AT28),"",Data!AT28)</f>
        <v/>
      </c>
      <c r="U29" s="5" t="str">
        <f t="shared" si="11"/>
        <v/>
      </c>
      <c r="V29" s="5" t="str">
        <f t="shared" si="12"/>
        <v/>
      </c>
      <c r="W29" s="5" t="str">
        <f>IF(ISBLANK(Data!AU28),"",Data!AU28)</f>
        <v/>
      </c>
      <c r="X29" s="5" t="str">
        <f t="shared" si="13"/>
        <v/>
      </c>
      <c r="Y29" s="5" t="str">
        <f t="shared" si="14"/>
        <v/>
      </c>
      <c r="Z29" s="5" t="str">
        <f t="shared" si="15"/>
        <v/>
      </c>
      <c r="AA29" s="5" t="str">
        <f t="shared" si="16"/>
        <v/>
      </c>
      <c r="AB29" s="5" t="str">
        <f t="shared" si="17"/>
        <v/>
      </c>
      <c r="AC29" s="5" t="str">
        <f t="shared" si="18"/>
        <v/>
      </c>
      <c r="AD29" s="5" t="str">
        <f t="shared" si="19"/>
        <v/>
      </c>
      <c r="AE29" s="5" t="str">
        <f t="shared" si="20"/>
        <v/>
      </c>
      <c r="AF29" s="5" t="str">
        <f t="shared" si="21"/>
        <v/>
      </c>
      <c r="AG29" s="5" t="str">
        <f t="shared" si="22"/>
        <v/>
      </c>
      <c r="AH29" s="5" t="str">
        <f t="shared" si="23"/>
        <v/>
      </c>
      <c r="AI29" s="5" t="str">
        <f t="shared" si="24"/>
        <v/>
      </c>
      <c r="AJ29" s="5" t="str">
        <f t="shared" si="25"/>
        <v/>
      </c>
      <c r="AK29" s="5" t="str">
        <f t="shared" si="26"/>
        <v/>
      </c>
      <c r="AL29" s="19"/>
    </row>
    <row r="30" spans="1:41">
      <c r="A30" s="17">
        <v>25</v>
      </c>
      <c r="B30" s="5" t="str">
        <f>IF(ISBLANK(Hindi!B30),"",Hindi!B30)</f>
        <v/>
      </c>
      <c r="C30" s="5" t="str">
        <f>IF(ISBLANK(Hindi!C30),"",Hindi!C30)</f>
        <v/>
      </c>
      <c r="D30" s="13" t="str">
        <f>IF(ISBLANK(Hindi!D30),"",Hindi!D30)</f>
        <v/>
      </c>
      <c r="E30" s="5" t="str">
        <f>IF(ISBLANK(Data!AP29),"",Data!AP29)</f>
        <v/>
      </c>
      <c r="F30" s="5" t="str">
        <f t="shared" si="0"/>
        <v/>
      </c>
      <c r="G30" s="5" t="str">
        <f t="shared" si="1"/>
        <v/>
      </c>
      <c r="H30" s="5" t="str">
        <f>IF(ISBLANK(Data!AQ29),"",Data!AQ29)</f>
        <v/>
      </c>
      <c r="I30" s="5" t="str">
        <f t="shared" si="2"/>
        <v/>
      </c>
      <c r="J30" s="5" t="str">
        <f t="shared" si="3"/>
        <v/>
      </c>
      <c r="K30" s="5" t="str">
        <f>IF(ISBLANK(Data!AR29),"",Data!AR29)</f>
        <v/>
      </c>
      <c r="L30" s="5" t="str">
        <f t="shared" si="4"/>
        <v/>
      </c>
      <c r="M30" s="5" t="str">
        <f t="shared" si="5"/>
        <v/>
      </c>
      <c r="N30" s="5" t="str">
        <f t="shared" si="6"/>
        <v/>
      </c>
      <c r="O30" s="5" t="str">
        <f t="shared" si="7"/>
        <v/>
      </c>
      <c r="P30" s="5" t="str">
        <f t="shared" si="8"/>
        <v/>
      </c>
      <c r="Q30" s="5" t="str">
        <f>IF(ISBLANK(Data!AS29),"",Data!AS29)</f>
        <v/>
      </c>
      <c r="R30" s="5" t="str">
        <f t="shared" si="9"/>
        <v/>
      </c>
      <c r="S30" s="5" t="str">
        <f t="shared" si="10"/>
        <v/>
      </c>
      <c r="T30" s="5" t="str">
        <f>IF(ISBLANK(Data!AT29),"",Data!AT29)</f>
        <v/>
      </c>
      <c r="U30" s="5" t="str">
        <f t="shared" si="11"/>
        <v/>
      </c>
      <c r="V30" s="5" t="str">
        <f t="shared" si="12"/>
        <v/>
      </c>
      <c r="W30" s="5" t="str">
        <f>IF(ISBLANK(Data!AU29),"",Data!AU29)</f>
        <v/>
      </c>
      <c r="X30" s="5" t="str">
        <f t="shared" si="13"/>
        <v/>
      </c>
      <c r="Y30" s="5" t="str">
        <f t="shared" si="14"/>
        <v/>
      </c>
      <c r="Z30" s="5" t="str">
        <f t="shared" si="15"/>
        <v/>
      </c>
      <c r="AA30" s="5" t="str">
        <f t="shared" si="16"/>
        <v/>
      </c>
      <c r="AB30" s="5" t="str">
        <f t="shared" si="17"/>
        <v/>
      </c>
      <c r="AC30" s="5" t="str">
        <f t="shared" si="18"/>
        <v/>
      </c>
      <c r="AD30" s="5" t="str">
        <f t="shared" si="19"/>
        <v/>
      </c>
      <c r="AE30" s="5" t="str">
        <f t="shared" si="20"/>
        <v/>
      </c>
      <c r="AF30" s="5" t="str">
        <f t="shared" si="21"/>
        <v/>
      </c>
      <c r="AG30" s="5" t="str">
        <f t="shared" si="22"/>
        <v/>
      </c>
      <c r="AH30" s="5" t="str">
        <f t="shared" si="23"/>
        <v/>
      </c>
      <c r="AI30" s="5" t="str">
        <f t="shared" si="24"/>
        <v/>
      </c>
      <c r="AJ30" s="5" t="str">
        <f t="shared" si="25"/>
        <v/>
      </c>
      <c r="AK30" s="5" t="str">
        <f t="shared" si="26"/>
        <v/>
      </c>
      <c r="AL30" s="19"/>
    </row>
    <row r="31" spans="1:41">
      <c r="A31" s="17">
        <v>26</v>
      </c>
      <c r="B31" s="5" t="str">
        <f>IF(ISBLANK(Hindi!B31),"",Hindi!B31)</f>
        <v/>
      </c>
      <c r="C31" s="5" t="str">
        <f>IF(ISBLANK(Hindi!C31),"",Hindi!C31)</f>
        <v/>
      </c>
      <c r="D31" s="13" t="str">
        <f>IF(ISBLANK(Hindi!D31),"",Hindi!D31)</f>
        <v/>
      </c>
      <c r="E31" s="5" t="str">
        <f>IF(ISBLANK(Data!AP30),"",Data!AP30)</f>
        <v/>
      </c>
      <c r="F31" s="5" t="str">
        <f t="shared" si="0"/>
        <v/>
      </c>
      <c r="G31" s="5" t="str">
        <f t="shared" si="1"/>
        <v/>
      </c>
      <c r="H31" s="5" t="str">
        <f>IF(ISBLANK(Data!AQ30),"",Data!AQ30)</f>
        <v/>
      </c>
      <c r="I31" s="5" t="str">
        <f t="shared" si="2"/>
        <v/>
      </c>
      <c r="J31" s="5" t="str">
        <f t="shared" si="3"/>
        <v/>
      </c>
      <c r="K31" s="5" t="str">
        <f>IF(ISBLANK(Data!AR30),"",Data!AR30)</f>
        <v/>
      </c>
      <c r="L31" s="5" t="str">
        <f t="shared" si="4"/>
        <v/>
      </c>
      <c r="M31" s="5" t="str">
        <f t="shared" si="5"/>
        <v/>
      </c>
      <c r="N31" s="5" t="str">
        <f t="shared" si="6"/>
        <v/>
      </c>
      <c r="O31" s="5" t="str">
        <f t="shared" si="7"/>
        <v/>
      </c>
      <c r="P31" s="5" t="str">
        <f t="shared" si="8"/>
        <v/>
      </c>
      <c r="Q31" s="5" t="str">
        <f>IF(ISBLANK(Data!AS30),"",Data!AS30)</f>
        <v/>
      </c>
      <c r="R31" s="5" t="str">
        <f t="shared" si="9"/>
        <v/>
      </c>
      <c r="S31" s="5" t="str">
        <f t="shared" si="10"/>
        <v/>
      </c>
      <c r="T31" s="5" t="str">
        <f>IF(ISBLANK(Data!AT30),"",Data!AT30)</f>
        <v/>
      </c>
      <c r="U31" s="5" t="str">
        <f t="shared" si="11"/>
        <v/>
      </c>
      <c r="V31" s="5" t="str">
        <f t="shared" si="12"/>
        <v/>
      </c>
      <c r="W31" s="5" t="str">
        <f>IF(ISBLANK(Data!AU30),"",Data!AU30)</f>
        <v/>
      </c>
      <c r="X31" s="5" t="str">
        <f t="shared" si="13"/>
        <v/>
      </c>
      <c r="Y31" s="5" t="str">
        <f t="shared" si="14"/>
        <v/>
      </c>
      <c r="Z31" s="5" t="str">
        <f t="shared" si="15"/>
        <v/>
      </c>
      <c r="AA31" s="5" t="str">
        <f t="shared" si="16"/>
        <v/>
      </c>
      <c r="AB31" s="5" t="str">
        <f t="shared" si="17"/>
        <v/>
      </c>
      <c r="AC31" s="5" t="str">
        <f t="shared" si="18"/>
        <v/>
      </c>
      <c r="AD31" s="5" t="str">
        <f t="shared" si="19"/>
        <v/>
      </c>
      <c r="AE31" s="5" t="str">
        <f t="shared" si="20"/>
        <v/>
      </c>
      <c r="AF31" s="5" t="str">
        <f t="shared" si="21"/>
        <v/>
      </c>
      <c r="AG31" s="5" t="str">
        <f t="shared" si="22"/>
        <v/>
      </c>
      <c r="AH31" s="5" t="str">
        <f t="shared" si="23"/>
        <v/>
      </c>
      <c r="AI31" s="5" t="str">
        <f t="shared" si="24"/>
        <v/>
      </c>
      <c r="AJ31" s="5" t="str">
        <f t="shared" si="25"/>
        <v/>
      </c>
      <c r="AK31" s="5" t="str">
        <f t="shared" si="26"/>
        <v/>
      </c>
      <c r="AL31" s="19"/>
    </row>
    <row r="32" spans="1:41">
      <c r="A32" s="17">
        <v>27</v>
      </c>
      <c r="B32" s="5" t="str">
        <f>IF(ISBLANK(Hindi!B32),"",Hindi!B32)</f>
        <v/>
      </c>
      <c r="C32" s="5" t="str">
        <f>IF(ISBLANK(Hindi!C32),"",Hindi!C32)</f>
        <v/>
      </c>
      <c r="D32" s="13" t="str">
        <f>IF(ISBLANK(Hindi!D32),"",Hindi!D32)</f>
        <v/>
      </c>
      <c r="E32" s="5" t="str">
        <f>IF(ISBLANK(Data!AP31),"",Data!AP31)</f>
        <v/>
      </c>
      <c r="F32" s="5" t="str">
        <f t="shared" si="0"/>
        <v/>
      </c>
      <c r="G32" s="5" t="str">
        <f t="shared" si="1"/>
        <v/>
      </c>
      <c r="H32" s="5" t="str">
        <f>IF(ISBLANK(Data!AQ31),"",Data!AQ31)</f>
        <v/>
      </c>
      <c r="I32" s="5" t="str">
        <f t="shared" si="2"/>
        <v/>
      </c>
      <c r="J32" s="5" t="str">
        <f t="shared" si="3"/>
        <v/>
      </c>
      <c r="K32" s="5" t="str">
        <f>IF(ISBLANK(Data!AR31),"",Data!AR31)</f>
        <v/>
      </c>
      <c r="L32" s="5" t="str">
        <f t="shared" si="4"/>
        <v/>
      </c>
      <c r="M32" s="5" t="str">
        <f t="shared" si="5"/>
        <v/>
      </c>
      <c r="N32" s="5" t="str">
        <f t="shared" si="6"/>
        <v/>
      </c>
      <c r="O32" s="5" t="str">
        <f t="shared" si="7"/>
        <v/>
      </c>
      <c r="P32" s="5" t="str">
        <f t="shared" si="8"/>
        <v/>
      </c>
      <c r="Q32" s="5" t="str">
        <f>IF(ISBLANK(Data!AS31),"",Data!AS31)</f>
        <v/>
      </c>
      <c r="R32" s="5" t="str">
        <f t="shared" si="9"/>
        <v/>
      </c>
      <c r="S32" s="5" t="str">
        <f t="shared" si="10"/>
        <v/>
      </c>
      <c r="T32" s="5" t="str">
        <f>IF(ISBLANK(Data!AT31),"",Data!AT31)</f>
        <v/>
      </c>
      <c r="U32" s="5" t="str">
        <f t="shared" si="11"/>
        <v/>
      </c>
      <c r="V32" s="5" t="str">
        <f t="shared" si="12"/>
        <v/>
      </c>
      <c r="W32" s="5" t="str">
        <f>IF(ISBLANK(Data!AU31),"",Data!AU31)</f>
        <v/>
      </c>
      <c r="X32" s="5" t="str">
        <f t="shared" si="13"/>
        <v/>
      </c>
      <c r="Y32" s="5" t="str">
        <f t="shared" si="14"/>
        <v/>
      </c>
      <c r="Z32" s="5" t="str">
        <f t="shared" si="15"/>
        <v/>
      </c>
      <c r="AA32" s="5" t="str">
        <f t="shared" si="16"/>
        <v/>
      </c>
      <c r="AB32" s="5" t="str">
        <f t="shared" si="17"/>
        <v/>
      </c>
      <c r="AC32" s="5" t="str">
        <f t="shared" si="18"/>
        <v/>
      </c>
      <c r="AD32" s="5" t="str">
        <f t="shared" si="19"/>
        <v/>
      </c>
      <c r="AE32" s="5" t="str">
        <f t="shared" si="20"/>
        <v/>
      </c>
      <c r="AF32" s="5" t="str">
        <f t="shared" si="21"/>
        <v/>
      </c>
      <c r="AG32" s="5" t="str">
        <f t="shared" si="22"/>
        <v/>
      </c>
      <c r="AH32" s="5" t="str">
        <f t="shared" si="23"/>
        <v/>
      </c>
      <c r="AI32" s="5" t="str">
        <f t="shared" si="24"/>
        <v/>
      </c>
      <c r="AJ32" s="5" t="str">
        <f t="shared" si="25"/>
        <v/>
      </c>
      <c r="AK32" s="5" t="str">
        <f t="shared" si="26"/>
        <v/>
      </c>
      <c r="AL32" s="19"/>
    </row>
    <row r="33" spans="1:38">
      <c r="A33" s="17">
        <v>28</v>
      </c>
      <c r="B33" s="5" t="str">
        <f>IF(ISBLANK(Hindi!B33),"",Hindi!B33)</f>
        <v/>
      </c>
      <c r="C33" s="5" t="str">
        <f>IF(ISBLANK(Hindi!C33),"",Hindi!C33)</f>
        <v/>
      </c>
      <c r="D33" s="13" t="str">
        <f>IF(ISBLANK(Hindi!D33),"",Hindi!D33)</f>
        <v/>
      </c>
      <c r="E33" s="5" t="str">
        <f>IF(ISBLANK(Data!AP32),"",Data!AP32)</f>
        <v/>
      </c>
      <c r="F33" s="5" t="str">
        <f t="shared" si="0"/>
        <v/>
      </c>
      <c r="G33" s="5" t="str">
        <f t="shared" si="1"/>
        <v/>
      </c>
      <c r="H33" s="5" t="str">
        <f>IF(ISBLANK(Data!AQ32),"",Data!AQ32)</f>
        <v/>
      </c>
      <c r="I33" s="5" t="str">
        <f t="shared" si="2"/>
        <v/>
      </c>
      <c r="J33" s="5" t="str">
        <f t="shared" si="3"/>
        <v/>
      </c>
      <c r="K33" s="5" t="str">
        <f>IF(ISBLANK(Data!AR32),"",Data!AR32)</f>
        <v/>
      </c>
      <c r="L33" s="5" t="str">
        <f t="shared" si="4"/>
        <v/>
      </c>
      <c r="M33" s="5" t="str">
        <f t="shared" si="5"/>
        <v/>
      </c>
      <c r="N33" s="5" t="str">
        <f t="shared" si="6"/>
        <v/>
      </c>
      <c r="O33" s="5" t="str">
        <f t="shared" si="7"/>
        <v/>
      </c>
      <c r="P33" s="5" t="str">
        <f t="shared" si="8"/>
        <v/>
      </c>
      <c r="Q33" s="5" t="str">
        <f>IF(ISBLANK(Data!AS32),"",Data!AS32)</f>
        <v/>
      </c>
      <c r="R33" s="5" t="str">
        <f t="shared" si="9"/>
        <v/>
      </c>
      <c r="S33" s="5" t="str">
        <f t="shared" si="10"/>
        <v/>
      </c>
      <c r="T33" s="5" t="str">
        <f>IF(ISBLANK(Data!AT32),"",Data!AT32)</f>
        <v/>
      </c>
      <c r="U33" s="5" t="str">
        <f t="shared" si="11"/>
        <v/>
      </c>
      <c r="V33" s="5" t="str">
        <f t="shared" si="12"/>
        <v/>
      </c>
      <c r="W33" s="5" t="str">
        <f>IF(ISBLANK(Data!AU32),"",Data!AU32)</f>
        <v/>
      </c>
      <c r="X33" s="5" t="str">
        <f t="shared" si="13"/>
        <v/>
      </c>
      <c r="Y33" s="5" t="str">
        <f t="shared" si="14"/>
        <v/>
      </c>
      <c r="Z33" s="5" t="str">
        <f t="shared" si="15"/>
        <v/>
      </c>
      <c r="AA33" s="5" t="str">
        <f t="shared" si="16"/>
        <v/>
      </c>
      <c r="AB33" s="5" t="str">
        <f t="shared" si="17"/>
        <v/>
      </c>
      <c r="AC33" s="5" t="str">
        <f t="shared" si="18"/>
        <v/>
      </c>
      <c r="AD33" s="5" t="str">
        <f t="shared" si="19"/>
        <v/>
      </c>
      <c r="AE33" s="5" t="str">
        <f t="shared" si="20"/>
        <v/>
      </c>
      <c r="AF33" s="5" t="str">
        <f t="shared" si="21"/>
        <v/>
      </c>
      <c r="AG33" s="5" t="str">
        <f t="shared" si="22"/>
        <v/>
      </c>
      <c r="AH33" s="5" t="str">
        <f t="shared" si="23"/>
        <v/>
      </c>
      <c r="AI33" s="5" t="str">
        <f t="shared" si="24"/>
        <v/>
      </c>
      <c r="AJ33" s="5" t="str">
        <f t="shared" si="25"/>
        <v/>
      </c>
      <c r="AK33" s="5" t="str">
        <f t="shared" si="26"/>
        <v/>
      </c>
      <c r="AL33" s="19"/>
    </row>
    <row r="34" spans="1:38">
      <c r="A34" s="17">
        <v>29</v>
      </c>
      <c r="B34" s="5" t="str">
        <f>IF(ISBLANK(Hindi!B34),"",Hindi!B34)</f>
        <v/>
      </c>
      <c r="C34" s="5" t="str">
        <f>IF(ISBLANK(Hindi!C34),"",Hindi!C34)</f>
        <v/>
      </c>
      <c r="D34" s="13" t="str">
        <f>IF(ISBLANK(Hindi!D34),"",Hindi!D34)</f>
        <v/>
      </c>
      <c r="E34" s="5" t="str">
        <f>IF(ISBLANK(Data!AP33),"",Data!AP33)</f>
        <v/>
      </c>
      <c r="F34" s="5" t="str">
        <f t="shared" si="0"/>
        <v/>
      </c>
      <c r="G34" s="5" t="str">
        <f t="shared" si="1"/>
        <v/>
      </c>
      <c r="H34" s="5" t="str">
        <f>IF(ISBLANK(Data!AQ33),"",Data!AQ33)</f>
        <v/>
      </c>
      <c r="I34" s="5" t="str">
        <f t="shared" si="2"/>
        <v/>
      </c>
      <c r="J34" s="5" t="str">
        <f t="shared" si="3"/>
        <v/>
      </c>
      <c r="K34" s="5" t="str">
        <f>IF(ISBLANK(Data!AR33),"",Data!AR33)</f>
        <v/>
      </c>
      <c r="L34" s="5" t="str">
        <f t="shared" si="4"/>
        <v/>
      </c>
      <c r="M34" s="5" t="str">
        <f t="shared" si="5"/>
        <v/>
      </c>
      <c r="N34" s="5" t="str">
        <f t="shared" si="6"/>
        <v/>
      </c>
      <c r="O34" s="5" t="str">
        <f t="shared" si="7"/>
        <v/>
      </c>
      <c r="P34" s="5" t="str">
        <f t="shared" si="8"/>
        <v/>
      </c>
      <c r="Q34" s="5" t="str">
        <f>IF(ISBLANK(Data!AS33),"",Data!AS33)</f>
        <v/>
      </c>
      <c r="R34" s="5" t="str">
        <f t="shared" si="9"/>
        <v/>
      </c>
      <c r="S34" s="5" t="str">
        <f t="shared" si="10"/>
        <v/>
      </c>
      <c r="T34" s="5" t="str">
        <f>IF(ISBLANK(Data!AT33),"",Data!AT33)</f>
        <v/>
      </c>
      <c r="U34" s="5" t="str">
        <f t="shared" si="11"/>
        <v/>
      </c>
      <c r="V34" s="5" t="str">
        <f t="shared" si="12"/>
        <v/>
      </c>
      <c r="W34" s="5" t="str">
        <f>IF(ISBLANK(Data!AU33),"",Data!AU33)</f>
        <v/>
      </c>
      <c r="X34" s="5" t="str">
        <f t="shared" si="13"/>
        <v/>
      </c>
      <c r="Y34" s="5" t="str">
        <f t="shared" si="14"/>
        <v/>
      </c>
      <c r="Z34" s="5" t="str">
        <f t="shared" si="15"/>
        <v/>
      </c>
      <c r="AA34" s="5" t="str">
        <f t="shared" si="16"/>
        <v/>
      </c>
      <c r="AB34" s="5" t="str">
        <f t="shared" si="17"/>
        <v/>
      </c>
      <c r="AC34" s="5" t="str">
        <f t="shared" si="18"/>
        <v/>
      </c>
      <c r="AD34" s="5" t="str">
        <f t="shared" si="19"/>
        <v/>
      </c>
      <c r="AE34" s="5" t="str">
        <f t="shared" si="20"/>
        <v/>
      </c>
      <c r="AF34" s="5" t="str">
        <f t="shared" si="21"/>
        <v/>
      </c>
      <c r="AG34" s="5" t="str">
        <f t="shared" si="22"/>
        <v/>
      </c>
      <c r="AH34" s="5" t="str">
        <f t="shared" si="23"/>
        <v/>
      </c>
      <c r="AI34" s="5" t="str">
        <f t="shared" si="24"/>
        <v/>
      </c>
      <c r="AJ34" s="5" t="str">
        <f t="shared" si="25"/>
        <v/>
      </c>
      <c r="AK34" s="5" t="str">
        <f t="shared" si="26"/>
        <v/>
      </c>
      <c r="AL34" s="19"/>
    </row>
    <row r="35" spans="1:38">
      <c r="A35" s="18">
        <v>30</v>
      </c>
      <c r="B35" s="7" t="str">
        <f>IF(ISBLANK(Hindi!B35),"",Hindi!B35)</f>
        <v/>
      </c>
      <c r="C35" s="7" t="str">
        <f>IF(ISBLANK(Hindi!C35),"",Hindi!C35)</f>
        <v/>
      </c>
      <c r="D35" s="15" t="str">
        <f>IF(ISBLANK(Hindi!D35),"",Hindi!D35)</f>
        <v/>
      </c>
      <c r="E35" s="7" t="str">
        <f>IF(ISBLANK(Data!AP34),"",Data!AP34)</f>
        <v/>
      </c>
      <c r="F35" s="7" t="str">
        <f t="shared" si="0"/>
        <v/>
      </c>
      <c r="G35" s="7" t="str">
        <f t="shared" si="1"/>
        <v/>
      </c>
      <c r="H35" s="7" t="str">
        <f>IF(ISBLANK(Data!AQ34),"",Data!AQ34)</f>
        <v/>
      </c>
      <c r="I35" s="7" t="str">
        <f t="shared" si="2"/>
        <v/>
      </c>
      <c r="J35" s="7" t="str">
        <f t="shared" si="3"/>
        <v/>
      </c>
      <c r="K35" s="7" t="str">
        <f>IF(ISBLANK(Data!AR34),"",Data!AR34)</f>
        <v/>
      </c>
      <c r="L35" s="7" t="str">
        <f t="shared" si="4"/>
        <v/>
      </c>
      <c r="M35" s="7" t="str">
        <f t="shared" si="5"/>
        <v/>
      </c>
      <c r="N35" s="7" t="str">
        <f t="shared" si="6"/>
        <v/>
      </c>
      <c r="O35" s="7" t="str">
        <f t="shared" si="7"/>
        <v/>
      </c>
      <c r="P35" s="7" t="str">
        <f t="shared" si="8"/>
        <v/>
      </c>
      <c r="Q35" s="7" t="str">
        <f>IF(ISBLANK(Data!AS34),"",Data!AS34)</f>
        <v/>
      </c>
      <c r="R35" s="7" t="str">
        <f t="shared" si="9"/>
        <v/>
      </c>
      <c r="S35" s="7" t="str">
        <f t="shared" si="10"/>
        <v/>
      </c>
      <c r="T35" s="7" t="str">
        <f>IF(ISBLANK(Data!AT34),"",Data!AT34)</f>
        <v/>
      </c>
      <c r="U35" s="7" t="str">
        <f t="shared" si="11"/>
        <v/>
      </c>
      <c r="V35" s="7" t="str">
        <f t="shared" si="12"/>
        <v/>
      </c>
      <c r="W35" s="7" t="str">
        <f>IF(ISBLANK(Data!AU34),"",Data!AU34)</f>
        <v/>
      </c>
      <c r="X35" s="7" t="str">
        <f t="shared" si="13"/>
        <v/>
      </c>
      <c r="Y35" s="7" t="str">
        <f t="shared" si="14"/>
        <v/>
      </c>
      <c r="Z35" s="7" t="str">
        <f t="shared" si="15"/>
        <v/>
      </c>
      <c r="AA35" s="7" t="str">
        <f t="shared" si="16"/>
        <v/>
      </c>
      <c r="AB35" s="7" t="str">
        <f t="shared" si="17"/>
        <v/>
      </c>
      <c r="AC35" s="7" t="str">
        <f t="shared" si="18"/>
        <v/>
      </c>
      <c r="AD35" s="7" t="str">
        <f t="shared" si="19"/>
        <v/>
      </c>
      <c r="AE35" s="7" t="str">
        <f t="shared" si="20"/>
        <v/>
      </c>
      <c r="AF35" s="7" t="str">
        <f t="shared" si="21"/>
        <v/>
      </c>
      <c r="AG35" s="7" t="str">
        <f t="shared" si="22"/>
        <v/>
      </c>
      <c r="AH35" s="7" t="str">
        <f t="shared" si="23"/>
        <v/>
      </c>
      <c r="AI35" s="7" t="str">
        <f t="shared" si="24"/>
        <v/>
      </c>
      <c r="AJ35" s="7" t="str">
        <f t="shared" si="25"/>
        <v/>
      </c>
      <c r="AK35" s="7" t="str">
        <f t="shared" si="26"/>
        <v/>
      </c>
      <c r="AL35" s="20"/>
    </row>
  </sheetData>
  <sheetProtection password="E9BB" sheet="1" objects="1"/>
  <mergeCells count="24">
    <mergeCell ref="Z4:AB4"/>
    <mergeCell ref="AC4:AE4"/>
    <mergeCell ref="AF4:AH4"/>
    <mergeCell ref="E4:G4"/>
    <mergeCell ref="H4:J4"/>
    <mergeCell ref="K4:M4"/>
    <mergeCell ref="N4:P4"/>
    <mergeCell ref="Q4:S4"/>
    <mergeCell ref="A1:AL1"/>
    <mergeCell ref="A2:D2"/>
    <mergeCell ref="E2:AB2"/>
    <mergeCell ref="AC2:AL2"/>
    <mergeCell ref="E3:P3"/>
    <mergeCell ref="Q3:AB3"/>
    <mergeCell ref="AC3:AH3"/>
    <mergeCell ref="AI3:AK3"/>
    <mergeCell ref="AL3:AL5"/>
    <mergeCell ref="AI4:AK4"/>
    <mergeCell ref="A3:A5"/>
    <mergeCell ref="B3:B5"/>
    <mergeCell ref="C3:C5"/>
    <mergeCell ref="D3:D5"/>
    <mergeCell ref="T4:V4"/>
    <mergeCell ref="W4:Y4"/>
  </mergeCells>
  <conditionalFormatting sqref="G6:G35">
    <cfRule type="containsText" dxfId="981" priority="172" operator="containsText" text="C1">
      <formula>NOT(ISERROR(SEARCH("C1",G6)))</formula>
    </cfRule>
    <cfRule type="containsText" dxfId="980" priority="171" operator="containsText" text="C2">
      <formula>NOT(ISERROR(SEARCH("C2",G6)))</formula>
    </cfRule>
    <cfRule type="containsText" dxfId="979" priority="170" operator="containsText" text="D">
      <formula>NOT(ISERROR(SEARCH("D",G6)))</formula>
    </cfRule>
    <cfRule type="beginsWith" dxfId="978" priority="169" operator="beginsWith" text="E">
      <formula>LEFT(G6,LEN("E"))="E"</formula>
    </cfRule>
    <cfRule type="containsText" dxfId="977" priority="176" operator="containsText" text="A1">
      <formula>NOT(ISERROR(SEARCH("A1",G6)))</formula>
    </cfRule>
    <cfRule type="containsText" dxfId="976" priority="175" operator="containsText" text="A2">
      <formula>NOT(ISERROR(SEARCH("A2",G6)))</formula>
    </cfRule>
    <cfRule type="containsText" dxfId="975" priority="174" operator="containsText" text="B1">
      <formula>NOT(ISERROR(SEARCH("B1",G6)))</formula>
    </cfRule>
    <cfRule type="containsText" dxfId="974" priority="173" operator="containsText" text="B2">
      <formula>NOT(ISERROR(SEARCH("B2",G6)))</formula>
    </cfRule>
  </conditionalFormatting>
  <conditionalFormatting sqref="G7:G35">
    <cfRule type="containsText" dxfId="973" priority="84" operator="containsText" text="C1">
      <formula>NOT(ISERROR(SEARCH("C1",G7)))</formula>
    </cfRule>
    <cfRule type="containsText" dxfId="972" priority="88" operator="containsText" text="A1">
      <formula>NOT(ISERROR(SEARCH("A1",G7)))</formula>
    </cfRule>
    <cfRule type="beginsWith" dxfId="971" priority="81" operator="beginsWith" text="E">
      <formula>LEFT(G7,LEN("E"))="E"</formula>
    </cfRule>
    <cfRule type="containsText" dxfId="970" priority="85" operator="containsText" text="B2">
      <formula>NOT(ISERROR(SEARCH("B2",G7)))</formula>
    </cfRule>
    <cfRule type="containsText" dxfId="969" priority="82" operator="containsText" text="D">
      <formula>NOT(ISERROR(SEARCH("D",G7)))</formula>
    </cfRule>
    <cfRule type="containsText" dxfId="968" priority="83" operator="containsText" text="C2">
      <formula>NOT(ISERROR(SEARCH("C2",G7)))</formula>
    </cfRule>
    <cfRule type="containsText" dxfId="967" priority="86" operator="containsText" text="B1">
      <formula>NOT(ISERROR(SEARCH("B1",G7)))</formula>
    </cfRule>
    <cfRule type="containsText" dxfId="966" priority="87" operator="containsText" text="A2">
      <formula>NOT(ISERROR(SEARCH("A2",G7)))</formula>
    </cfRule>
  </conditionalFormatting>
  <conditionalFormatting sqref="J6:J35">
    <cfRule type="containsText" dxfId="965" priority="166" operator="containsText" text="B1">
      <formula>NOT(ISERROR(SEARCH("B1",J6)))</formula>
    </cfRule>
    <cfRule type="containsText" dxfId="964" priority="165" operator="containsText" text="B2">
      <formula>NOT(ISERROR(SEARCH("B2",J6)))</formula>
    </cfRule>
    <cfRule type="containsText" dxfId="963" priority="164" operator="containsText" text="C1">
      <formula>NOT(ISERROR(SEARCH("C1",J6)))</formula>
    </cfRule>
    <cfRule type="containsText" dxfId="962" priority="163" operator="containsText" text="C2">
      <formula>NOT(ISERROR(SEARCH("C2",J6)))</formula>
    </cfRule>
    <cfRule type="containsText" dxfId="961" priority="168" operator="containsText" text="A1">
      <formula>NOT(ISERROR(SEARCH("A1",J6)))</formula>
    </cfRule>
    <cfRule type="containsText" dxfId="960" priority="162" operator="containsText" text="D">
      <formula>NOT(ISERROR(SEARCH("D",J6)))</formula>
    </cfRule>
    <cfRule type="beginsWith" dxfId="959" priority="161" operator="beginsWith" text="E">
      <formula>LEFT(J6,LEN("E"))="E"</formula>
    </cfRule>
    <cfRule type="containsText" dxfId="958" priority="167" operator="containsText" text="A2">
      <formula>NOT(ISERROR(SEARCH("A2",J6)))</formula>
    </cfRule>
  </conditionalFormatting>
  <conditionalFormatting sqref="J7:J35">
    <cfRule type="containsText" dxfId="957" priority="80" operator="containsText" text="A1">
      <formula>NOT(ISERROR(SEARCH("A1",J7)))</formula>
    </cfRule>
    <cfRule type="containsText" dxfId="956" priority="79" operator="containsText" text="A2">
      <formula>NOT(ISERROR(SEARCH("A2",J7)))</formula>
    </cfRule>
    <cfRule type="containsText" dxfId="955" priority="78" operator="containsText" text="B1">
      <formula>NOT(ISERROR(SEARCH("B1",J7)))</formula>
    </cfRule>
    <cfRule type="containsText" dxfId="954" priority="77" operator="containsText" text="B2">
      <formula>NOT(ISERROR(SEARCH("B2",J7)))</formula>
    </cfRule>
    <cfRule type="containsText" dxfId="953" priority="76" operator="containsText" text="C1">
      <formula>NOT(ISERROR(SEARCH("C1",J7)))</formula>
    </cfRule>
    <cfRule type="containsText" dxfId="952" priority="75" operator="containsText" text="C2">
      <formula>NOT(ISERROR(SEARCH("C2",J7)))</formula>
    </cfRule>
    <cfRule type="containsText" dxfId="951" priority="74" operator="containsText" text="D">
      <formula>NOT(ISERROR(SEARCH("D",J7)))</formula>
    </cfRule>
    <cfRule type="beginsWith" dxfId="950" priority="73" operator="beginsWith" text="E">
      <formula>LEFT(J7,LEN("E"))="E"</formula>
    </cfRule>
  </conditionalFormatting>
  <conditionalFormatting sqref="M6:M35">
    <cfRule type="containsText" dxfId="949" priority="155" operator="containsText" text="C2">
      <formula>NOT(ISERROR(SEARCH("C2",M6)))</formula>
    </cfRule>
    <cfRule type="containsText" dxfId="948" priority="154" operator="containsText" text="D">
      <formula>NOT(ISERROR(SEARCH("D",M6)))</formula>
    </cfRule>
    <cfRule type="beginsWith" dxfId="947" priority="153" operator="beginsWith" text="E">
      <formula>LEFT(M6,LEN("E"))="E"</formula>
    </cfRule>
    <cfRule type="containsText" dxfId="946" priority="158" operator="containsText" text="B1">
      <formula>NOT(ISERROR(SEARCH("B1",M6)))</formula>
    </cfRule>
    <cfRule type="containsText" dxfId="945" priority="157" operator="containsText" text="B2">
      <formula>NOT(ISERROR(SEARCH("B2",M6)))</formula>
    </cfRule>
    <cfRule type="containsText" dxfId="944" priority="156" operator="containsText" text="C1">
      <formula>NOT(ISERROR(SEARCH("C1",M6)))</formula>
    </cfRule>
    <cfRule type="containsText" dxfId="943" priority="160" operator="containsText" text="A1">
      <formula>NOT(ISERROR(SEARCH("A1",M6)))</formula>
    </cfRule>
    <cfRule type="containsText" dxfId="942" priority="159" operator="containsText" text="A2">
      <formula>NOT(ISERROR(SEARCH("A2",M6)))</formula>
    </cfRule>
  </conditionalFormatting>
  <conditionalFormatting sqref="M7:M35">
    <cfRule type="containsText" dxfId="941" priority="71" operator="containsText" text="A2">
      <formula>NOT(ISERROR(SEARCH("A2",M7)))</formula>
    </cfRule>
    <cfRule type="containsText" dxfId="940" priority="72" operator="containsText" text="A1">
      <formula>NOT(ISERROR(SEARCH("A1",M7)))</formula>
    </cfRule>
    <cfRule type="containsText" dxfId="939" priority="70" operator="containsText" text="B1">
      <formula>NOT(ISERROR(SEARCH("B1",M7)))</formula>
    </cfRule>
    <cfRule type="containsText" dxfId="938" priority="69" operator="containsText" text="B2">
      <formula>NOT(ISERROR(SEARCH("B2",M7)))</formula>
    </cfRule>
    <cfRule type="containsText" dxfId="937" priority="68" operator="containsText" text="C1">
      <formula>NOT(ISERROR(SEARCH("C1",M7)))</formula>
    </cfRule>
    <cfRule type="containsText" dxfId="936" priority="67" operator="containsText" text="C2">
      <formula>NOT(ISERROR(SEARCH("C2",M7)))</formula>
    </cfRule>
    <cfRule type="containsText" dxfId="935" priority="66" operator="containsText" text="D">
      <formula>NOT(ISERROR(SEARCH("D",M7)))</formula>
    </cfRule>
    <cfRule type="beginsWith" dxfId="934" priority="65" operator="beginsWith" text="E">
      <formula>LEFT(M7,LEN("E"))="E"</formula>
    </cfRule>
  </conditionalFormatting>
  <conditionalFormatting sqref="P6:P35">
    <cfRule type="containsText" dxfId="933" priority="152" operator="containsText" text="A1">
      <formula>NOT(ISERROR(SEARCH("A1",P6)))</formula>
    </cfRule>
    <cfRule type="containsText" dxfId="932" priority="151" operator="containsText" text="A2">
      <formula>NOT(ISERROR(SEARCH("A2",P6)))</formula>
    </cfRule>
    <cfRule type="containsText" dxfId="931" priority="149" operator="containsText" text="B2">
      <formula>NOT(ISERROR(SEARCH("B2",P6)))</formula>
    </cfRule>
    <cfRule type="beginsWith" dxfId="930" priority="145" operator="beginsWith" text="E">
      <formula>LEFT(P6,LEN("E"))="E"</formula>
    </cfRule>
    <cfRule type="containsText" dxfId="929" priority="146" operator="containsText" text="D">
      <formula>NOT(ISERROR(SEARCH("D",P6)))</formula>
    </cfRule>
    <cfRule type="containsText" dxfId="928" priority="147" operator="containsText" text="C2">
      <formula>NOT(ISERROR(SEARCH("C2",P6)))</formula>
    </cfRule>
    <cfRule type="containsText" dxfId="927" priority="148" operator="containsText" text="C1">
      <formula>NOT(ISERROR(SEARCH("C1",P6)))</formula>
    </cfRule>
    <cfRule type="containsText" dxfId="926" priority="150" operator="containsText" text="B1">
      <formula>NOT(ISERROR(SEARCH("B1",P6)))</formula>
    </cfRule>
  </conditionalFormatting>
  <conditionalFormatting sqref="P7:P35">
    <cfRule type="beginsWith" dxfId="925" priority="57" operator="beginsWith" text="E">
      <formula>LEFT(P7,LEN("E"))="E"</formula>
    </cfRule>
    <cfRule type="containsText" dxfId="924" priority="58" operator="containsText" text="D">
      <formula>NOT(ISERROR(SEARCH("D",P7)))</formula>
    </cfRule>
    <cfRule type="containsText" dxfId="923" priority="59" operator="containsText" text="C2">
      <formula>NOT(ISERROR(SEARCH("C2",P7)))</formula>
    </cfRule>
    <cfRule type="containsText" dxfId="922" priority="60" operator="containsText" text="C1">
      <formula>NOT(ISERROR(SEARCH("C1",P7)))</formula>
    </cfRule>
    <cfRule type="containsText" dxfId="921" priority="61" operator="containsText" text="B2">
      <formula>NOT(ISERROR(SEARCH("B2",P7)))</formula>
    </cfRule>
    <cfRule type="containsText" dxfId="920" priority="62" operator="containsText" text="B1">
      <formula>NOT(ISERROR(SEARCH("B1",P7)))</formula>
    </cfRule>
    <cfRule type="containsText" dxfId="919" priority="63" operator="containsText" text="A2">
      <formula>NOT(ISERROR(SEARCH("A2",P7)))</formula>
    </cfRule>
    <cfRule type="containsText" dxfId="918" priority="64" operator="containsText" text="A1">
      <formula>NOT(ISERROR(SEARCH("A1",P7)))</formula>
    </cfRule>
  </conditionalFormatting>
  <conditionalFormatting sqref="S6:S35">
    <cfRule type="containsText" dxfId="917" priority="142" operator="containsText" text="B1">
      <formula>NOT(ISERROR(SEARCH("B1",S6)))</formula>
    </cfRule>
    <cfRule type="containsText" dxfId="916" priority="138" operator="containsText" text="D">
      <formula>NOT(ISERROR(SEARCH("D",S6)))</formula>
    </cfRule>
    <cfRule type="beginsWith" dxfId="915" priority="137" operator="beginsWith" text="E">
      <formula>LEFT(S6,LEN("E"))="E"</formula>
    </cfRule>
    <cfRule type="containsText" dxfId="914" priority="139" operator="containsText" text="C2">
      <formula>NOT(ISERROR(SEARCH("C2",S6)))</formula>
    </cfRule>
    <cfRule type="containsText" dxfId="913" priority="140" operator="containsText" text="C1">
      <formula>NOT(ISERROR(SEARCH("C1",S6)))</formula>
    </cfRule>
    <cfRule type="containsText" dxfId="912" priority="141" operator="containsText" text="B2">
      <formula>NOT(ISERROR(SEARCH("B2",S6)))</formula>
    </cfRule>
    <cfRule type="containsText" dxfId="911" priority="143" operator="containsText" text="A2">
      <formula>NOT(ISERROR(SEARCH("A2",S6)))</formula>
    </cfRule>
    <cfRule type="containsText" dxfId="910" priority="144" operator="containsText" text="A1">
      <formula>NOT(ISERROR(SEARCH("A1",S6)))</formula>
    </cfRule>
  </conditionalFormatting>
  <conditionalFormatting sqref="S7:S35">
    <cfRule type="containsText" dxfId="909" priority="56" operator="containsText" text="A1">
      <formula>NOT(ISERROR(SEARCH("A1",S7)))</formula>
    </cfRule>
    <cfRule type="containsText" dxfId="908" priority="55" operator="containsText" text="A2">
      <formula>NOT(ISERROR(SEARCH("A2",S7)))</formula>
    </cfRule>
    <cfRule type="containsText" dxfId="907" priority="54" operator="containsText" text="B1">
      <formula>NOT(ISERROR(SEARCH("B1",S7)))</formula>
    </cfRule>
    <cfRule type="containsText" dxfId="906" priority="53" operator="containsText" text="B2">
      <formula>NOT(ISERROR(SEARCH("B2",S7)))</formula>
    </cfRule>
    <cfRule type="containsText" dxfId="905" priority="52" operator="containsText" text="C1">
      <formula>NOT(ISERROR(SEARCH("C1",S7)))</formula>
    </cfRule>
    <cfRule type="containsText" dxfId="904" priority="51" operator="containsText" text="C2">
      <formula>NOT(ISERROR(SEARCH("C2",S7)))</formula>
    </cfRule>
    <cfRule type="containsText" dxfId="903" priority="50" operator="containsText" text="D">
      <formula>NOT(ISERROR(SEARCH("D",S7)))</formula>
    </cfRule>
    <cfRule type="beginsWith" dxfId="902" priority="49" operator="beginsWith" text="E">
      <formula>LEFT(S7,LEN("E"))="E"</formula>
    </cfRule>
  </conditionalFormatting>
  <conditionalFormatting sqref="V6:V35">
    <cfRule type="containsText" dxfId="901" priority="136" operator="containsText" text="A1">
      <formula>NOT(ISERROR(SEARCH("A1",V6)))</formula>
    </cfRule>
    <cfRule type="containsText" dxfId="900" priority="133" operator="containsText" text="B2">
      <formula>NOT(ISERROR(SEARCH("B2",V6)))</formula>
    </cfRule>
    <cfRule type="containsText" dxfId="899" priority="131" operator="containsText" text="C2">
      <formula>NOT(ISERROR(SEARCH("C2",V6)))</formula>
    </cfRule>
    <cfRule type="beginsWith" dxfId="898" priority="129" operator="beginsWith" text="E">
      <formula>LEFT(V6,LEN("E"))="E"</formula>
    </cfRule>
    <cfRule type="containsText" dxfId="897" priority="130" operator="containsText" text="D">
      <formula>NOT(ISERROR(SEARCH("D",V6)))</formula>
    </cfRule>
    <cfRule type="containsText" dxfId="896" priority="135" operator="containsText" text="A2">
      <formula>NOT(ISERROR(SEARCH("A2",V6)))</formula>
    </cfRule>
    <cfRule type="containsText" dxfId="895" priority="134" operator="containsText" text="B1">
      <formula>NOT(ISERROR(SEARCH("B1",V6)))</formula>
    </cfRule>
    <cfRule type="containsText" dxfId="894" priority="132" operator="containsText" text="C1">
      <formula>NOT(ISERROR(SEARCH("C1",V6)))</formula>
    </cfRule>
  </conditionalFormatting>
  <conditionalFormatting sqref="V7:V35">
    <cfRule type="containsText" dxfId="893" priority="43" operator="containsText" text="C2">
      <formula>NOT(ISERROR(SEARCH("C2",V7)))</formula>
    </cfRule>
    <cfRule type="containsText" dxfId="892" priority="47" operator="containsText" text="A2">
      <formula>NOT(ISERROR(SEARCH("A2",V7)))</formula>
    </cfRule>
    <cfRule type="containsText" dxfId="891" priority="48" operator="containsText" text="A1">
      <formula>NOT(ISERROR(SEARCH("A1",V7)))</formula>
    </cfRule>
    <cfRule type="containsText" dxfId="890" priority="46" operator="containsText" text="B1">
      <formula>NOT(ISERROR(SEARCH("B1",V7)))</formula>
    </cfRule>
    <cfRule type="containsText" dxfId="889" priority="45" operator="containsText" text="B2">
      <formula>NOT(ISERROR(SEARCH("B2",V7)))</formula>
    </cfRule>
    <cfRule type="containsText" dxfId="888" priority="44" operator="containsText" text="C1">
      <formula>NOT(ISERROR(SEARCH("C1",V7)))</formula>
    </cfRule>
    <cfRule type="containsText" dxfId="887" priority="42" operator="containsText" text="D">
      <formula>NOT(ISERROR(SEARCH("D",V7)))</formula>
    </cfRule>
    <cfRule type="beginsWith" dxfId="886" priority="41" operator="beginsWith" text="E">
      <formula>LEFT(V7,LEN("E"))="E"</formula>
    </cfRule>
  </conditionalFormatting>
  <conditionalFormatting sqref="Y6:Y35">
    <cfRule type="containsText" dxfId="885" priority="124" operator="containsText" text="C1">
      <formula>NOT(ISERROR(SEARCH("C1",Y6)))</formula>
    </cfRule>
    <cfRule type="containsText" dxfId="884" priority="125" operator="containsText" text="B2">
      <formula>NOT(ISERROR(SEARCH("B2",Y6)))</formula>
    </cfRule>
    <cfRule type="containsText" dxfId="883" priority="128" operator="containsText" text="A1">
      <formula>NOT(ISERROR(SEARCH("A1",Y6)))</formula>
    </cfRule>
    <cfRule type="containsText" dxfId="882" priority="122" operator="containsText" text="D">
      <formula>NOT(ISERROR(SEARCH("D",Y6)))</formula>
    </cfRule>
    <cfRule type="beginsWith" dxfId="881" priority="121" operator="beginsWith" text="E">
      <formula>LEFT(Y6,LEN("E"))="E"</formula>
    </cfRule>
    <cfRule type="containsText" dxfId="880" priority="126" operator="containsText" text="B1">
      <formula>NOT(ISERROR(SEARCH("B1",Y6)))</formula>
    </cfRule>
    <cfRule type="containsText" dxfId="879" priority="127" operator="containsText" text="A2">
      <formula>NOT(ISERROR(SEARCH("A2",Y6)))</formula>
    </cfRule>
    <cfRule type="containsText" dxfId="878" priority="123" operator="containsText" text="C2">
      <formula>NOT(ISERROR(SEARCH("C2",Y6)))</formula>
    </cfRule>
  </conditionalFormatting>
  <conditionalFormatting sqref="Y7:Y35">
    <cfRule type="beginsWith" dxfId="877" priority="33" operator="beginsWith" text="E">
      <formula>LEFT(Y7,LEN("E"))="E"</formula>
    </cfRule>
    <cfRule type="containsText" dxfId="876" priority="34" operator="containsText" text="D">
      <formula>NOT(ISERROR(SEARCH("D",Y7)))</formula>
    </cfRule>
    <cfRule type="containsText" dxfId="875" priority="35" operator="containsText" text="C2">
      <formula>NOT(ISERROR(SEARCH("C2",Y7)))</formula>
    </cfRule>
    <cfRule type="containsText" dxfId="874" priority="36" operator="containsText" text="C1">
      <formula>NOT(ISERROR(SEARCH("C1",Y7)))</formula>
    </cfRule>
    <cfRule type="containsText" dxfId="873" priority="37" operator="containsText" text="B2">
      <formula>NOT(ISERROR(SEARCH("B2",Y7)))</formula>
    </cfRule>
    <cfRule type="containsText" dxfId="872" priority="39" operator="containsText" text="A2">
      <formula>NOT(ISERROR(SEARCH("A2",Y7)))</formula>
    </cfRule>
    <cfRule type="containsText" dxfId="871" priority="40" operator="containsText" text="A1">
      <formula>NOT(ISERROR(SEARCH("A1",Y7)))</formula>
    </cfRule>
    <cfRule type="containsText" dxfId="870" priority="38" operator="containsText" text="B1">
      <formula>NOT(ISERROR(SEARCH("B1",Y7)))</formula>
    </cfRule>
  </conditionalFormatting>
  <conditionalFormatting sqref="AB6:AB35">
    <cfRule type="containsText" dxfId="869" priority="117" operator="containsText" text="B2">
      <formula>NOT(ISERROR(SEARCH("B2",AB6)))</formula>
    </cfRule>
    <cfRule type="containsText" dxfId="868" priority="118" operator="containsText" text="B1">
      <formula>NOT(ISERROR(SEARCH("B1",AB6)))</formula>
    </cfRule>
    <cfRule type="containsText" dxfId="867" priority="119" operator="containsText" text="A2">
      <formula>NOT(ISERROR(SEARCH("A2",AB6)))</formula>
    </cfRule>
    <cfRule type="containsText" dxfId="866" priority="120" operator="containsText" text="A1">
      <formula>NOT(ISERROR(SEARCH("A1",AB6)))</formula>
    </cfRule>
    <cfRule type="containsText" dxfId="865" priority="116" operator="containsText" text="C1">
      <formula>NOT(ISERROR(SEARCH("C1",AB6)))</formula>
    </cfRule>
    <cfRule type="beginsWith" dxfId="864" priority="113" operator="beginsWith" text="E">
      <formula>LEFT(AB6,LEN("E"))="E"</formula>
    </cfRule>
    <cfRule type="containsText" dxfId="863" priority="114" operator="containsText" text="D">
      <formula>NOT(ISERROR(SEARCH("D",AB6)))</formula>
    </cfRule>
    <cfRule type="containsText" dxfId="862" priority="115" operator="containsText" text="C2">
      <formula>NOT(ISERROR(SEARCH("C2",AB6)))</formula>
    </cfRule>
  </conditionalFormatting>
  <conditionalFormatting sqref="AB7:AB35">
    <cfRule type="containsText" dxfId="861" priority="29" operator="containsText" text="B2">
      <formula>NOT(ISERROR(SEARCH("B2",AB7)))</formula>
    </cfRule>
    <cfRule type="containsText" dxfId="860" priority="32" operator="containsText" text="A1">
      <formula>NOT(ISERROR(SEARCH("A1",AB7)))</formula>
    </cfRule>
    <cfRule type="containsText" dxfId="859" priority="31" operator="containsText" text="A2">
      <formula>NOT(ISERROR(SEARCH("A2",AB7)))</formula>
    </cfRule>
    <cfRule type="containsText" dxfId="858" priority="30" operator="containsText" text="B1">
      <formula>NOT(ISERROR(SEARCH("B1",AB7)))</formula>
    </cfRule>
    <cfRule type="containsText" dxfId="857" priority="28" operator="containsText" text="C1">
      <formula>NOT(ISERROR(SEARCH("C1",AB7)))</formula>
    </cfRule>
    <cfRule type="containsText" dxfId="856" priority="27" operator="containsText" text="C2">
      <formula>NOT(ISERROR(SEARCH("C2",AB7)))</formula>
    </cfRule>
    <cfRule type="containsText" dxfId="855" priority="26" operator="containsText" text="D">
      <formula>NOT(ISERROR(SEARCH("D",AB7)))</formula>
    </cfRule>
    <cfRule type="beginsWith" dxfId="854" priority="25" operator="beginsWith" text="E">
      <formula>LEFT(AB7,LEN("E"))="E"</formula>
    </cfRule>
  </conditionalFormatting>
  <conditionalFormatting sqref="AE6:AE35">
    <cfRule type="containsText" dxfId="853" priority="111" operator="containsText" text="A2">
      <formula>NOT(ISERROR(SEARCH("A2",AE6)))</formula>
    </cfRule>
    <cfRule type="containsText" dxfId="852" priority="110" operator="containsText" text="B1">
      <formula>NOT(ISERROR(SEARCH("B1",AE6)))</formula>
    </cfRule>
    <cfRule type="containsText" dxfId="851" priority="109" operator="containsText" text="B2">
      <formula>NOT(ISERROR(SEARCH("B2",AE6)))</formula>
    </cfRule>
    <cfRule type="containsText" dxfId="850" priority="108" operator="containsText" text="C1">
      <formula>NOT(ISERROR(SEARCH("C1",AE6)))</formula>
    </cfRule>
    <cfRule type="containsText" dxfId="849" priority="107" operator="containsText" text="C2">
      <formula>NOT(ISERROR(SEARCH("C2",AE6)))</formula>
    </cfRule>
    <cfRule type="containsText" dxfId="848" priority="106" operator="containsText" text="D">
      <formula>NOT(ISERROR(SEARCH("D",AE6)))</formula>
    </cfRule>
    <cfRule type="beginsWith" dxfId="847" priority="105" operator="beginsWith" text="E">
      <formula>LEFT(AE6,LEN("E"))="E"</formula>
    </cfRule>
    <cfRule type="containsText" dxfId="846" priority="112" operator="containsText" text="A1">
      <formula>NOT(ISERROR(SEARCH("A1",AE6)))</formula>
    </cfRule>
  </conditionalFormatting>
  <conditionalFormatting sqref="AE7:AE35">
    <cfRule type="containsText" dxfId="845" priority="24" operator="containsText" text="A1">
      <formula>NOT(ISERROR(SEARCH("A1",AE7)))</formula>
    </cfRule>
    <cfRule type="containsText" dxfId="844" priority="20" operator="containsText" text="C1">
      <formula>NOT(ISERROR(SEARCH("C1",AE7)))</formula>
    </cfRule>
    <cfRule type="containsText" dxfId="843" priority="23" operator="containsText" text="A2">
      <formula>NOT(ISERROR(SEARCH("A2",AE7)))</formula>
    </cfRule>
    <cfRule type="containsText" dxfId="842" priority="22" operator="containsText" text="B1">
      <formula>NOT(ISERROR(SEARCH("B1",AE7)))</formula>
    </cfRule>
    <cfRule type="containsText" dxfId="841" priority="21" operator="containsText" text="B2">
      <formula>NOT(ISERROR(SEARCH("B2",AE7)))</formula>
    </cfRule>
    <cfRule type="containsText" dxfId="840" priority="19" operator="containsText" text="C2">
      <formula>NOT(ISERROR(SEARCH("C2",AE7)))</formula>
    </cfRule>
    <cfRule type="containsText" dxfId="839" priority="18" operator="containsText" text="D">
      <formula>NOT(ISERROR(SEARCH("D",AE7)))</formula>
    </cfRule>
    <cfRule type="beginsWith" dxfId="838" priority="17" operator="beginsWith" text="E">
      <formula>LEFT(AE7,LEN("E"))="E"</formula>
    </cfRule>
  </conditionalFormatting>
  <conditionalFormatting sqref="AH6:AH35">
    <cfRule type="containsText" dxfId="837" priority="100" operator="containsText" text="C1">
      <formula>NOT(ISERROR(SEARCH("C1",AH6)))</formula>
    </cfRule>
    <cfRule type="containsText" dxfId="836" priority="101" operator="containsText" text="B2">
      <formula>NOT(ISERROR(SEARCH("B2",AH6)))</formula>
    </cfRule>
    <cfRule type="containsText" dxfId="835" priority="102" operator="containsText" text="B1">
      <formula>NOT(ISERROR(SEARCH("B1",AH6)))</formula>
    </cfRule>
    <cfRule type="containsText" dxfId="834" priority="103" operator="containsText" text="A2">
      <formula>NOT(ISERROR(SEARCH("A2",AH6)))</formula>
    </cfRule>
    <cfRule type="containsText" dxfId="833" priority="104" operator="containsText" text="A1">
      <formula>NOT(ISERROR(SEARCH("A1",AH6)))</formula>
    </cfRule>
    <cfRule type="beginsWith" dxfId="832" priority="97" operator="beginsWith" text="E">
      <formula>LEFT(AH6,LEN("E"))="E"</formula>
    </cfRule>
    <cfRule type="containsText" dxfId="831" priority="98" operator="containsText" text="D">
      <formula>NOT(ISERROR(SEARCH("D",AH6)))</formula>
    </cfRule>
    <cfRule type="containsText" dxfId="830" priority="99" operator="containsText" text="C2">
      <formula>NOT(ISERROR(SEARCH("C2",AH6)))</formula>
    </cfRule>
  </conditionalFormatting>
  <conditionalFormatting sqref="AH7:AH35">
    <cfRule type="containsText" dxfId="829" priority="16" operator="containsText" text="A1">
      <formula>NOT(ISERROR(SEARCH("A1",AH7)))</formula>
    </cfRule>
    <cfRule type="containsText" dxfId="828" priority="15" operator="containsText" text="A2">
      <formula>NOT(ISERROR(SEARCH("A2",AH7)))</formula>
    </cfRule>
    <cfRule type="containsText" dxfId="827" priority="14" operator="containsText" text="B1">
      <formula>NOT(ISERROR(SEARCH("B1",AH7)))</formula>
    </cfRule>
    <cfRule type="beginsWith" dxfId="826" priority="9" operator="beginsWith" text="E">
      <formula>LEFT(AH7,LEN("E"))="E"</formula>
    </cfRule>
    <cfRule type="containsText" dxfId="825" priority="10" operator="containsText" text="D">
      <formula>NOT(ISERROR(SEARCH("D",AH7)))</formula>
    </cfRule>
    <cfRule type="containsText" dxfId="824" priority="11" operator="containsText" text="C2">
      <formula>NOT(ISERROR(SEARCH("C2",AH7)))</formula>
    </cfRule>
    <cfRule type="containsText" dxfId="823" priority="13" operator="containsText" text="B2">
      <formula>NOT(ISERROR(SEARCH("B2",AH7)))</formula>
    </cfRule>
    <cfRule type="containsText" dxfId="822" priority="12" operator="containsText" text="C1">
      <formula>NOT(ISERROR(SEARCH("C1",AH7)))</formula>
    </cfRule>
  </conditionalFormatting>
  <conditionalFormatting sqref="AK6:AK35">
    <cfRule type="containsText" dxfId="821" priority="91" operator="containsText" text="C2">
      <formula>NOT(ISERROR(SEARCH("C2",AK6)))</formula>
    </cfRule>
    <cfRule type="containsText" dxfId="820" priority="90" operator="containsText" text="D">
      <formula>NOT(ISERROR(SEARCH("D",AK6)))</formula>
    </cfRule>
    <cfRule type="beginsWith" dxfId="819" priority="89" operator="beginsWith" text="E">
      <formula>LEFT(AK6,LEN("E"))="E"</formula>
    </cfRule>
    <cfRule type="containsText" dxfId="818" priority="92" operator="containsText" text="C1">
      <formula>NOT(ISERROR(SEARCH("C1",AK6)))</formula>
    </cfRule>
    <cfRule type="containsText" dxfId="817" priority="94" operator="containsText" text="B1">
      <formula>NOT(ISERROR(SEARCH("B1",AK6)))</formula>
    </cfRule>
    <cfRule type="containsText" dxfId="816" priority="95" operator="containsText" text="A2">
      <formula>NOT(ISERROR(SEARCH("A2",AK6)))</formula>
    </cfRule>
    <cfRule type="containsText" dxfId="815" priority="96" operator="containsText" text="A1">
      <formula>NOT(ISERROR(SEARCH("A1",AK6)))</formula>
    </cfRule>
    <cfRule type="containsText" dxfId="814" priority="93" operator="containsText" text="B2">
      <formula>NOT(ISERROR(SEARCH("B2",AK6)))</formula>
    </cfRule>
  </conditionalFormatting>
  <conditionalFormatting sqref="AK7:AK35">
    <cfRule type="beginsWith" dxfId="813" priority="1" operator="beginsWith" text="E">
      <formula>LEFT(AK7,LEN("E"))="E"</formula>
    </cfRule>
    <cfRule type="containsText" dxfId="812" priority="4" operator="containsText" text="C1">
      <formula>NOT(ISERROR(SEARCH("C1",AK7)))</formula>
    </cfRule>
    <cfRule type="containsText" dxfId="811" priority="6" operator="containsText" text="B1">
      <formula>NOT(ISERROR(SEARCH("B1",AK7)))</formula>
    </cfRule>
    <cfRule type="containsText" dxfId="810" priority="7" operator="containsText" text="A2">
      <formula>NOT(ISERROR(SEARCH("A2",AK7)))</formula>
    </cfRule>
    <cfRule type="containsText" dxfId="809" priority="8" operator="containsText" text="A1">
      <formula>NOT(ISERROR(SEARCH("A1",AK7)))</formula>
    </cfRule>
    <cfRule type="containsText" dxfId="808" priority="3" operator="containsText" text="C2">
      <formula>NOT(ISERROR(SEARCH("C2",AK7)))</formula>
    </cfRule>
    <cfRule type="containsText" dxfId="807" priority="2" operator="containsText" text="D">
      <formula>NOT(ISERROR(SEARCH("D",AK7)))</formula>
    </cfRule>
    <cfRule type="containsText" dxfId="806" priority="5" operator="containsText" text="B2">
      <formula>NOT(ISERROR(SEARCH("B2",AK7)))</formula>
    </cfRule>
  </conditionalFormatting>
  <conditionalFormatting sqref="AO9:AO20">
    <cfRule type="beginsWith" dxfId="805" priority="257" operator="beginsWith" text="E">
      <formula>LEFT(AO9,LEN("E"))="E"</formula>
    </cfRule>
    <cfRule type="containsText" dxfId="804" priority="258" operator="containsText" text="D">
      <formula>NOT(ISERROR(SEARCH("D",AO9)))</formula>
    </cfRule>
    <cfRule type="containsText" dxfId="803" priority="259" operator="containsText" text="C2">
      <formula>NOT(ISERROR(SEARCH("C2",AO9)))</formula>
    </cfRule>
    <cfRule type="containsText" dxfId="802" priority="260" operator="containsText" text="C1">
      <formula>NOT(ISERROR(SEARCH("C1",AO9)))</formula>
    </cfRule>
    <cfRule type="containsText" dxfId="801" priority="261" operator="containsText" text="B2">
      <formula>NOT(ISERROR(SEARCH("B2",AO9)))</formula>
    </cfRule>
    <cfRule type="containsText" dxfId="800" priority="262" operator="containsText" text="B1">
      <formula>NOT(ISERROR(SEARCH("B1",AO9)))</formula>
    </cfRule>
    <cfRule type="containsText" dxfId="799" priority="263" operator="containsText" text="A2">
      <formula>NOT(ISERROR(SEARCH("A2",AO9)))</formula>
    </cfRule>
    <cfRule type="containsText" dxfId="798" priority="264" operator="containsText" text="A1">
      <formula>NOT(ISERROR(SEARCH("A1",AO9)))</formula>
    </cfRule>
  </conditionalFormatting>
  <pageMargins left="0.25" right="0.25" top="0.25" bottom="0.25" header="0" footer="0"/>
  <pageSetup paperSize="9" scale="98" orientation="landscape" verticalDpi="1200" r:id="rId1"/>
  <headerFooter scaleWithDoc="0"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O35"/>
  <sheetViews>
    <sheetView showGridLines="0" showRowColHeaders="0" workbookViewId="0">
      <selection sqref="A1:AL1"/>
    </sheetView>
  </sheetViews>
  <sheetFormatPr defaultColWidth="9.140625" defaultRowHeight="15"/>
  <cols>
    <col min="1" max="1" width="4.7109375" style="1" customWidth="1"/>
    <col min="2" max="2" width="5.28515625" style="1" customWidth="1"/>
    <col min="3" max="3" width="7.140625" style="1" customWidth="1"/>
    <col min="4" max="4" width="24.42578125" style="1" customWidth="1"/>
    <col min="5" max="5" width="4" style="1" customWidth="1"/>
    <col min="6" max="6" width="4" style="1" hidden="1" customWidth="1"/>
    <col min="7" max="8" width="4" style="1" customWidth="1"/>
    <col min="9" max="9" width="4" style="1" hidden="1" customWidth="1"/>
    <col min="10" max="11" width="4" style="1" customWidth="1"/>
    <col min="12" max="12" width="4" style="1" hidden="1" customWidth="1"/>
    <col min="13" max="14" width="4" style="1" customWidth="1"/>
    <col min="15" max="15" width="4" style="1" hidden="1" customWidth="1"/>
    <col min="16" max="17" width="4" style="1" customWidth="1"/>
    <col min="18" max="18" width="4" style="1" hidden="1" customWidth="1"/>
    <col min="19" max="20" width="4" style="1" customWidth="1"/>
    <col min="21" max="21" width="4" style="1" hidden="1" customWidth="1"/>
    <col min="22" max="23" width="4" style="1" customWidth="1"/>
    <col min="24" max="24" width="4" style="1" hidden="1" customWidth="1"/>
    <col min="25" max="26" width="4" style="1" customWidth="1"/>
    <col min="27" max="27" width="4" style="1" hidden="1" customWidth="1"/>
    <col min="28" max="29" width="4" style="1" customWidth="1"/>
    <col min="30" max="30" width="4" style="1" hidden="1" customWidth="1"/>
    <col min="31" max="32" width="4" style="1" customWidth="1"/>
    <col min="33" max="33" width="4" style="1" hidden="1" customWidth="1"/>
    <col min="34" max="34" width="4" style="1" customWidth="1"/>
    <col min="35" max="35" width="6.85546875" style="1" customWidth="1"/>
    <col min="36" max="36" width="6.85546875" style="1" hidden="1" customWidth="1"/>
    <col min="37" max="37" width="6.85546875" style="1" customWidth="1"/>
    <col min="38" max="16384" width="9.140625" style="1"/>
  </cols>
  <sheetData>
    <row r="1" spans="1:41" ht="18.75">
      <c r="A1" s="54" t="s">
        <v>0</v>
      </c>
      <c r="B1" s="55"/>
      <c r="C1" s="55"/>
      <c r="D1" s="55"/>
      <c r="E1" s="55"/>
      <c r="F1" s="55"/>
      <c r="G1" s="55"/>
      <c r="H1" s="55"/>
      <c r="I1" s="55"/>
      <c r="J1" s="55"/>
      <c r="K1" s="55"/>
      <c r="L1" s="55"/>
      <c r="M1" s="55"/>
      <c r="N1" s="55"/>
      <c r="O1" s="55"/>
      <c r="P1" s="55"/>
      <c r="Q1" s="55"/>
      <c r="R1" s="55"/>
      <c r="S1" s="55"/>
      <c r="T1" s="55"/>
      <c r="U1" s="55"/>
      <c r="V1" s="55"/>
      <c r="W1" s="55"/>
      <c r="X1" s="55"/>
      <c r="Y1" s="55"/>
      <c r="Z1" s="55"/>
      <c r="AA1" s="55"/>
      <c r="AB1" s="55"/>
      <c r="AC1" s="55"/>
      <c r="AD1" s="55"/>
      <c r="AE1" s="55"/>
      <c r="AF1" s="55"/>
      <c r="AG1" s="55"/>
      <c r="AH1" s="55"/>
      <c r="AI1" s="55"/>
      <c r="AJ1" s="55"/>
      <c r="AK1" s="55"/>
      <c r="AL1" s="56"/>
    </row>
    <row r="2" spans="1:41" ht="15.75">
      <c r="A2" s="65" t="str">
        <f>Hindi!A2</f>
        <v>CLASS - 1 st</v>
      </c>
      <c r="B2" s="59"/>
      <c r="C2" s="59"/>
      <c r="D2" s="59"/>
      <c r="E2" s="59" t="s">
        <v>1</v>
      </c>
      <c r="F2" s="59"/>
      <c r="G2" s="59"/>
      <c r="H2" s="59"/>
      <c r="I2" s="59"/>
      <c r="J2" s="59"/>
      <c r="K2" s="59"/>
      <c r="L2" s="59"/>
      <c r="M2" s="59"/>
      <c r="N2" s="59"/>
      <c r="O2" s="59"/>
      <c r="P2" s="59"/>
      <c r="Q2" s="59"/>
      <c r="R2" s="59"/>
      <c r="S2" s="59"/>
      <c r="T2" s="59"/>
      <c r="U2" s="59"/>
      <c r="V2" s="59"/>
      <c r="W2" s="59"/>
      <c r="X2" s="59"/>
      <c r="Y2" s="59"/>
      <c r="Z2" s="59"/>
      <c r="AA2" s="59"/>
      <c r="AB2" s="59"/>
      <c r="AC2" s="59" t="s">
        <v>61</v>
      </c>
      <c r="AD2" s="59"/>
      <c r="AE2" s="59"/>
      <c r="AF2" s="59"/>
      <c r="AG2" s="59"/>
      <c r="AH2" s="59"/>
      <c r="AI2" s="59"/>
      <c r="AJ2" s="59"/>
      <c r="AK2" s="59"/>
      <c r="AL2" s="60"/>
    </row>
    <row r="3" spans="1:41" ht="15.75">
      <c r="A3" s="63" t="s">
        <v>18</v>
      </c>
      <c r="B3" s="64" t="s">
        <v>19</v>
      </c>
      <c r="C3" s="64" t="s">
        <v>20</v>
      </c>
      <c r="D3" s="64" t="s">
        <v>21</v>
      </c>
      <c r="E3" s="59" t="s">
        <v>22</v>
      </c>
      <c r="F3" s="59"/>
      <c r="G3" s="59"/>
      <c r="H3" s="59"/>
      <c r="I3" s="59"/>
      <c r="J3" s="59"/>
      <c r="K3" s="59"/>
      <c r="L3" s="59"/>
      <c r="M3" s="59"/>
      <c r="N3" s="59"/>
      <c r="O3" s="59"/>
      <c r="P3" s="59"/>
      <c r="Q3" s="59" t="s">
        <v>23</v>
      </c>
      <c r="R3" s="59"/>
      <c r="S3" s="59"/>
      <c r="T3" s="59"/>
      <c r="U3" s="59"/>
      <c r="V3" s="59"/>
      <c r="W3" s="59"/>
      <c r="X3" s="59"/>
      <c r="Y3" s="59"/>
      <c r="Z3" s="59"/>
      <c r="AA3" s="59"/>
      <c r="AB3" s="59"/>
      <c r="AC3" s="61" t="s">
        <v>24</v>
      </c>
      <c r="AD3" s="61"/>
      <c r="AE3" s="61"/>
      <c r="AF3" s="61"/>
      <c r="AG3" s="61"/>
      <c r="AH3" s="61"/>
      <c r="AI3" s="61" t="s">
        <v>25</v>
      </c>
      <c r="AJ3" s="61"/>
      <c r="AK3" s="61"/>
      <c r="AL3" s="62" t="s">
        <v>26</v>
      </c>
    </row>
    <row r="4" spans="1:41">
      <c r="A4" s="63"/>
      <c r="B4" s="64"/>
      <c r="C4" s="64"/>
      <c r="D4" s="64"/>
      <c r="E4" s="61" t="s">
        <v>27</v>
      </c>
      <c r="F4" s="61"/>
      <c r="G4" s="61"/>
      <c r="H4" s="61" t="s">
        <v>28</v>
      </c>
      <c r="I4" s="61"/>
      <c r="J4" s="61"/>
      <c r="K4" s="61" t="s">
        <v>29</v>
      </c>
      <c r="L4" s="61"/>
      <c r="M4" s="61"/>
      <c r="N4" s="61" t="s">
        <v>30</v>
      </c>
      <c r="O4" s="61"/>
      <c r="P4" s="61"/>
      <c r="Q4" s="61" t="s">
        <v>31</v>
      </c>
      <c r="R4" s="61"/>
      <c r="S4" s="61"/>
      <c r="T4" s="61" t="s">
        <v>32</v>
      </c>
      <c r="U4" s="61"/>
      <c r="V4" s="61"/>
      <c r="W4" s="61" t="s">
        <v>33</v>
      </c>
      <c r="X4" s="61"/>
      <c r="Y4" s="61"/>
      <c r="Z4" s="61" t="s">
        <v>30</v>
      </c>
      <c r="AA4" s="61"/>
      <c r="AB4" s="61"/>
      <c r="AC4" s="61" t="s">
        <v>34</v>
      </c>
      <c r="AD4" s="61"/>
      <c r="AE4" s="61"/>
      <c r="AF4" s="61" t="s">
        <v>35</v>
      </c>
      <c r="AG4" s="61"/>
      <c r="AH4" s="61"/>
      <c r="AI4" s="61" t="s">
        <v>36</v>
      </c>
      <c r="AJ4" s="61"/>
      <c r="AK4" s="61"/>
      <c r="AL4" s="62"/>
    </row>
    <row r="5" spans="1:41">
      <c r="A5" s="63"/>
      <c r="B5" s="64"/>
      <c r="C5" s="64"/>
      <c r="D5" s="64"/>
      <c r="E5" s="11" t="s">
        <v>37</v>
      </c>
      <c r="F5" s="11"/>
      <c r="G5" s="11" t="s">
        <v>38</v>
      </c>
      <c r="H5" s="11" t="s">
        <v>37</v>
      </c>
      <c r="I5" s="11"/>
      <c r="J5" s="11" t="s">
        <v>38</v>
      </c>
      <c r="K5" s="11" t="s">
        <v>37</v>
      </c>
      <c r="L5" s="11"/>
      <c r="M5" s="11" t="s">
        <v>38</v>
      </c>
      <c r="N5" s="11" t="s">
        <v>37</v>
      </c>
      <c r="O5" s="11"/>
      <c r="P5" s="11" t="s">
        <v>38</v>
      </c>
      <c r="Q5" s="11" t="s">
        <v>37</v>
      </c>
      <c r="R5" s="11"/>
      <c r="S5" s="11" t="s">
        <v>38</v>
      </c>
      <c r="T5" s="11" t="s">
        <v>37</v>
      </c>
      <c r="U5" s="11"/>
      <c r="V5" s="11" t="s">
        <v>38</v>
      </c>
      <c r="W5" s="11" t="s">
        <v>37</v>
      </c>
      <c r="X5" s="11"/>
      <c r="Y5" s="11" t="s">
        <v>38</v>
      </c>
      <c r="Z5" s="11" t="s">
        <v>37</v>
      </c>
      <c r="AA5" s="11"/>
      <c r="AB5" s="11" t="s">
        <v>38</v>
      </c>
      <c r="AC5" s="11" t="s">
        <v>37</v>
      </c>
      <c r="AD5" s="11"/>
      <c r="AE5" s="11" t="s">
        <v>38</v>
      </c>
      <c r="AF5" s="11" t="s">
        <v>37</v>
      </c>
      <c r="AG5" s="11"/>
      <c r="AH5" s="11" t="s">
        <v>38</v>
      </c>
      <c r="AI5" s="11" t="s">
        <v>37</v>
      </c>
      <c r="AJ5" s="11"/>
      <c r="AK5" s="11" t="s">
        <v>38</v>
      </c>
      <c r="AL5" s="62"/>
    </row>
    <row r="6" spans="1:41">
      <c r="A6" s="17">
        <v>1</v>
      </c>
      <c r="B6" s="5">
        <f>IF(ISBLANK(Hindi!B6),"",Hindi!B6)</f>
        <v>101</v>
      </c>
      <c r="C6" s="5">
        <f>IF(ISBLANK(Hindi!C6),"",Hindi!C6)</f>
        <v>355</v>
      </c>
      <c r="D6" s="13" t="str">
        <f>IF(ISBLANK(Hindi!D6),"",Hindi!D6)</f>
        <v>AAYSHA</v>
      </c>
      <c r="E6" s="5" t="str">
        <f>IF(ISBLANK(Data!AX5),"",Data!AX5)</f>
        <v/>
      </c>
      <c r="F6" s="5" t="str">
        <f>IF(E6="","",E6/10*100)</f>
        <v/>
      </c>
      <c r="G6" s="5" t="str">
        <f>IF(F6&lt;=20,"E2",IF(F6&lt;=32,"E1",IF(F6&lt;=40,"D",IF(F6&lt;=50,"C2",IF(F6&lt;=60,"C1",IF(F6&lt;=70,"B2",IF(F6&lt;=80,"B1",IF(F6&lt;=90,"A2",IF(F6&lt;=100,"A1","")))))))))</f>
        <v/>
      </c>
      <c r="H6" s="5" t="str">
        <f>IF(ISBLANK(Data!AY5),"",Data!AY5)</f>
        <v/>
      </c>
      <c r="I6" s="5" t="str">
        <f>IF(H6="","",H6/10*100)</f>
        <v/>
      </c>
      <c r="J6" s="5" t="str">
        <f>IF(I6&lt;=20,"E2",IF(I6&lt;=32,"E1",IF(I6&lt;=40,"D",IF(I6&lt;=50,"C2",IF(I6&lt;=60,"C1",IF(I6&lt;=70,"B2",IF(I6&lt;=80,"B1",IF(I6&lt;=90,"A2",IF(I6&lt;=100,"A1","")))))))))</f>
        <v/>
      </c>
      <c r="K6" s="5" t="str">
        <f>IF(ISBLANK(Data!AZ5),"",Data!AZ5)</f>
        <v/>
      </c>
      <c r="L6" s="5" t="str">
        <f>IF(K6="","",K6/30*100)</f>
        <v/>
      </c>
      <c r="M6" s="5" t="str">
        <f>IF(L6&lt;=20,"E2",IF(L6&lt;=32,"E1",IF(L6&lt;=40,"D",IF(L6&lt;=50,"C2",IF(L6&lt;=60,"C1",IF(L6&lt;=70,"B2",IF(L6&lt;=80,"B1",IF(L6&lt;=90,"A2",IF(L6&lt;=100,"A1","")))))))))</f>
        <v/>
      </c>
      <c r="N6" s="5" t="str">
        <f>IF(E6="","",IF(H6="","",IF(K6="","",SUM(E6,H6,K6))))</f>
        <v/>
      </c>
      <c r="O6" s="5" t="str">
        <f>IF(N6="","",N6/50*100)</f>
        <v/>
      </c>
      <c r="P6" s="5" t="str">
        <f>IF(O6&lt;=20,"E2",IF(O6&lt;=32,"E1",IF(O6&lt;=40,"D",IF(O6&lt;=50,"C2",IF(O6&lt;=60,"C1",IF(O6&lt;=70,"B2",IF(O6&lt;=80,"B1",IF(O6&lt;=90,"A2",IF(O6&lt;=100,"A1","")))))))))</f>
        <v/>
      </c>
      <c r="Q6" s="5" t="str">
        <f>IF(ISBLANK(Data!BA5),"",Data!BA5)</f>
        <v/>
      </c>
      <c r="R6" s="5" t="str">
        <f>IF(Q6="","",Q6/10*100)</f>
        <v/>
      </c>
      <c r="S6" s="5" t="str">
        <f>IF(R6&lt;=20,"E2",IF(R6&lt;=32,"E1",IF(R6&lt;=40,"D",IF(R6&lt;=50,"C2",IF(R6&lt;=60,"C1",IF(R6&lt;=70,"B2",IF(R6&lt;=80,"B1",IF(R6&lt;=90,"A2",IF(R6&lt;=100,"A1","")))))))))</f>
        <v/>
      </c>
      <c r="T6" s="5" t="str">
        <f>IF(ISBLANK(Data!BB5),"",Data!BB5)</f>
        <v/>
      </c>
      <c r="U6" s="5" t="str">
        <f>IF(T6="","",T6/10*100)</f>
        <v/>
      </c>
      <c r="V6" s="5" t="str">
        <f>IF(U6&lt;=20,"E2",IF(U6&lt;=32,"E1",IF(U6&lt;=40,"D",IF(U6&lt;=50,"C2",IF(U6&lt;=60,"C1",IF(U6&lt;=70,"B2",IF(U6&lt;=80,"B1",IF(U6&lt;=90,"A2",IF(U6&lt;=100,"A1","")))))))))</f>
        <v/>
      </c>
      <c r="W6" s="5" t="str">
        <f>IF(ISBLANK(Data!BC5),"",Data!BC5)</f>
        <v/>
      </c>
      <c r="X6" s="5" t="str">
        <f>IF(W6="","",W6/30*100)</f>
        <v/>
      </c>
      <c r="Y6" s="5" t="str">
        <f>IF(X6&lt;=20,"E2",IF(X6&lt;=32,"E1",IF(X6&lt;=40,"D",IF(X6&lt;=50,"C2",IF(X6&lt;=60,"C1",IF(X6&lt;=70,"B2",IF(X6&lt;=80,"B1",IF(X6&lt;=90,"A2",IF(X6&lt;=100,"A1","")))))))))</f>
        <v/>
      </c>
      <c r="Z6" s="5" t="str">
        <f>IF(Q6="","",IF(T6="","",IF(W6="","",SUM(Q6,T6,W6))))</f>
        <v/>
      </c>
      <c r="AA6" s="5" t="str">
        <f>IF(Z6="","",Z6/50*100)</f>
        <v/>
      </c>
      <c r="AB6" s="5" t="str">
        <f>IF(AA6&lt;=20,"E2",IF(AA6&lt;=32,"E1",IF(AA6&lt;=40,"D",IF(AA6&lt;=50,"C2",IF(AA6&lt;=60,"C1",IF(AA6&lt;=70,"B2",IF(AA6&lt;=80,"B1",IF(AA6&lt;=90,"A2",IF(AA6&lt;=100,"A1","")))))))))</f>
        <v/>
      </c>
      <c r="AC6" s="5" t="str">
        <f>IF(E6="","",IF(H6="","",IF(Q6="","",IF(T6="","",SUM(E6,H6,Q6,T6)))))</f>
        <v/>
      </c>
      <c r="AD6" s="5" t="str">
        <f>IF(AC6="","",AC6/40*100)</f>
        <v/>
      </c>
      <c r="AE6" s="5" t="str">
        <f>IF(AD6&lt;=20,"E2",IF(AD6&lt;=32,"E1",IF(AD6&lt;=40,"D",IF(AD6&lt;=50,"C2",IF(AD6&lt;=60,"C1",IF(AD6&lt;=70,"B2",IF(AD6&lt;=80,"B1",IF(AD6&lt;=90,"A2",IF(AD6&lt;=100,"A1","")))))))))</f>
        <v/>
      </c>
      <c r="AF6" s="5" t="str">
        <f>IF(K6="","",IF(W6="","",SUM(K6,W6)))</f>
        <v/>
      </c>
      <c r="AG6" s="5" t="str">
        <f>IF(AF6="","",AF6/60*100)</f>
        <v/>
      </c>
      <c r="AH6" s="5" t="str">
        <f>IF(AG6&lt;=20,"E2",IF(AG6&lt;=32,"E1",IF(AG6&lt;=40,"D",IF(AG6&lt;=50,"C2",IF(AG6&lt;=60,"C1",IF(AG6&lt;=70,"B2",IF(AG6&lt;=80,"B1",IF(AG6&lt;=90,"A2",IF(AG6&lt;=100,"A1","")))))))))</f>
        <v/>
      </c>
      <c r="AI6" s="5" t="str">
        <f>IF(AC6="","",IF(AF6="","",SUM(AC6,AF6)))</f>
        <v/>
      </c>
      <c r="AJ6" s="5" t="str">
        <f>IF(AI6="","",AI6/100*100)</f>
        <v/>
      </c>
      <c r="AK6" s="5" t="str">
        <f>IF(AJ6&lt;=20,"E2",IF(AJ6&lt;=32,"E1",IF(AJ6&lt;=40,"D",IF(AJ6&lt;=50,"C2",IF(AJ6&lt;=60,"C1",IF(AJ6&lt;=70,"B2",IF(AJ6&lt;=80,"B1",IF(AJ6&lt;=90,"A2",IF(AJ6&lt;=100,"A1","")))))))))</f>
        <v/>
      </c>
      <c r="AL6" s="19"/>
    </row>
    <row r="7" spans="1:41">
      <c r="A7" s="17">
        <v>2</v>
      </c>
      <c r="B7" s="5">
        <f>IF(ISBLANK(Hindi!B7),"",Hindi!B7)</f>
        <v>102</v>
      </c>
      <c r="C7" s="5">
        <f>IF(ISBLANK(Hindi!C7),"",Hindi!C7)</f>
        <v>384</v>
      </c>
      <c r="D7" s="13" t="str">
        <f>IF(ISBLANK(Hindi!D7),"",Hindi!D7)</f>
        <v>AAYASHA BANU</v>
      </c>
      <c r="E7" s="5" t="str">
        <f>IF(ISBLANK(Data!AX6),"",Data!AX6)</f>
        <v/>
      </c>
      <c r="F7" s="5" t="str">
        <f t="shared" ref="F7:F35" si="0">IF(E7="","",E7/10*100)</f>
        <v/>
      </c>
      <c r="G7" s="5" t="str">
        <f t="shared" ref="G7:G35" si="1">IF(F7&lt;=20,"E2",IF(F7&lt;=32,"E1",IF(F7&lt;=40,"D",IF(F7&lt;=50,"C2",IF(F7&lt;=60,"C1",IF(F7&lt;=70,"B2",IF(F7&lt;=80,"B1",IF(F7&lt;=90,"A2",IF(F7&lt;=100,"A1","")))))))))</f>
        <v/>
      </c>
      <c r="H7" s="5" t="str">
        <f>IF(ISBLANK(Data!AY6),"",Data!AY6)</f>
        <v/>
      </c>
      <c r="I7" s="5" t="str">
        <f t="shared" ref="I7:I35" si="2">IF(H7="","",H7/10*100)</f>
        <v/>
      </c>
      <c r="J7" s="5" t="str">
        <f t="shared" ref="J7:J35" si="3">IF(I7&lt;=20,"E2",IF(I7&lt;=32,"E1",IF(I7&lt;=40,"D",IF(I7&lt;=50,"C2",IF(I7&lt;=60,"C1",IF(I7&lt;=70,"B2",IF(I7&lt;=80,"B1",IF(I7&lt;=90,"A2",IF(I7&lt;=100,"A1","")))))))))</f>
        <v/>
      </c>
      <c r="K7" s="5" t="str">
        <f>IF(ISBLANK(Data!AZ6),"",Data!AZ6)</f>
        <v/>
      </c>
      <c r="L7" s="5" t="str">
        <f t="shared" ref="L7:L35" si="4">IF(K7="","",K7/30*100)</f>
        <v/>
      </c>
      <c r="M7" s="5" t="str">
        <f t="shared" ref="M7:M35" si="5">IF(L7&lt;=20,"E2",IF(L7&lt;=32,"E1",IF(L7&lt;=40,"D",IF(L7&lt;=50,"C2",IF(L7&lt;=60,"C1",IF(L7&lt;=70,"B2",IF(L7&lt;=80,"B1",IF(L7&lt;=90,"A2",IF(L7&lt;=100,"A1","")))))))))</f>
        <v/>
      </c>
      <c r="N7" s="5" t="str">
        <f t="shared" ref="N7:N35" si="6">IF(E7="","",IF(H7="","",IF(K7="","",SUM(E7,H7,K7))))</f>
        <v/>
      </c>
      <c r="O7" s="5" t="str">
        <f t="shared" ref="O7:O35" si="7">IF(N7="","",N7/50*100)</f>
        <v/>
      </c>
      <c r="P7" s="5" t="str">
        <f t="shared" ref="P7:P35" si="8">IF(O7&lt;=20,"E2",IF(O7&lt;=32,"E1",IF(O7&lt;=40,"D",IF(O7&lt;=50,"C2",IF(O7&lt;=60,"C1",IF(O7&lt;=70,"B2",IF(O7&lt;=80,"B1",IF(O7&lt;=90,"A2",IF(O7&lt;=100,"A1","")))))))))</f>
        <v/>
      </c>
      <c r="Q7" s="5" t="str">
        <f>IF(ISBLANK(Data!BA6),"",Data!BA6)</f>
        <v/>
      </c>
      <c r="R7" s="5" t="str">
        <f t="shared" ref="R7:R35" si="9">IF(Q7="","",Q7/10*100)</f>
        <v/>
      </c>
      <c r="S7" s="5" t="str">
        <f t="shared" ref="S7:S35" si="10">IF(R7&lt;=20,"E2",IF(R7&lt;=32,"E1",IF(R7&lt;=40,"D",IF(R7&lt;=50,"C2",IF(R7&lt;=60,"C1",IF(R7&lt;=70,"B2",IF(R7&lt;=80,"B1",IF(R7&lt;=90,"A2",IF(R7&lt;=100,"A1","")))))))))</f>
        <v/>
      </c>
      <c r="T7" s="5" t="str">
        <f>IF(ISBLANK(Data!BB6),"",Data!BB6)</f>
        <v/>
      </c>
      <c r="U7" s="5" t="str">
        <f t="shared" ref="U7:U35" si="11">IF(T7="","",T7/10*100)</f>
        <v/>
      </c>
      <c r="V7" s="5" t="str">
        <f t="shared" ref="V7:V35" si="12">IF(U7&lt;=20,"E2",IF(U7&lt;=32,"E1",IF(U7&lt;=40,"D",IF(U7&lt;=50,"C2",IF(U7&lt;=60,"C1",IF(U7&lt;=70,"B2",IF(U7&lt;=80,"B1",IF(U7&lt;=90,"A2",IF(U7&lt;=100,"A1","")))))))))</f>
        <v/>
      </c>
      <c r="W7" s="5" t="str">
        <f>IF(ISBLANK(Data!BC6),"",Data!BC6)</f>
        <v/>
      </c>
      <c r="X7" s="5" t="str">
        <f t="shared" ref="X7:X35" si="13">IF(W7="","",W7/30*100)</f>
        <v/>
      </c>
      <c r="Y7" s="5" t="str">
        <f t="shared" ref="Y7:Y35" si="14">IF(X7&lt;=20,"E2",IF(X7&lt;=32,"E1",IF(X7&lt;=40,"D",IF(X7&lt;=50,"C2",IF(X7&lt;=60,"C1",IF(X7&lt;=70,"B2",IF(X7&lt;=80,"B1",IF(X7&lt;=90,"A2",IF(X7&lt;=100,"A1","")))))))))</f>
        <v/>
      </c>
      <c r="Z7" s="5" t="str">
        <f t="shared" ref="Z7:Z35" si="15">IF(Q7="","",IF(T7="","",IF(W7="","",SUM(Q7,T7,W7))))</f>
        <v/>
      </c>
      <c r="AA7" s="5" t="str">
        <f t="shared" ref="AA7:AA35" si="16">IF(Z7="","",Z7/50*100)</f>
        <v/>
      </c>
      <c r="AB7" s="5" t="str">
        <f t="shared" ref="AB7:AB35" si="17">IF(AA7&lt;=20,"E2",IF(AA7&lt;=32,"E1",IF(AA7&lt;=40,"D",IF(AA7&lt;=50,"C2",IF(AA7&lt;=60,"C1",IF(AA7&lt;=70,"B2",IF(AA7&lt;=80,"B1",IF(AA7&lt;=90,"A2",IF(AA7&lt;=100,"A1","")))))))))</f>
        <v/>
      </c>
      <c r="AC7" s="5" t="str">
        <f t="shared" ref="AC7:AC35" si="18">IF(E7="","",IF(H7="","",IF(Q7="","",IF(T7="","",SUM(E7,H7,Q7,T7)))))</f>
        <v/>
      </c>
      <c r="AD7" s="5" t="str">
        <f t="shared" ref="AD7:AD35" si="19">IF(AC7="","",AC7/40*100)</f>
        <v/>
      </c>
      <c r="AE7" s="5" t="str">
        <f t="shared" ref="AE7:AE35" si="20">IF(AD7&lt;=20,"E2",IF(AD7&lt;=32,"E1",IF(AD7&lt;=40,"D",IF(AD7&lt;=50,"C2",IF(AD7&lt;=60,"C1",IF(AD7&lt;=70,"B2",IF(AD7&lt;=80,"B1",IF(AD7&lt;=90,"A2",IF(AD7&lt;=100,"A1","")))))))))</f>
        <v/>
      </c>
      <c r="AF7" s="5" t="str">
        <f t="shared" ref="AF7:AF35" si="21">IF(K7="","",IF(W7="","",SUM(K7,W7)))</f>
        <v/>
      </c>
      <c r="AG7" s="5" t="str">
        <f t="shared" ref="AG7:AG35" si="22">IF(AF7="","",AF7/60*100)</f>
        <v/>
      </c>
      <c r="AH7" s="5" t="str">
        <f t="shared" ref="AH7:AH35" si="23">IF(AG7&lt;=20,"E2",IF(AG7&lt;=32,"E1",IF(AG7&lt;=40,"D",IF(AG7&lt;=50,"C2",IF(AG7&lt;=60,"C1",IF(AG7&lt;=70,"B2",IF(AG7&lt;=80,"B1",IF(AG7&lt;=90,"A2",IF(AG7&lt;=100,"A1","")))))))))</f>
        <v/>
      </c>
      <c r="AI7" s="5" t="str">
        <f t="shared" ref="AI7:AI35" si="24">IF(AC7="","",IF(AF7="","",SUM(AC7,AF7)))</f>
        <v/>
      </c>
      <c r="AJ7" s="5" t="str">
        <f t="shared" ref="AJ7:AJ35" si="25">IF(AI7="","",AI7/100*100)</f>
        <v/>
      </c>
      <c r="AK7" s="5" t="str">
        <f t="shared" ref="AK7:AK35" si="26">IF(AJ7&lt;=20,"E2",IF(AJ7&lt;=32,"E1",IF(AJ7&lt;=40,"D",IF(AJ7&lt;=50,"C2",IF(AJ7&lt;=60,"C1",IF(AJ7&lt;=70,"B2",IF(AJ7&lt;=80,"B1",IF(AJ7&lt;=90,"A2",IF(AJ7&lt;=100,"A1","")))))))))</f>
        <v/>
      </c>
      <c r="AL7" s="19"/>
    </row>
    <row r="8" spans="1:41">
      <c r="A8" s="17">
        <v>3</v>
      </c>
      <c r="B8" s="5">
        <f>IF(ISBLANK(Hindi!B8),"",Hindi!B8)</f>
        <v>103</v>
      </c>
      <c r="C8" s="5">
        <f>IF(ISBLANK(Hindi!C8),"",Hindi!C8)</f>
        <v>366</v>
      </c>
      <c r="D8" s="13" t="str">
        <f>IF(ISBLANK(Hindi!D8),"",Hindi!D8)</f>
        <v>AAYESHA KHATOON</v>
      </c>
      <c r="E8" s="5" t="str">
        <f>IF(ISBLANK(Data!AX7),"",Data!AX7)</f>
        <v/>
      </c>
      <c r="F8" s="5" t="str">
        <f t="shared" si="0"/>
        <v/>
      </c>
      <c r="G8" s="5" t="str">
        <f t="shared" si="1"/>
        <v/>
      </c>
      <c r="H8" s="5" t="str">
        <f>IF(ISBLANK(Data!AY7),"",Data!AY7)</f>
        <v/>
      </c>
      <c r="I8" s="5" t="str">
        <f t="shared" si="2"/>
        <v/>
      </c>
      <c r="J8" s="5" t="str">
        <f t="shared" si="3"/>
        <v/>
      </c>
      <c r="K8" s="5" t="str">
        <f>IF(ISBLANK(Data!AZ7),"",Data!AZ7)</f>
        <v/>
      </c>
      <c r="L8" s="5" t="str">
        <f t="shared" si="4"/>
        <v/>
      </c>
      <c r="M8" s="5" t="str">
        <f t="shared" si="5"/>
        <v/>
      </c>
      <c r="N8" s="5" t="str">
        <f t="shared" si="6"/>
        <v/>
      </c>
      <c r="O8" s="5" t="str">
        <f t="shared" si="7"/>
        <v/>
      </c>
      <c r="P8" s="5" t="str">
        <f t="shared" si="8"/>
        <v/>
      </c>
      <c r="Q8" s="5" t="str">
        <f>IF(ISBLANK(Data!BA7),"",Data!BA7)</f>
        <v/>
      </c>
      <c r="R8" s="5" t="str">
        <f t="shared" si="9"/>
        <v/>
      </c>
      <c r="S8" s="5" t="str">
        <f t="shared" si="10"/>
        <v/>
      </c>
      <c r="T8" s="5" t="str">
        <f>IF(ISBLANK(Data!BB7),"",Data!BB7)</f>
        <v/>
      </c>
      <c r="U8" s="5" t="str">
        <f t="shared" si="11"/>
        <v/>
      </c>
      <c r="V8" s="5" t="str">
        <f t="shared" si="12"/>
        <v/>
      </c>
      <c r="W8" s="5" t="str">
        <f>IF(ISBLANK(Data!BC7),"",Data!BC7)</f>
        <v/>
      </c>
      <c r="X8" s="5" t="str">
        <f t="shared" si="13"/>
        <v/>
      </c>
      <c r="Y8" s="5" t="str">
        <f t="shared" si="14"/>
        <v/>
      </c>
      <c r="Z8" s="5" t="str">
        <f t="shared" si="15"/>
        <v/>
      </c>
      <c r="AA8" s="5" t="str">
        <f t="shared" si="16"/>
        <v/>
      </c>
      <c r="AB8" s="5" t="str">
        <f t="shared" si="17"/>
        <v/>
      </c>
      <c r="AC8" s="5" t="str">
        <f t="shared" si="18"/>
        <v/>
      </c>
      <c r="AD8" s="5" t="str">
        <f t="shared" si="19"/>
        <v/>
      </c>
      <c r="AE8" s="5" t="str">
        <f t="shared" si="20"/>
        <v/>
      </c>
      <c r="AF8" s="5" t="str">
        <f t="shared" si="21"/>
        <v/>
      </c>
      <c r="AG8" s="5" t="str">
        <f t="shared" si="22"/>
        <v/>
      </c>
      <c r="AH8" s="5" t="str">
        <f t="shared" si="23"/>
        <v/>
      </c>
      <c r="AI8" s="5" t="str">
        <f t="shared" si="24"/>
        <v/>
      </c>
      <c r="AJ8" s="5" t="str">
        <f t="shared" si="25"/>
        <v/>
      </c>
      <c r="AK8" s="5" t="str">
        <f t="shared" si="26"/>
        <v/>
      </c>
      <c r="AL8" s="19"/>
    </row>
    <row r="9" spans="1:41">
      <c r="A9" s="17">
        <v>4</v>
      </c>
      <c r="B9" s="5">
        <f>IF(ISBLANK(Hindi!B9),"",Hindi!B9)</f>
        <v>104</v>
      </c>
      <c r="C9" s="5">
        <f>IF(ISBLANK(Hindi!C9),"",Hindi!C9)</f>
        <v>439</v>
      </c>
      <c r="D9" s="13" t="str">
        <f>IF(ISBLANK(Hindi!D9),"",Hindi!D9)</f>
        <v>ALI HASAN</v>
      </c>
      <c r="E9" s="5" t="str">
        <f>IF(ISBLANK(Data!AX8),"",Data!AX8)</f>
        <v/>
      </c>
      <c r="F9" s="5" t="str">
        <f t="shared" si="0"/>
        <v/>
      </c>
      <c r="G9" s="5" t="str">
        <f t="shared" si="1"/>
        <v/>
      </c>
      <c r="H9" s="5" t="str">
        <f>IF(ISBLANK(Data!AY8),"",Data!AY8)</f>
        <v/>
      </c>
      <c r="I9" s="5" t="str">
        <f t="shared" si="2"/>
        <v/>
      </c>
      <c r="J9" s="5" t="str">
        <f t="shared" si="3"/>
        <v/>
      </c>
      <c r="K9" s="5" t="str">
        <f>IF(ISBLANK(Data!AZ8),"",Data!AZ8)</f>
        <v/>
      </c>
      <c r="L9" s="5" t="str">
        <f t="shared" si="4"/>
        <v/>
      </c>
      <c r="M9" s="5" t="str">
        <f t="shared" si="5"/>
        <v/>
      </c>
      <c r="N9" s="5" t="str">
        <f t="shared" si="6"/>
        <v/>
      </c>
      <c r="O9" s="5" t="str">
        <f t="shared" si="7"/>
        <v/>
      </c>
      <c r="P9" s="5" t="str">
        <f t="shared" si="8"/>
        <v/>
      </c>
      <c r="Q9" s="5" t="str">
        <f>IF(ISBLANK(Data!BA8),"",Data!BA8)</f>
        <v/>
      </c>
      <c r="R9" s="5" t="str">
        <f t="shared" si="9"/>
        <v/>
      </c>
      <c r="S9" s="5" t="str">
        <f t="shared" si="10"/>
        <v/>
      </c>
      <c r="T9" s="5" t="str">
        <f>IF(ISBLANK(Data!BB8),"",Data!BB8)</f>
        <v/>
      </c>
      <c r="U9" s="5" t="str">
        <f t="shared" si="11"/>
        <v/>
      </c>
      <c r="V9" s="5" t="str">
        <f t="shared" si="12"/>
        <v/>
      </c>
      <c r="W9" s="5" t="str">
        <f>IF(ISBLANK(Data!BC8),"",Data!BC8)</f>
        <v/>
      </c>
      <c r="X9" s="5" t="str">
        <f t="shared" si="13"/>
        <v/>
      </c>
      <c r="Y9" s="5" t="str">
        <f t="shared" si="14"/>
        <v/>
      </c>
      <c r="Z9" s="5" t="str">
        <f t="shared" si="15"/>
        <v/>
      </c>
      <c r="AA9" s="5" t="str">
        <f t="shared" si="16"/>
        <v/>
      </c>
      <c r="AB9" s="5" t="str">
        <f t="shared" si="17"/>
        <v/>
      </c>
      <c r="AC9" s="5" t="str">
        <f t="shared" si="18"/>
        <v/>
      </c>
      <c r="AD9" s="5" t="str">
        <f t="shared" si="19"/>
        <v/>
      </c>
      <c r="AE9" s="5" t="str">
        <f t="shared" si="20"/>
        <v/>
      </c>
      <c r="AF9" s="5" t="str">
        <f t="shared" si="21"/>
        <v/>
      </c>
      <c r="AG9" s="5" t="str">
        <f t="shared" si="22"/>
        <v/>
      </c>
      <c r="AH9" s="5" t="str">
        <f t="shared" si="23"/>
        <v/>
      </c>
      <c r="AI9" s="5" t="str">
        <f t="shared" si="24"/>
        <v/>
      </c>
      <c r="AJ9" s="5" t="str">
        <f t="shared" si="25"/>
        <v/>
      </c>
      <c r="AK9" s="5" t="str">
        <f t="shared" si="26"/>
        <v/>
      </c>
      <c r="AL9" s="19"/>
      <c r="AO9" s="21"/>
    </row>
    <row r="10" spans="1:41">
      <c r="A10" s="17">
        <v>5</v>
      </c>
      <c r="B10" s="5">
        <f>IF(ISBLANK(Hindi!B10),"",Hindi!B10)</f>
        <v>105</v>
      </c>
      <c r="C10" s="5">
        <f>IF(ISBLANK(Hindi!C10),"",Hindi!C10)</f>
        <v>378</v>
      </c>
      <c r="D10" s="13" t="str">
        <f>IF(ISBLANK(Hindi!D10),"",Hindi!D10)</f>
        <v>ALMAHIR</v>
      </c>
      <c r="E10" s="5" t="str">
        <f>IF(ISBLANK(Data!AX9),"",Data!AX9)</f>
        <v/>
      </c>
      <c r="F10" s="5" t="str">
        <f t="shared" si="0"/>
        <v/>
      </c>
      <c r="G10" s="5" t="str">
        <f t="shared" si="1"/>
        <v/>
      </c>
      <c r="H10" s="5" t="str">
        <f>IF(ISBLANK(Data!AY9),"",Data!AY9)</f>
        <v/>
      </c>
      <c r="I10" s="5" t="str">
        <f t="shared" si="2"/>
        <v/>
      </c>
      <c r="J10" s="5" t="str">
        <f t="shared" si="3"/>
        <v/>
      </c>
      <c r="K10" s="5" t="str">
        <f>IF(ISBLANK(Data!AZ9),"",Data!AZ9)</f>
        <v/>
      </c>
      <c r="L10" s="5" t="str">
        <f t="shared" si="4"/>
        <v/>
      </c>
      <c r="M10" s="5" t="str">
        <f t="shared" si="5"/>
        <v/>
      </c>
      <c r="N10" s="5" t="str">
        <f t="shared" si="6"/>
        <v/>
      </c>
      <c r="O10" s="5" t="str">
        <f t="shared" si="7"/>
        <v/>
      </c>
      <c r="P10" s="5" t="str">
        <f t="shared" si="8"/>
        <v/>
      </c>
      <c r="Q10" s="5" t="str">
        <f>IF(ISBLANK(Data!BA9),"",Data!BA9)</f>
        <v/>
      </c>
      <c r="R10" s="5" t="str">
        <f t="shared" si="9"/>
        <v/>
      </c>
      <c r="S10" s="5" t="str">
        <f t="shared" si="10"/>
        <v/>
      </c>
      <c r="T10" s="5" t="str">
        <f>IF(ISBLANK(Data!BB9),"",Data!BB9)</f>
        <v/>
      </c>
      <c r="U10" s="5" t="str">
        <f t="shared" si="11"/>
        <v/>
      </c>
      <c r="V10" s="5" t="str">
        <f t="shared" si="12"/>
        <v/>
      </c>
      <c r="W10" s="5" t="str">
        <f>IF(ISBLANK(Data!BC9),"",Data!BC9)</f>
        <v/>
      </c>
      <c r="X10" s="5" t="str">
        <f t="shared" si="13"/>
        <v/>
      </c>
      <c r="Y10" s="5" t="str">
        <f t="shared" si="14"/>
        <v/>
      </c>
      <c r="Z10" s="5" t="str">
        <f t="shared" si="15"/>
        <v/>
      </c>
      <c r="AA10" s="5" t="str">
        <f t="shared" si="16"/>
        <v/>
      </c>
      <c r="AB10" s="5" t="str">
        <f t="shared" si="17"/>
        <v/>
      </c>
      <c r="AC10" s="5" t="str">
        <f t="shared" si="18"/>
        <v/>
      </c>
      <c r="AD10" s="5" t="str">
        <f t="shared" si="19"/>
        <v/>
      </c>
      <c r="AE10" s="5" t="str">
        <f t="shared" si="20"/>
        <v/>
      </c>
      <c r="AF10" s="5" t="str">
        <f t="shared" si="21"/>
        <v/>
      </c>
      <c r="AG10" s="5" t="str">
        <f t="shared" si="22"/>
        <v/>
      </c>
      <c r="AH10" s="5" t="str">
        <f t="shared" si="23"/>
        <v/>
      </c>
      <c r="AI10" s="5" t="str">
        <f t="shared" si="24"/>
        <v/>
      </c>
      <c r="AJ10" s="5" t="str">
        <f t="shared" si="25"/>
        <v/>
      </c>
      <c r="AK10" s="5" t="str">
        <f t="shared" si="26"/>
        <v/>
      </c>
      <c r="AL10" s="19"/>
      <c r="AO10" s="21"/>
    </row>
    <row r="11" spans="1:41">
      <c r="A11" s="17">
        <v>6</v>
      </c>
      <c r="B11" s="5">
        <f>IF(ISBLANK(Hindi!B11),"",Hindi!B11)</f>
        <v>106</v>
      </c>
      <c r="C11" s="5">
        <f>IF(ISBLANK(Hindi!C11),"",Hindi!C11)</f>
        <v>374</v>
      </c>
      <c r="D11" s="13" t="str">
        <f>IF(ISBLANK(Hindi!D11),"",Hindi!D11)</f>
        <v>BUSHARA SHEIKH</v>
      </c>
      <c r="E11" s="5" t="str">
        <f>IF(ISBLANK(Data!AX10),"",Data!AX10)</f>
        <v/>
      </c>
      <c r="F11" s="5" t="str">
        <f t="shared" si="0"/>
        <v/>
      </c>
      <c r="G11" s="5" t="str">
        <f t="shared" si="1"/>
        <v/>
      </c>
      <c r="H11" s="5" t="str">
        <f>IF(ISBLANK(Data!AY10),"",Data!AY10)</f>
        <v/>
      </c>
      <c r="I11" s="5" t="str">
        <f t="shared" si="2"/>
        <v/>
      </c>
      <c r="J11" s="5" t="str">
        <f t="shared" si="3"/>
        <v/>
      </c>
      <c r="K11" s="5" t="str">
        <f>IF(ISBLANK(Data!AZ10),"",Data!AZ10)</f>
        <v/>
      </c>
      <c r="L11" s="5" t="str">
        <f t="shared" si="4"/>
        <v/>
      </c>
      <c r="M11" s="5" t="str">
        <f t="shared" si="5"/>
        <v/>
      </c>
      <c r="N11" s="5" t="str">
        <f t="shared" si="6"/>
        <v/>
      </c>
      <c r="O11" s="5" t="str">
        <f t="shared" si="7"/>
        <v/>
      </c>
      <c r="P11" s="5" t="str">
        <f t="shared" si="8"/>
        <v/>
      </c>
      <c r="Q11" s="5" t="str">
        <f>IF(ISBLANK(Data!BA10),"",Data!BA10)</f>
        <v/>
      </c>
      <c r="R11" s="5" t="str">
        <f t="shared" si="9"/>
        <v/>
      </c>
      <c r="S11" s="5" t="str">
        <f t="shared" si="10"/>
        <v/>
      </c>
      <c r="T11" s="5" t="str">
        <f>IF(ISBLANK(Data!BB10),"",Data!BB10)</f>
        <v/>
      </c>
      <c r="U11" s="5" t="str">
        <f t="shared" si="11"/>
        <v/>
      </c>
      <c r="V11" s="5" t="str">
        <f t="shared" si="12"/>
        <v/>
      </c>
      <c r="W11" s="5" t="str">
        <f>IF(ISBLANK(Data!BC10),"",Data!BC10)</f>
        <v/>
      </c>
      <c r="X11" s="5" t="str">
        <f t="shared" si="13"/>
        <v/>
      </c>
      <c r="Y11" s="5" t="str">
        <f t="shared" si="14"/>
        <v/>
      </c>
      <c r="Z11" s="5" t="str">
        <f t="shared" si="15"/>
        <v/>
      </c>
      <c r="AA11" s="5" t="str">
        <f t="shared" si="16"/>
        <v/>
      </c>
      <c r="AB11" s="5" t="str">
        <f t="shared" si="17"/>
        <v/>
      </c>
      <c r="AC11" s="5" t="str">
        <f t="shared" si="18"/>
        <v/>
      </c>
      <c r="AD11" s="5" t="str">
        <f t="shared" si="19"/>
        <v/>
      </c>
      <c r="AE11" s="5" t="str">
        <f t="shared" si="20"/>
        <v/>
      </c>
      <c r="AF11" s="5" t="str">
        <f t="shared" si="21"/>
        <v/>
      </c>
      <c r="AG11" s="5" t="str">
        <f t="shared" si="22"/>
        <v/>
      </c>
      <c r="AH11" s="5" t="str">
        <f t="shared" si="23"/>
        <v/>
      </c>
      <c r="AI11" s="5" t="str">
        <f t="shared" si="24"/>
        <v/>
      </c>
      <c r="AJ11" s="5" t="str">
        <f t="shared" si="25"/>
        <v/>
      </c>
      <c r="AK11" s="5" t="str">
        <f t="shared" si="26"/>
        <v/>
      </c>
      <c r="AL11" s="19"/>
      <c r="AO11" s="21"/>
    </row>
    <row r="12" spans="1:41">
      <c r="A12" s="17">
        <v>7</v>
      </c>
      <c r="B12" s="5">
        <f>IF(ISBLANK(Hindi!B12),"",Hindi!B12)</f>
        <v>107</v>
      </c>
      <c r="C12" s="5">
        <f>IF(ISBLANK(Hindi!C12),"",Hindi!C12)</f>
        <v>359</v>
      </c>
      <c r="D12" s="13" t="str">
        <f>IF(ISBLANK(Hindi!D12),"",Hindi!D12)</f>
        <v>FARA KHAN</v>
      </c>
      <c r="E12" s="5" t="str">
        <f>IF(ISBLANK(Data!AX11),"",Data!AX11)</f>
        <v/>
      </c>
      <c r="F12" s="5" t="str">
        <f t="shared" si="0"/>
        <v/>
      </c>
      <c r="G12" s="5" t="str">
        <f t="shared" si="1"/>
        <v/>
      </c>
      <c r="H12" s="5" t="str">
        <f>IF(ISBLANK(Data!AY11),"",Data!AY11)</f>
        <v/>
      </c>
      <c r="I12" s="5" t="str">
        <f t="shared" si="2"/>
        <v/>
      </c>
      <c r="J12" s="5" t="str">
        <f t="shared" si="3"/>
        <v/>
      </c>
      <c r="K12" s="5" t="str">
        <f>IF(ISBLANK(Data!AZ11),"",Data!AZ11)</f>
        <v/>
      </c>
      <c r="L12" s="5" t="str">
        <f t="shared" si="4"/>
        <v/>
      </c>
      <c r="M12" s="5" t="str">
        <f t="shared" si="5"/>
        <v/>
      </c>
      <c r="N12" s="5" t="str">
        <f t="shared" si="6"/>
        <v/>
      </c>
      <c r="O12" s="5" t="str">
        <f t="shared" si="7"/>
        <v/>
      </c>
      <c r="P12" s="5" t="str">
        <f t="shared" si="8"/>
        <v/>
      </c>
      <c r="Q12" s="5" t="str">
        <f>IF(ISBLANK(Data!BA11),"",Data!BA11)</f>
        <v/>
      </c>
      <c r="R12" s="5" t="str">
        <f t="shared" si="9"/>
        <v/>
      </c>
      <c r="S12" s="5" t="str">
        <f t="shared" si="10"/>
        <v/>
      </c>
      <c r="T12" s="5" t="str">
        <f>IF(ISBLANK(Data!BB11),"",Data!BB11)</f>
        <v/>
      </c>
      <c r="U12" s="5" t="str">
        <f t="shared" si="11"/>
        <v/>
      </c>
      <c r="V12" s="5" t="str">
        <f t="shared" si="12"/>
        <v/>
      </c>
      <c r="W12" s="5" t="str">
        <f>IF(ISBLANK(Data!BC11),"",Data!BC11)</f>
        <v/>
      </c>
      <c r="X12" s="5" t="str">
        <f t="shared" si="13"/>
        <v/>
      </c>
      <c r="Y12" s="5" t="str">
        <f t="shared" si="14"/>
        <v/>
      </c>
      <c r="Z12" s="5" t="str">
        <f t="shared" si="15"/>
        <v/>
      </c>
      <c r="AA12" s="5" t="str">
        <f t="shared" si="16"/>
        <v/>
      </c>
      <c r="AB12" s="5" t="str">
        <f t="shared" si="17"/>
        <v/>
      </c>
      <c r="AC12" s="5" t="str">
        <f t="shared" si="18"/>
        <v/>
      </c>
      <c r="AD12" s="5" t="str">
        <f t="shared" si="19"/>
        <v/>
      </c>
      <c r="AE12" s="5" t="str">
        <f t="shared" si="20"/>
        <v/>
      </c>
      <c r="AF12" s="5" t="str">
        <f t="shared" si="21"/>
        <v/>
      </c>
      <c r="AG12" s="5" t="str">
        <f t="shared" si="22"/>
        <v/>
      </c>
      <c r="AH12" s="5" t="str">
        <f t="shared" si="23"/>
        <v/>
      </c>
      <c r="AI12" s="5" t="str">
        <f t="shared" si="24"/>
        <v/>
      </c>
      <c r="AJ12" s="5" t="str">
        <f t="shared" si="25"/>
        <v/>
      </c>
      <c r="AK12" s="5" t="str">
        <f t="shared" si="26"/>
        <v/>
      </c>
      <c r="AL12" s="19"/>
      <c r="AO12" s="21"/>
    </row>
    <row r="13" spans="1:41">
      <c r="A13" s="17">
        <v>8</v>
      </c>
      <c r="B13" s="5">
        <f>IF(ISBLANK(Hindi!B13),"",Hindi!B13)</f>
        <v>108</v>
      </c>
      <c r="C13" s="5">
        <f>IF(ISBLANK(Hindi!C13),"",Hindi!C13)</f>
        <v>357</v>
      </c>
      <c r="D13" s="13" t="str">
        <f>IF(ISBLANK(Hindi!D13),"",Hindi!D13)</f>
        <v>GULAM MOHIYUDDIN</v>
      </c>
      <c r="E13" s="5" t="str">
        <f>IF(ISBLANK(Data!AX12),"",Data!AX12)</f>
        <v/>
      </c>
      <c r="F13" s="5" t="str">
        <f t="shared" si="0"/>
        <v/>
      </c>
      <c r="G13" s="5" t="str">
        <f t="shared" si="1"/>
        <v/>
      </c>
      <c r="H13" s="5" t="str">
        <f>IF(ISBLANK(Data!AY12),"",Data!AY12)</f>
        <v/>
      </c>
      <c r="I13" s="5" t="str">
        <f t="shared" si="2"/>
        <v/>
      </c>
      <c r="J13" s="5" t="str">
        <f t="shared" si="3"/>
        <v/>
      </c>
      <c r="K13" s="5" t="str">
        <f>IF(ISBLANK(Data!AZ12),"",Data!AZ12)</f>
        <v/>
      </c>
      <c r="L13" s="5" t="str">
        <f t="shared" si="4"/>
        <v/>
      </c>
      <c r="M13" s="5" t="str">
        <f t="shared" si="5"/>
        <v/>
      </c>
      <c r="N13" s="5" t="str">
        <f t="shared" si="6"/>
        <v/>
      </c>
      <c r="O13" s="5" t="str">
        <f t="shared" si="7"/>
        <v/>
      </c>
      <c r="P13" s="5" t="str">
        <f t="shared" si="8"/>
        <v/>
      </c>
      <c r="Q13" s="5" t="str">
        <f>IF(ISBLANK(Data!BA12),"",Data!BA12)</f>
        <v/>
      </c>
      <c r="R13" s="5" t="str">
        <f t="shared" si="9"/>
        <v/>
      </c>
      <c r="S13" s="5" t="str">
        <f t="shared" si="10"/>
        <v/>
      </c>
      <c r="T13" s="5" t="str">
        <f>IF(ISBLANK(Data!BB12),"",Data!BB12)</f>
        <v/>
      </c>
      <c r="U13" s="5" t="str">
        <f t="shared" si="11"/>
        <v/>
      </c>
      <c r="V13" s="5" t="str">
        <f t="shared" si="12"/>
        <v/>
      </c>
      <c r="W13" s="5" t="str">
        <f>IF(ISBLANK(Data!BC12),"",Data!BC12)</f>
        <v/>
      </c>
      <c r="X13" s="5" t="str">
        <f t="shared" si="13"/>
        <v/>
      </c>
      <c r="Y13" s="5" t="str">
        <f t="shared" si="14"/>
        <v/>
      </c>
      <c r="Z13" s="5" t="str">
        <f t="shared" si="15"/>
        <v/>
      </c>
      <c r="AA13" s="5" t="str">
        <f t="shared" si="16"/>
        <v/>
      </c>
      <c r="AB13" s="5" t="str">
        <f t="shared" si="17"/>
        <v/>
      </c>
      <c r="AC13" s="5" t="str">
        <f t="shared" si="18"/>
        <v/>
      </c>
      <c r="AD13" s="5" t="str">
        <f t="shared" si="19"/>
        <v/>
      </c>
      <c r="AE13" s="5" t="str">
        <f t="shared" si="20"/>
        <v/>
      </c>
      <c r="AF13" s="5" t="str">
        <f t="shared" si="21"/>
        <v/>
      </c>
      <c r="AG13" s="5" t="str">
        <f t="shared" si="22"/>
        <v/>
      </c>
      <c r="AH13" s="5" t="str">
        <f t="shared" si="23"/>
        <v/>
      </c>
      <c r="AI13" s="5" t="str">
        <f t="shared" si="24"/>
        <v/>
      </c>
      <c r="AJ13" s="5" t="str">
        <f t="shared" si="25"/>
        <v/>
      </c>
      <c r="AK13" s="5" t="str">
        <f t="shared" si="26"/>
        <v/>
      </c>
      <c r="AL13" s="19"/>
      <c r="AO13" s="21"/>
    </row>
    <row r="14" spans="1:41">
      <c r="A14" s="17">
        <v>9</v>
      </c>
      <c r="B14" s="5">
        <f>IF(ISBLANK(Hindi!B14),"",Hindi!B14)</f>
        <v>109</v>
      </c>
      <c r="C14" s="5">
        <f>IF(ISBLANK(Hindi!C14),"",Hindi!C14)</f>
        <v>365</v>
      </c>
      <c r="D14" s="13" t="str">
        <f>IF(ISBLANK(Hindi!D14),"",Hindi!D14)</f>
        <v>MAJIDA MAKRANI</v>
      </c>
      <c r="E14" s="5" t="str">
        <f>IF(ISBLANK(Data!AX13),"",Data!AX13)</f>
        <v/>
      </c>
      <c r="F14" s="5" t="str">
        <f t="shared" si="0"/>
        <v/>
      </c>
      <c r="G14" s="5" t="str">
        <f t="shared" si="1"/>
        <v/>
      </c>
      <c r="H14" s="5" t="str">
        <f>IF(ISBLANK(Data!AY13),"",Data!AY13)</f>
        <v/>
      </c>
      <c r="I14" s="5" t="str">
        <f t="shared" si="2"/>
        <v/>
      </c>
      <c r="J14" s="5" t="str">
        <f t="shared" si="3"/>
        <v/>
      </c>
      <c r="K14" s="5" t="str">
        <f>IF(ISBLANK(Data!AZ13),"",Data!AZ13)</f>
        <v/>
      </c>
      <c r="L14" s="5" t="str">
        <f t="shared" si="4"/>
        <v/>
      </c>
      <c r="M14" s="5" t="str">
        <f t="shared" si="5"/>
        <v/>
      </c>
      <c r="N14" s="5" t="str">
        <f t="shared" si="6"/>
        <v/>
      </c>
      <c r="O14" s="5" t="str">
        <f t="shared" si="7"/>
        <v/>
      </c>
      <c r="P14" s="5" t="str">
        <f t="shared" si="8"/>
        <v/>
      </c>
      <c r="Q14" s="5" t="str">
        <f>IF(ISBLANK(Data!BA13),"",Data!BA13)</f>
        <v/>
      </c>
      <c r="R14" s="5" t="str">
        <f t="shared" si="9"/>
        <v/>
      </c>
      <c r="S14" s="5" t="str">
        <f t="shared" si="10"/>
        <v/>
      </c>
      <c r="T14" s="5" t="str">
        <f>IF(ISBLANK(Data!BB13),"",Data!BB13)</f>
        <v/>
      </c>
      <c r="U14" s="5" t="str">
        <f t="shared" si="11"/>
        <v/>
      </c>
      <c r="V14" s="5" t="str">
        <f t="shared" si="12"/>
        <v/>
      </c>
      <c r="W14" s="5" t="str">
        <f>IF(ISBLANK(Data!BC13),"",Data!BC13)</f>
        <v/>
      </c>
      <c r="X14" s="5" t="str">
        <f t="shared" si="13"/>
        <v/>
      </c>
      <c r="Y14" s="5" t="str">
        <f t="shared" si="14"/>
        <v/>
      </c>
      <c r="Z14" s="5" t="str">
        <f t="shared" si="15"/>
        <v/>
      </c>
      <c r="AA14" s="5" t="str">
        <f t="shared" si="16"/>
        <v/>
      </c>
      <c r="AB14" s="5" t="str">
        <f t="shared" si="17"/>
        <v/>
      </c>
      <c r="AC14" s="5" t="str">
        <f t="shared" si="18"/>
        <v/>
      </c>
      <c r="AD14" s="5" t="str">
        <f t="shared" si="19"/>
        <v/>
      </c>
      <c r="AE14" s="5" t="str">
        <f t="shared" si="20"/>
        <v/>
      </c>
      <c r="AF14" s="5" t="str">
        <f t="shared" si="21"/>
        <v/>
      </c>
      <c r="AG14" s="5" t="str">
        <f t="shared" si="22"/>
        <v/>
      </c>
      <c r="AH14" s="5" t="str">
        <f t="shared" si="23"/>
        <v/>
      </c>
      <c r="AI14" s="5" t="str">
        <f t="shared" si="24"/>
        <v/>
      </c>
      <c r="AJ14" s="5" t="str">
        <f t="shared" si="25"/>
        <v/>
      </c>
      <c r="AK14" s="5" t="str">
        <f t="shared" si="26"/>
        <v/>
      </c>
      <c r="AL14" s="19"/>
      <c r="AO14" s="21"/>
    </row>
    <row r="15" spans="1:41">
      <c r="A15" s="17">
        <v>10</v>
      </c>
      <c r="B15" s="5">
        <f>IF(ISBLANK(Hindi!B15),"",Hindi!B15)</f>
        <v>110</v>
      </c>
      <c r="C15" s="5">
        <f>IF(ISBLANK(Hindi!C15),"",Hindi!C15)</f>
        <v>369</v>
      </c>
      <c r="D15" s="13" t="str">
        <f>IF(ISBLANK(Hindi!D15),"",Hindi!D15)</f>
        <v>MANTASHA QURESHI</v>
      </c>
      <c r="E15" s="5" t="str">
        <f>IF(ISBLANK(Data!AX14),"",Data!AX14)</f>
        <v/>
      </c>
      <c r="F15" s="5" t="str">
        <f t="shared" si="0"/>
        <v/>
      </c>
      <c r="G15" s="5" t="str">
        <f t="shared" si="1"/>
        <v/>
      </c>
      <c r="H15" s="5" t="str">
        <f>IF(ISBLANK(Data!AY14),"",Data!AY14)</f>
        <v/>
      </c>
      <c r="I15" s="5" t="str">
        <f t="shared" si="2"/>
        <v/>
      </c>
      <c r="J15" s="5" t="str">
        <f t="shared" si="3"/>
        <v/>
      </c>
      <c r="K15" s="5" t="str">
        <f>IF(ISBLANK(Data!AZ14),"",Data!AZ14)</f>
        <v/>
      </c>
      <c r="L15" s="5" t="str">
        <f t="shared" si="4"/>
        <v/>
      </c>
      <c r="M15" s="5" t="str">
        <f t="shared" si="5"/>
        <v/>
      </c>
      <c r="N15" s="5" t="str">
        <f t="shared" si="6"/>
        <v/>
      </c>
      <c r="O15" s="5" t="str">
        <f t="shared" si="7"/>
        <v/>
      </c>
      <c r="P15" s="5" t="str">
        <f t="shared" si="8"/>
        <v/>
      </c>
      <c r="Q15" s="5" t="str">
        <f>IF(ISBLANK(Data!BA14),"",Data!BA14)</f>
        <v/>
      </c>
      <c r="R15" s="5" t="str">
        <f t="shared" si="9"/>
        <v/>
      </c>
      <c r="S15" s="5" t="str">
        <f t="shared" si="10"/>
        <v/>
      </c>
      <c r="T15" s="5" t="str">
        <f>IF(ISBLANK(Data!BB14),"",Data!BB14)</f>
        <v/>
      </c>
      <c r="U15" s="5" t="str">
        <f t="shared" si="11"/>
        <v/>
      </c>
      <c r="V15" s="5" t="str">
        <f t="shared" si="12"/>
        <v/>
      </c>
      <c r="W15" s="5" t="str">
        <f>IF(ISBLANK(Data!BC14),"",Data!BC14)</f>
        <v/>
      </c>
      <c r="X15" s="5" t="str">
        <f t="shared" si="13"/>
        <v/>
      </c>
      <c r="Y15" s="5" t="str">
        <f t="shared" si="14"/>
        <v/>
      </c>
      <c r="Z15" s="5" t="str">
        <f t="shared" si="15"/>
        <v/>
      </c>
      <c r="AA15" s="5" t="str">
        <f t="shared" si="16"/>
        <v/>
      </c>
      <c r="AB15" s="5" t="str">
        <f t="shared" si="17"/>
        <v/>
      </c>
      <c r="AC15" s="5" t="str">
        <f t="shared" si="18"/>
        <v/>
      </c>
      <c r="AD15" s="5" t="str">
        <f t="shared" si="19"/>
        <v/>
      </c>
      <c r="AE15" s="5" t="str">
        <f t="shared" si="20"/>
        <v/>
      </c>
      <c r="AF15" s="5" t="str">
        <f t="shared" si="21"/>
        <v/>
      </c>
      <c r="AG15" s="5" t="str">
        <f t="shared" si="22"/>
        <v/>
      </c>
      <c r="AH15" s="5" t="str">
        <f t="shared" si="23"/>
        <v/>
      </c>
      <c r="AI15" s="5" t="str">
        <f t="shared" si="24"/>
        <v/>
      </c>
      <c r="AJ15" s="5" t="str">
        <f t="shared" si="25"/>
        <v/>
      </c>
      <c r="AK15" s="5" t="str">
        <f t="shared" si="26"/>
        <v/>
      </c>
      <c r="AL15" s="19"/>
      <c r="AO15" s="21"/>
    </row>
    <row r="16" spans="1:41">
      <c r="A16" s="17">
        <v>11</v>
      </c>
      <c r="B16" s="5">
        <f>IF(ISBLANK(Hindi!B16),"",Hindi!B16)</f>
        <v>111</v>
      </c>
      <c r="C16" s="5">
        <f>IF(ISBLANK(Hindi!C16),"",Hindi!C16)</f>
        <v>381</v>
      </c>
      <c r="D16" s="13" t="str">
        <f>IF(ISBLANK(Hindi!D16),"",Hindi!D16)</f>
        <v>MOHAMMED SHADAB</v>
      </c>
      <c r="E16" s="5" t="str">
        <f>IF(ISBLANK(Data!AX15),"",Data!AX15)</f>
        <v/>
      </c>
      <c r="F16" s="5" t="str">
        <f t="shared" si="0"/>
        <v/>
      </c>
      <c r="G16" s="5" t="str">
        <f t="shared" si="1"/>
        <v/>
      </c>
      <c r="H16" s="5" t="str">
        <f>IF(ISBLANK(Data!AY15),"",Data!AY15)</f>
        <v/>
      </c>
      <c r="I16" s="5" t="str">
        <f t="shared" si="2"/>
        <v/>
      </c>
      <c r="J16" s="5" t="str">
        <f t="shared" si="3"/>
        <v/>
      </c>
      <c r="K16" s="5" t="str">
        <f>IF(ISBLANK(Data!AZ15),"",Data!AZ15)</f>
        <v/>
      </c>
      <c r="L16" s="5" t="str">
        <f t="shared" si="4"/>
        <v/>
      </c>
      <c r="M16" s="5" t="str">
        <f t="shared" si="5"/>
        <v/>
      </c>
      <c r="N16" s="5" t="str">
        <f t="shared" si="6"/>
        <v/>
      </c>
      <c r="O16" s="5" t="str">
        <f t="shared" si="7"/>
        <v/>
      </c>
      <c r="P16" s="5" t="str">
        <f t="shared" si="8"/>
        <v/>
      </c>
      <c r="Q16" s="5" t="str">
        <f>IF(ISBLANK(Data!BA15),"",Data!BA15)</f>
        <v/>
      </c>
      <c r="R16" s="5" t="str">
        <f t="shared" si="9"/>
        <v/>
      </c>
      <c r="S16" s="5" t="str">
        <f t="shared" si="10"/>
        <v/>
      </c>
      <c r="T16" s="5" t="str">
        <f>IF(ISBLANK(Data!BB15),"",Data!BB15)</f>
        <v/>
      </c>
      <c r="U16" s="5" t="str">
        <f t="shared" si="11"/>
        <v/>
      </c>
      <c r="V16" s="5" t="str">
        <f t="shared" si="12"/>
        <v/>
      </c>
      <c r="W16" s="5" t="str">
        <f>IF(ISBLANK(Data!BC15),"",Data!BC15)</f>
        <v/>
      </c>
      <c r="X16" s="5" t="str">
        <f t="shared" si="13"/>
        <v/>
      </c>
      <c r="Y16" s="5" t="str">
        <f t="shared" si="14"/>
        <v/>
      </c>
      <c r="Z16" s="5" t="str">
        <f t="shared" si="15"/>
        <v/>
      </c>
      <c r="AA16" s="5" t="str">
        <f t="shared" si="16"/>
        <v/>
      </c>
      <c r="AB16" s="5" t="str">
        <f t="shared" si="17"/>
        <v/>
      </c>
      <c r="AC16" s="5" t="str">
        <f t="shared" si="18"/>
        <v/>
      </c>
      <c r="AD16" s="5" t="str">
        <f t="shared" si="19"/>
        <v/>
      </c>
      <c r="AE16" s="5" t="str">
        <f t="shared" si="20"/>
        <v/>
      </c>
      <c r="AF16" s="5" t="str">
        <f t="shared" si="21"/>
        <v/>
      </c>
      <c r="AG16" s="5" t="str">
        <f t="shared" si="22"/>
        <v/>
      </c>
      <c r="AH16" s="5" t="str">
        <f t="shared" si="23"/>
        <v/>
      </c>
      <c r="AI16" s="5" t="str">
        <f t="shared" si="24"/>
        <v/>
      </c>
      <c r="AJ16" s="5" t="str">
        <f t="shared" si="25"/>
        <v/>
      </c>
      <c r="AK16" s="5" t="str">
        <f t="shared" si="26"/>
        <v/>
      </c>
      <c r="AL16" s="19"/>
      <c r="AO16" s="21"/>
    </row>
    <row r="17" spans="1:41">
      <c r="A17" s="17">
        <v>12</v>
      </c>
      <c r="B17" s="5">
        <f>IF(ISBLANK(Hindi!B17),"",Hindi!B17)</f>
        <v>112</v>
      </c>
      <c r="C17" s="5">
        <f>IF(ISBLANK(Hindi!C17),"",Hindi!C17)</f>
        <v>356</v>
      </c>
      <c r="D17" s="13" t="str">
        <f>IF(ISBLANK(Hindi!D17),"",Hindi!D17)</f>
        <v>MOHAMMED SHAFAT</v>
      </c>
      <c r="E17" s="5" t="str">
        <f>IF(ISBLANK(Data!AX16),"",Data!AX16)</f>
        <v/>
      </c>
      <c r="F17" s="5" t="str">
        <f t="shared" si="0"/>
        <v/>
      </c>
      <c r="G17" s="5" t="str">
        <f t="shared" si="1"/>
        <v/>
      </c>
      <c r="H17" s="5" t="str">
        <f>IF(ISBLANK(Data!AY16),"",Data!AY16)</f>
        <v/>
      </c>
      <c r="I17" s="5" t="str">
        <f t="shared" si="2"/>
        <v/>
      </c>
      <c r="J17" s="5" t="str">
        <f t="shared" si="3"/>
        <v/>
      </c>
      <c r="K17" s="5" t="str">
        <f>IF(ISBLANK(Data!AZ16),"",Data!AZ16)</f>
        <v/>
      </c>
      <c r="L17" s="5" t="str">
        <f t="shared" si="4"/>
        <v/>
      </c>
      <c r="M17" s="5" t="str">
        <f t="shared" si="5"/>
        <v/>
      </c>
      <c r="N17" s="5" t="str">
        <f t="shared" si="6"/>
        <v/>
      </c>
      <c r="O17" s="5" t="str">
        <f t="shared" si="7"/>
        <v/>
      </c>
      <c r="P17" s="5" t="str">
        <f t="shared" si="8"/>
        <v/>
      </c>
      <c r="Q17" s="5" t="str">
        <f>IF(ISBLANK(Data!BA16),"",Data!BA16)</f>
        <v/>
      </c>
      <c r="R17" s="5" t="str">
        <f t="shared" si="9"/>
        <v/>
      </c>
      <c r="S17" s="5" t="str">
        <f t="shared" si="10"/>
        <v/>
      </c>
      <c r="T17" s="5" t="str">
        <f>IF(ISBLANK(Data!BB16),"",Data!BB16)</f>
        <v/>
      </c>
      <c r="U17" s="5" t="str">
        <f t="shared" si="11"/>
        <v/>
      </c>
      <c r="V17" s="5" t="str">
        <f t="shared" si="12"/>
        <v/>
      </c>
      <c r="W17" s="5" t="str">
        <f>IF(ISBLANK(Data!BC16),"",Data!BC16)</f>
        <v/>
      </c>
      <c r="X17" s="5" t="str">
        <f t="shared" si="13"/>
        <v/>
      </c>
      <c r="Y17" s="5" t="str">
        <f t="shared" si="14"/>
        <v/>
      </c>
      <c r="Z17" s="5" t="str">
        <f t="shared" si="15"/>
        <v/>
      </c>
      <c r="AA17" s="5" t="str">
        <f t="shared" si="16"/>
        <v/>
      </c>
      <c r="AB17" s="5" t="str">
        <f t="shared" si="17"/>
        <v/>
      </c>
      <c r="AC17" s="5" t="str">
        <f t="shared" si="18"/>
        <v/>
      </c>
      <c r="AD17" s="5" t="str">
        <f t="shared" si="19"/>
        <v/>
      </c>
      <c r="AE17" s="5" t="str">
        <f t="shared" si="20"/>
        <v/>
      </c>
      <c r="AF17" s="5" t="str">
        <f t="shared" si="21"/>
        <v/>
      </c>
      <c r="AG17" s="5" t="str">
        <f t="shared" si="22"/>
        <v/>
      </c>
      <c r="AH17" s="5" t="str">
        <f t="shared" si="23"/>
        <v/>
      </c>
      <c r="AI17" s="5" t="str">
        <f t="shared" si="24"/>
        <v/>
      </c>
      <c r="AJ17" s="5" t="str">
        <f t="shared" si="25"/>
        <v/>
      </c>
      <c r="AK17" s="5" t="str">
        <f t="shared" si="26"/>
        <v/>
      </c>
      <c r="AL17" s="19"/>
      <c r="AO17" s="21"/>
    </row>
    <row r="18" spans="1:41">
      <c r="A18" s="17">
        <v>13</v>
      </c>
      <c r="B18" s="5">
        <f>IF(ISBLANK(Hindi!B18),"",Hindi!B18)</f>
        <v>113</v>
      </c>
      <c r="C18" s="5">
        <f>IF(ISBLANK(Hindi!C18),"",Hindi!C18)</f>
        <v>383</v>
      </c>
      <c r="D18" s="13" t="str">
        <f>IF(ISBLANK(Hindi!D18),"",Hindi!D18)</f>
        <v>MOHAMMED YUSUF</v>
      </c>
      <c r="E18" s="5" t="str">
        <f>IF(ISBLANK(Data!AX17),"",Data!AX17)</f>
        <v/>
      </c>
      <c r="F18" s="5" t="str">
        <f t="shared" si="0"/>
        <v/>
      </c>
      <c r="G18" s="5" t="str">
        <f t="shared" si="1"/>
        <v/>
      </c>
      <c r="H18" s="5" t="str">
        <f>IF(ISBLANK(Data!AY17),"",Data!AY17)</f>
        <v/>
      </c>
      <c r="I18" s="5" t="str">
        <f t="shared" si="2"/>
        <v/>
      </c>
      <c r="J18" s="5" t="str">
        <f t="shared" si="3"/>
        <v/>
      </c>
      <c r="K18" s="5" t="str">
        <f>IF(ISBLANK(Data!AZ17),"",Data!AZ17)</f>
        <v/>
      </c>
      <c r="L18" s="5" t="str">
        <f t="shared" si="4"/>
        <v/>
      </c>
      <c r="M18" s="5" t="str">
        <f t="shared" si="5"/>
        <v/>
      </c>
      <c r="N18" s="5" t="str">
        <f t="shared" si="6"/>
        <v/>
      </c>
      <c r="O18" s="5" t="str">
        <f t="shared" si="7"/>
        <v/>
      </c>
      <c r="P18" s="5" t="str">
        <f t="shared" si="8"/>
        <v/>
      </c>
      <c r="Q18" s="5" t="str">
        <f>IF(ISBLANK(Data!BA17),"",Data!BA17)</f>
        <v/>
      </c>
      <c r="R18" s="5" t="str">
        <f t="shared" si="9"/>
        <v/>
      </c>
      <c r="S18" s="5" t="str">
        <f t="shared" si="10"/>
        <v/>
      </c>
      <c r="T18" s="5" t="str">
        <f>IF(ISBLANK(Data!BB17),"",Data!BB17)</f>
        <v/>
      </c>
      <c r="U18" s="5" t="str">
        <f t="shared" si="11"/>
        <v/>
      </c>
      <c r="V18" s="5" t="str">
        <f t="shared" si="12"/>
        <v/>
      </c>
      <c r="W18" s="5" t="str">
        <f>IF(ISBLANK(Data!BC17),"",Data!BC17)</f>
        <v/>
      </c>
      <c r="X18" s="5" t="str">
        <f t="shared" si="13"/>
        <v/>
      </c>
      <c r="Y18" s="5" t="str">
        <f t="shared" si="14"/>
        <v/>
      </c>
      <c r="Z18" s="5" t="str">
        <f t="shared" si="15"/>
        <v/>
      </c>
      <c r="AA18" s="5" t="str">
        <f t="shared" si="16"/>
        <v/>
      </c>
      <c r="AB18" s="5" t="str">
        <f t="shared" si="17"/>
        <v/>
      </c>
      <c r="AC18" s="5" t="str">
        <f t="shared" si="18"/>
        <v/>
      </c>
      <c r="AD18" s="5" t="str">
        <f t="shared" si="19"/>
        <v/>
      </c>
      <c r="AE18" s="5" t="str">
        <f t="shared" si="20"/>
        <v/>
      </c>
      <c r="AF18" s="5" t="str">
        <f t="shared" si="21"/>
        <v/>
      </c>
      <c r="AG18" s="5" t="str">
        <f t="shared" si="22"/>
        <v/>
      </c>
      <c r="AH18" s="5" t="str">
        <f t="shared" si="23"/>
        <v/>
      </c>
      <c r="AI18" s="5" t="str">
        <f t="shared" si="24"/>
        <v/>
      </c>
      <c r="AJ18" s="5" t="str">
        <f t="shared" si="25"/>
        <v/>
      </c>
      <c r="AK18" s="5" t="str">
        <f t="shared" si="26"/>
        <v/>
      </c>
      <c r="AL18" s="19"/>
      <c r="AO18" s="21"/>
    </row>
    <row r="19" spans="1:41">
      <c r="A19" s="17">
        <v>14</v>
      </c>
      <c r="B19" s="5">
        <f>IF(ISBLANK(Hindi!B19),"",Hindi!B19)</f>
        <v>114</v>
      </c>
      <c r="C19" s="5">
        <f>IF(ISBLANK(Hindi!C19),"",Hindi!C19)</f>
        <v>373</v>
      </c>
      <c r="D19" s="13" t="str">
        <f>IF(ISBLANK(Hindi!D19),"",Hindi!D19)</f>
        <v>RIDA FATEMA</v>
      </c>
      <c r="E19" s="5" t="str">
        <f>IF(ISBLANK(Data!AX18),"",Data!AX18)</f>
        <v/>
      </c>
      <c r="F19" s="5" t="str">
        <f t="shared" si="0"/>
        <v/>
      </c>
      <c r="G19" s="5" t="str">
        <f t="shared" si="1"/>
        <v/>
      </c>
      <c r="H19" s="5" t="str">
        <f>IF(ISBLANK(Data!AY18),"",Data!AY18)</f>
        <v/>
      </c>
      <c r="I19" s="5" t="str">
        <f t="shared" si="2"/>
        <v/>
      </c>
      <c r="J19" s="5" t="str">
        <f t="shared" si="3"/>
        <v/>
      </c>
      <c r="K19" s="5" t="str">
        <f>IF(ISBLANK(Data!AZ18),"",Data!AZ18)</f>
        <v/>
      </c>
      <c r="L19" s="5" t="str">
        <f t="shared" si="4"/>
        <v/>
      </c>
      <c r="M19" s="5" t="str">
        <f t="shared" si="5"/>
        <v/>
      </c>
      <c r="N19" s="5" t="str">
        <f t="shared" si="6"/>
        <v/>
      </c>
      <c r="O19" s="5" t="str">
        <f t="shared" si="7"/>
        <v/>
      </c>
      <c r="P19" s="5" t="str">
        <f t="shared" si="8"/>
        <v/>
      </c>
      <c r="Q19" s="5" t="str">
        <f>IF(ISBLANK(Data!BA18),"",Data!BA18)</f>
        <v/>
      </c>
      <c r="R19" s="5" t="str">
        <f t="shared" si="9"/>
        <v/>
      </c>
      <c r="S19" s="5" t="str">
        <f t="shared" si="10"/>
        <v/>
      </c>
      <c r="T19" s="5" t="str">
        <f>IF(ISBLANK(Data!BB18),"",Data!BB18)</f>
        <v/>
      </c>
      <c r="U19" s="5" t="str">
        <f t="shared" si="11"/>
        <v/>
      </c>
      <c r="V19" s="5" t="str">
        <f t="shared" si="12"/>
        <v/>
      </c>
      <c r="W19" s="5" t="str">
        <f>IF(ISBLANK(Data!BC18),"",Data!BC18)</f>
        <v/>
      </c>
      <c r="X19" s="5" t="str">
        <f t="shared" si="13"/>
        <v/>
      </c>
      <c r="Y19" s="5" t="str">
        <f t="shared" si="14"/>
        <v/>
      </c>
      <c r="Z19" s="5" t="str">
        <f t="shared" si="15"/>
        <v/>
      </c>
      <c r="AA19" s="5" t="str">
        <f t="shared" si="16"/>
        <v/>
      </c>
      <c r="AB19" s="5" t="str">
        <f t="shared" si="17"/>
        <v/>
      </c>
      <c r="AC19" s="5" t="str">
        <f t="shared" si="18"/>
        <v/>
      </c>
      <c r="AD19" s="5" t="str">
        <f t="shared" si="19"/>
        <v/>
      </c>
      <c r="AE19" s="5" t="str">
        <f t="shared" si="20"/>
        <v/>
      </c>
      <c r="AF19" s="5" t="str">
        <f t="shared" si="21"/>
        <v/>
      </c>
      <c r="AG19" s="5" t="str">
        <f t="shared" si="22"/>
        <v/>
      </c>
      <c r="AH19" s="5" t="str">
        <f t="shared" si="23"/>
        <v/>
      </c>
      <c r="AI19" s="5" t="str">
        <f t="shared" si="24"/>
        <v/>
      </c>
      <c r="AJ19" s="5" t="str">
        <f t="shared" si="25"/>
        <v/>
      </c>
      <c r="AK19" s="5" t="str">
        <f t="shared" si="26"/>
        <v/>
      </c>
      <c r="AL19" s="19"/>
      <c r="AO19" s="21"/>
    </row>
    <row r="20" spans="1:41">
      <c r="A20" s="17">
        <v>15</v>
      </c>
      <c r="B20" s="5">
        <f>IF(ISBLANK(Hindi!B20),"",Hindi!B20)</f>
        <v>115</v>
      </c>
      <c r="C20" s="5">
        <f>IF(ISBLANK(Hindi!C20),"",Hindi!C20)</f>
        <v>377</v>
      </c>
      <c r="D20" s="13" t="str">
        <f>IF(ISBLANK(Hindi!D20),"",Hindi!D20)</f>
        <v>SARA MALIK</v>
      </c>
      <c r="E20" s="5" t="str">
        <f>IF(ISBLANK(Data!AX19),"",Data!AX19)</f>
        <v/>
      </c>
      <c r="F20" s="5" t="str">
        <f t="shared" si="0"/>
        <v/>
      </c>
      <c r="G20" s="5" t="str">
        <f t="shared" si="1"/>
        <v/>
      </c>
      <c r="H20" s="5" t="str">
        <f>IF(ISBLANK(Data!AY19),"",Data!AY19)</f>
        <v/>
      </c>
      <c r="I20" s="5" t="str">
        <f t="shared" si="2"/>
        <v/>
      </c>
      <c r="J20" s="5" t="str">
        <f t="shared" si="3"/>
        <v/>
      </c>
      <c r="K20" s="5" t="str">
        <f>IF(ISBLANK(Data!AZ19),"",Data!AZ19)</f>
        <v/>
      </c>
      <c r="L20" s="5" t="str">
        <f t="shared" si="4"/>
        <v/>
      </c>
      <c r="M20" s="5" t="str">
        <f t="shared" si="5"/>
        <v/>
      </c>
      <c r="N20" s="5" t="str">
        <f t="shared" si="6"/>
        <v/>
      </c>
      <c r="O20" s="5" t="str">
        <f t="shared" si="7"/>
        <v/>
      </c>
      <c r="P20" s="5" t="str">
        <f t="shared" si="8"/>
        <v/>
      </c>
      <c r="Q20" s="5" t="str">
        <f>IF(ISBLANK(Data!BA19),"",Data!BA19)</f>
        <v/>
      </c>
      <c r="R20" s="5" t="str">
        <f t="shared" si="9"/>
        <v/>
      </c>
      <c r="S20" s="5" t="str">
        <f t="shared" si="10"/>
        <v/>
      </c>
      <c r="T20" s="5" t="str">
        <f>IF(ISBLANK(Data!BB19),"",Data!BB19)</f>
        <v/>
      </c>
      <c r="U20" s="5" t="str">
        <f t="shared" si="11"/>
        <v/>
      </c>
      <c r="V20" s="5" t="str">
        <f t="shared" si="12"/>
        <v/>
      </c>
      <c r="W20" s="5" t="str">
        <f>IF(ISBLANK(Data!BC19),"",Data!BC19)</f>
        <v/>
      </c>
      <c r="X20" s="5" t="str">
        <f t="shared" si="13"/>
        <v/>
      </c>
      <c r="Y20" s="5" t="str">
        <f t="shared" si="14"/>
        <v/>
      </c>
      <c r="Z20" s="5" t="str">
        <f t="shared" si="15"/>
        <v/>
      </c>
      <c r="AA20" s="5" t="str">
        <f t="shared" si="16"/>
        <v/>
      </c>
      <c r="AB20" s="5" t="str">
        <f t="shared" si="17"/>
        <v/>
      </c>
      <c r="AC20" s="5" t="str">
        <f t="shared" si="18"/>
        <v/>
      </c>
      <c r="AD20" s="5" t="str">
        <f t="shared" si="19"/>
        <v/>
      </c>
      <c r="AE20" s="5" t="str">
        <f t="shared" si="20"/>
        <v/>
      </c>
      <c r="AF20" s="5" t="str">
        <f t="shared" si="21"/>
        <v/>
      </c>
      <c r="AG20" s="5" t="str">
        <f t="shared" si="22"/>
        <v/>
      </c>
      <c r="AH20" s="5" t="str">
        <f t="shared" si="23"/>
        <v/>
      </c>
      <c r="AI20" s="5" t="str">
        <f t="shared" si="24"/>
        <v/>
      </c>
      <c r="AJ20" s="5" t="str">
        <f t="shared" si="25"/>
        <v/>
      </c>
      <c r="AK20" s="5" t="str">
        <f t="shared" si="26"/>
        <v/>
      </c>
      <c r="AL20" s="19"/>
      <c r="AO20" s="21"/>
    </row>
    <row r="21" spans="1:41">
      <c r="A21" s="17">
        <v>16</v>
      </c>
      <c r="B21" s="5">
        <f>IF(ISBLANK(Hindi!B21),"",Hindi!B21)</f>
        <v>116</v>
      </c>
      <c r="C21" s="5">
        <f>IF(ISBLANK(Hindi!C21),"",Hindi!C21)</f>
        <v>368</v>
      </c>
      <c r="D21" s="13" t="str">
        <f>IF(ISBLANK(Hindi!D21),"",Hindi!D21)</f>
        <v>SARA PARVIN</v>
      </c>
      <c r="E21" s="5" t="str">
        <f>IF(ISBLANK(Data!AX20),"",Data!AX20)</f>
        <v/>
      </c>
      <c r="F21" s="5" t="str">
        <f t="shared" si="0"/>
        <v/>
      </c>
      <c r="G21" s="5" t="str">
        <f t="shared" si="1"/>
        <v/>
      </c>
      <c r="H21" s="5" t="str">
        <f>IF(ISBLANK(Data!AY20),"",Data!AY20)</f>
        <v/>
      </c>
      <c r="I21" s="5" t="str">
        <f t="shared" si="2"/>
        <v/>
      </c>
      <c r="J21" s="5" t="str">
        <f t="shared" si="3"/>
        <v/>
      </c>
      <c r="K21" s="5" t="str">
        <f>IF(ISBLANK(Data!AZ20),"",Data!AZ20)</f>
        <v/>
      </c>
      <c r="L21" s="5" t="str">
        <f t="shared" si="4"/>
        <v/>
      </c>
      <c r="M21" s="5" t="str">
        <f t="shared" si="5"/>
        <v/>
      </c>
      <c r="N21" s="5" t="str">
        <f t="shared" si="6"/>
        <v/>
      </c>
      <c r="O21" s="5" t="str">
        <f t="shared" si="7"/>
        <v/>
      </c>
      <c r="P21" s="5" t="str">
        <f t="shared" si="8"/>
        <v/>
      </c>
      <c r="Q21" s="5" t="str">
        <f>IF(ISBLANK(Data!BA20),"",Data!BA20)</f>
        <v/>
      </c>
      <c r="R21" s="5" t="str">
        <f t="shared" si="9"/>
        <v/>
      </c>
      <c r="S21" s="5" t="str">
        <f t="shared" si="10"/>
        <v/>
      </c>
      <c r="T21" s="5" t="str">
        <f>IF(ISBLANK(Data!BB20),"",Data!BB20)</f>
        <v/>
      </c>
      <c r="U21" s="5" t="str">
        <f t="shared" si="11"/>
        <v/>
      </c>
      <c r="V21" s="5" t="str">
        <f t="shared" si="12"/>
        <v/>
      </c>
      <c r="W21" s="5" t="str">
        <f>IF(ISBLANK(Data!BC20),"",Data!BC20)</f>
        <v/>
      </c>
      <c r="X21" s="5" t="str">
        <f t="shared" si="13"/>
        <v/>
      </c>
      <c r="Y21" s="5" t="str">
        <f t="shared" si="14"/>
        <v/>
      </c>
      <c r="Z21" s="5" t="str">
        <f t="shared" si="15"/>
        <v/>
      </c>
      <c r="AA21" s="5" t="str">
        <f t="shared" si="16"/>
        <v/>
      </c>
      <c r="AB21" s="5" t="str">
        <f t="shared" si="17"/>
        <v/>
      </c>
      <c r="AC21" s="5" t="str">
        <f t="shared" si="18"/>
        <v/>
      </c>
      <c r="AD21" s="5" t="str">
        <f t="shared" si="19"/>
        <v/>
      </c>
      <c r="AE21" s="5" t="str">
        <f t="shared" si="20"/>
        <v/>
      </c>
      <c r="AF21" s="5" t="str">
        <f t="shared" si="21"/>
        <v/>
      </c>
      <c r="AG21" s="5" t="str">
        <f t="shared" si="22"/>
        <v/>
      </c>
      <c r="AH21" s="5" t="str">
        <f t="shared" si="23"/>
        <v/>
      </c>
      <c r="AI21" s="5" t="str">
        <f t="shared" si="24"/>
        <v/>
      </c>
      <c r="AJ21" s="5" t="str">
        <f t="shared" si="25"/>
        <v/>
      </c>
      <c r="AK21" s="5" t="str">
        <f t="shared" si="26"/>
        <v/>
      </c>
      <c r="AL21" s="19"/>
    </row>
    <row r="22" spans="1:41">
      <c r="A22" s="17">
        <v>17</v>
      </c>
      <c r="B22" s="5">
        <f>IF(ISBLANK(Hindi!B22),"",Hindi!B22)</f>
        <v>117</v>
      </c>
      <c r="C22" s="5">
        <f>IF(ISBLANK(Hindi!C22),"",Hindi!C22)</f>
        <v>385</v>
      </c>
      <c r="D22" s="13" t="str">
        <f>IF(ISBLANK(Hindi!D22),"",Hindi!D22)</f>
        <v>MOHAMMED YAMAN</v>
      </c>
      <c r="E22" s="5" t="str">
        <f>IF(ISBLANK(Data!AX21),"",Data!AX21)</f>
        <v/>
      </c>
      <c r="F22" s="5" t="str">
        <f t="shared" si="0"/>
        <v/>
      </c>
      <c r="G22" s="5" t="str">
        <f t="shared" si="1"/>
        <v/>
      </c>
      <c r="H22" s="5" t="str">
        <f>IF(ISBLANK(Data!AY21),"",Data!AY21)</f>
        <v/>
      </c>
      <c r="I22" s="5" t="str">
        <f t="shared" si="2"/>
        <v/>
      </c>
      <c r="J22" s="5" t="str">
        <f t="shared" si="3"/>
        <v/>
      </c>
      <c r="K22" s="5" t="str">
        <f>IF(ISBLANK(Data!AZ21),"",Data!AZ21)</f>
        <v/>
      </c>
      <c r="L22" s="5" t="str">
        <f t="shared" si="4"/>
        <v/>
      </c>
      <c r="M22" s="5" t="str">
        <f t="shared" si="5"/>
        <v/>
      </c>
      <c r="N22" s="5" t="str">
        <f t="shared" si="6"/>
        <v/>
      </c>
      <c r="O22" s="5" t="str">
        <f t="shared" si="7"/>
        <v/>
      </c>
      <c r="P22" s="5" t="str">
        <f t="shared" si="8"/>
        <v/>
      </c>
      <c r="Q22" s="5" t="str">
        <f>IF(ISBLANK(Data!BA21),"",Data!BA21)</f>
        <v/>
      </c>
      <c r="R22" s="5" t="str">
        <f t="shared" si="9"/>
        <v/>
      </c>
      <c r="S22" s="5" t="str">
        <f t="shared" si="10"/>
        <v/>
      </c>
      <c r="T22" s="5" t="str">
        <f>IF(ISBLANK(Data!BB21),"",Data!BB21)</f>
        <v/>
      </c>
      <c r="U22" s="5" t="str">
        <f t="shared" si="11"/>
        <v/>
      </c>
      <c r="V22" s="5" t="str">
        <f t="shared" si="12"/>
        <v/>
      </c>
      <c r="W22" s="5" t="str">
        <f>IF(ISBLANK(Data!BC21),"",Data!BC21)</f>
        <v/>
      </c>
      <c r="X22" s="5" t="str">
        <f t="shared" si="13"/>
        <v/>
      </c>
      <c r="Y22" s="5" t="str">
        <f t="shared" si="14"/>
        <v/>
      </c>
      <c r="Z22" s="5" t="str">
        <f t="shared" si="15"/>
        <v/>
      </c>
      <c r="AA22" s="5" t="str">
        <f t="shared" si="16"/>
        <v/>
      </c>
      <c r="AB22" s="5" t="str">
        <f t="shared" si="17"/>
        <v/>
      </c>
      <c r="AC22" s="5" t="str">
        <f t="shared" si="18"/>
        <v/>
      </c>
      <c r="AD22" s="5" t="str">
        <f t="shared" si="19"/>
        <v/>
      </c>
      <c r="AE22" s="5" t="str">
        <f t="shared" si="20"/>
        <v/>
      </c>
      <c r="AF22" s="5" t="str">
        <f t="shared" si="21"/>
        <v/>
      </c>
      <c r="AG22" s="5" t="str">
        <f t="shared" si="22"/>
        <v/>
      </c>
      <c r="AH22" s="5" t="str">
        <f t="shared" si="23"/>
        <v/>
      </c>
      <c r="AI22" s="5" t="str">
        <f t="shared" si="24"/>
        <v/>
      </c>
      <c r="AJ22" s="5" t="str">
        <f t="shared" si="25"/>
        <v/>
      </c>
      <c r="AK22" s="5" t="str">
        <f t="shared" si="26"/>
        <v/>
      </c>
      <c r="AL22" s="19"/>
    </row>
    <row r="23" spans="1:41">
      <c r="A23" s="17">
        <v>18</v>
      </c>
      <c r="B23" s="5" t="str">
        <f>IF(ISBLANK(Hindi!B23),"",Hindi!B23)</f>
        <v/>
      </c>
      <c r="C23" s="5" t="str">
        <f>IF(ISBLANK(Hindi!C23),"",Hindi!C23)</f>
        <v/>
      </c>
      <c r="D23" s="13" t="str">
        <f>IF(ISBLANK(Hindi!D23),"",Hindi!D23)</f>
        <v/>
      </c>
      <c r="E23" s="5" t="str">
        <f>IF(ISBLANK(Data!AX22),"",Data!AX22)</f>
        <v/>
      </c>
      <c r="F23" s="5" t="str">
        <f t="shared" si="0"/>
        <v/>
      </c>
      <c r="G23" s="5" t="str">
        <f t="shared" si="1"/>
        <v/>
      </c>
      <c r="H23" s="5" t="str">
        <f>IF(ISBLANK(Data!AY22),"",Data!AY22)</f>
        <v/>
      </c>
      <c r="I23" s="5" t="str">
        <f t="shared" si="2"/>
        <v/>
      </c>
      <c r="J23" s="5" t="str">
        <f t="shared" si="3"/>
        <v/>
      </c>
      <c r="K23" s="5" t="str">
        <f>IF(ISBLANK(Data!AZ22),"",Data!AZ22)</f>
        <v/>
      </c>
      <c r="L23" s="5" t="str">
        <f t="shared" si="4"/>
        <v/>
      </c>
      <c r="M23" s="5" t="str">
        <f t="shared" si="5"/>
        <v/>
      </c>
      <c r="N23" s="5" t="str">
        <f t="shared" si="6"/>
        <v/>
      </c>
      <c r="O23" s="5" t="str">
        <f t="shared" si="7"/>
        <v/>
      </c>
      <c r="P23" s="5" t="str">
        <f t="shared" si="8"/>
        <v/>
      </c>
      <c r="Q23" s="5" t="str">
        <f>IF(ISBLANK(Data!BA22),"",Data!BA22)</f>
        <v/>
      </c>
      <c r="R23" s="5" t="str">
        <f t="shared" si="9"/>
        <v/>
      </c>
      <c r="S23" s="5" t="str">
        <f t="shared" si="10"/>
        <v/>
      </c>
      <c r="T23" s="5" t="str">
        <f>IF(ISBLANK(Data!BB22),"",Data!BB22)</f>
        <v/>
      </c>
      <c r="U23" s="5" t="str">
        <f t="shared" si="11"/>
        <v/>
      </c>
      <c r="V23" s="5" t="str">
        <f t="shared" si="12"/>
        <v/>
      </c>
      <c r="W23" s="5" t="str">
        <f>IF(ISBLANK(Data!BC22),"",Data!BC22)</f>
        <v/>
      </c>
      <c r="X23" s="5" t="str">
        <f t="shared" si="13"/>
        <v/>
      </c>
      <c r="Y23" s="5" t="str">
        <f t="shared" si="14"/>
        <v/>
      </c>
      <c r="Z23" s="5" t="str">
        <f t="shared" si="15"/>
        <v/>
      </c>
      <c r="AA23" s="5" t="str">
        <f t="shared" si="16"/>
        <v/>
      </c>
      <c r="AB23" s="5" t="str">
        <f t="shared" si="17"/>
        <v/>
      </c>
      <c r="AC23" s="5" t="str">
        <f t="shared" si="18"/>
        <v/>
      </c>
      <c r="AD23" s="5" t="str">
        <f t="shared" si="19"/>
        <v/>
      </c>
      <c r="AE23" s="5" t="str">
        <f t="shared" si="20"/>
        <v/>
      </c>
      <c r="AF23" s="5" t="str">
        <f t="shared" si="21"/>
        <v/>
      </c>
      <c r="AG23" s="5" t="str">
        <f t="shared" si="22"/>
        <v/>
      </c>
      <c r="AH23" s="5" t="str">
        <f t="shared" si="23"/>
        <v/>
      </c>
      <c r="AI23" s="5" t="str">
        <f t="shared" si="24"/>
        <v/>
      </c>
      <c r="AJ23" s="5" t="str">
        <f t="shared" si="25"/>
        <v/>
      </c>
      <c r="AK23" s="5" t="str">
        <f t="shared" si="26"/>
        <v/>
      </c>
      <c r="AL23" s="19"/>
    </row>
    <row r="24" spans="1:41">
      <c r="A24" s="17">
        <v>19</v>
      </c>
      <c r="B24" s="5" t="str">
        <f>IF(ISBLANK(Hindi!B24),"",Hindi!B24)</f>
        <v/>
      </c>
      <c r="C24" s="5" t="str">
        <f>IF(ISBLANK(Hindi!C24),"",Hindi!C24)</f>
        <v/>
      </c>
      <c r="D24" s="13" t="str">
        <f>IF(ISBLANK(Hindi!D24),"",Hindi!D24)</f>
        <v/>
      </c>
      <c r="E24" s="5" t="str">
        <f>IF(ISBLANK(Data!AX23),"",Data!AX23)</f>
        <v/>
      </c>
      <c r="F24" s="5" t="str">
        <f t="shared" si="0"/>
        <v/>
      </c>
      <c r="G24" s="5" t="str">
        <f t="shared" si="1"/>
        <v/>
      </c>
      <c r="H24" s="5" t="str">
        <f>IF(ISBLANK(Data!AY23),"",Data!AY23)</f>
        <v/>
      </c>
      <c r="I24" s="5" t="str">
        <f t="shared" si="2"/>
        <v/>
      </c>
      <c r="J24" s="5" t="str">
        <f t="shared" si="3"/>
        <v/>
      </c>
      <c r="K24" s="5" t="str">
        <f>IF(ISBLANK(Data!AZ23),"",Data!AZ23)</f>
        <v/>
      </c>
      <c r="L24" s="5" t="str">
        <f t="shared" si="4"/>
        <v/>
      </c>
      <c r="M24" s="5" t="str">
        <f t="shared" si="5"/>
        <v/>
      </c>
      <c r="N24" s="5" t="str">
        <f t="shared" si="6"/>
        <v/>
      </c>
      <c r="O24" s="5" t="str">
        <f t="shared" si="7"/>
        <v/>
      </c>
      <c r="P24" s="5" t="str">
        <f t="shared" si="8"/>
        <v/>
      </c>
      <c r="Q24" s="5" t="str">
        <f>IF(ISBLANK(Data!BA23),"",Data!BA23)</f>
        <v/>
      </c>
      <c r="R24" s="5" t="str">
        <f t="shared" si="9"/>
        <v/>
      </c>
      <c r="S24" s="5" t="str">
        <f t="shared" si="10"/>
        <v/>
      </c>
      <c r="T24" s="5" t="str">
        <f>IF(ISBLANK(Data!BB23),"",Data!BB23)</f>
        <v/>
      </c>
      <c r="U24" s="5" t="str">
        <f t="shared" si="11"/>
        <v/>
      </c>
      <c r="V24" s="5" t="str">
        <f t="shared" si="12"/>
        <v/>
      </c>
      <c r="W24" s="5" t="str">
        <f>IF(ISBLANK(Data!BC23),"",Data!BC23)</f>
        <v/>
      </c>
      <c r="X24" s="5" t="str">
        <f t="shared" si="13"/>
        <v/>
      </c>
      <c r="Y24" s="5" t="str">
        <f t="shared" si="14"/>
        <v/>
      </c>
      <c r="Z24" s="5" t="str">
        <f t="shared" si="15"/>
        <v/>
      </c>
      <c r="AA24" s="5" t="str">
        <f t="shared" si="16"/>
        <v/>
      </c>
      <c r="AB24" s="5" t="str">
        <f t="shared" si="17"/>
        <v/>
      </c>
      <c r="AC24" s="5" t="str">
        <f t="shared" si="18"/>
        <v/>
      </c>
      <c r="AD24" s="5" t="str">
        <f t="shared" si="19"/>
        <v/>
      </c>
      <c r="AE24" s="5" t="str">
        <f t="shared" si="20"/>
        <v/>
      </c>
      <c r="AF24" s="5" t="str">
        <f t="shared" si="21"/>
        <v/>
      </c>
      <c r="AG24" s="5" t="str">
        <f t="shared" si="22"/>
        <v/>
      </c>
      <c r="AH24" s="5" t="str">
        <f t="shared" si="23"/>
        <v/>
      </c>
      <c r="AI24" s="5" t="str">
        <f t="shared" si="24"/>
        <v/>
      </c>
      <c r="AJ24" s="5" t="str">
        <f t="shared" si="25"/>
        <v/>
      </c>
      <c r="AK24" s="5" t="str">
        <f t="shared" si="26"/>
        <v/>
      </c>
      <c r="AL24" s="19"/>
    </row>
    <row r="25" spans="1:41">
      <c r="A25" s="17">
        <v>20</v>
      </c>
      <c r="B25" s="5" t="str">
        <f>IF(ISBLANK(Hindi!B25),"",Hindi!B25)</f>
        <v/>
      </c>
      <c r="C25" s="5" t="str">
        <f>IF(ISBLANK(Hindi!C25),"",Hindi!C25)</f>
        <v/>
      </c>
      <c r="D25" s="13" t="str">
        <f>IF(ISBLANK(Hindi!D25),"",Hindi!D25)</f>
        <v/>
      </c>
      <c r="E25" s="5" t="str">
        <f>IF(ISBLANK(Data!AX24),"",Data!AX24)</f>
        <v/>
      </c>
      <c r="F25" s="5" t="str">
        <f t="shared" si="0"/>
        <v/>
      </c>
      <c r="G25" s="5" t="str">
        <f t="shared" si="1"/>
        <v/>
      </c>
      <c r="H25" s="5" t="str">
        <f>IF(ISBLANK(Data!AY24),"",Data!AY24)</f>
        <v/>
      </c>
      <c r="I25" s="5" t="str">
        <f t="shared" si="2"/>
        <v/>
      </c>
      <c r="J25" s="5" t="str">
        <f t="shared" si="3"/>
        <v/>
      </c>
      <c r="K25" s="5" t="str">
        <f>IF(ISBLANK(Data!AZ24),"",Data!AZ24)</f>
        <v/>
      </c>
      <c r="L25" s="5" t="str">
        <f t="shared" si="4"/>
        <v/>
      </c>
      <c r="M25" s="5" t="str">
        <f t="shared" si="5"/>
        <v/>
      </c>
      <c r="N25" s="5" t="str">
        <f t="shared" si="6"/>
        <v/>
      </c>
      <c r="O25" s="5" t="str">
        <f t="shared" si="7"/>
        <v/>
      </c>
      <c r="P25" s="5" t="str">
        <f t="shared" si="8"/>
        <v/>
      </c>
      <c r="Q25" s="5" t="str">
        <f>IF(ISBLANK(Data!BA24),"",Data!BA24)</f>
        <v/>
      </c>
      <c r="R25" s="5" t="str">
        <f t="shared" si="9"/>
        <v/>
      </c>
      <c r="S25" s="5" t="str">
        <f t="shared" si="10"/>
        <v/>
      </c>
      <c r="T25" s="5" t="str">
        <f>IF(ISBLANK(Data!BB24),"",Data!BB24)</f>
        <v/>
      </c>
      <c r="U25" s="5" t="str">
        <f t="shared" si="11"/>
        <v/>
      </c>
      <c r="V25" s="5" t="str">
        <f t="shared" si="12"/>
        <v/>
      </c>
      <c r="W25" s="5" t="str">
        <f>IF(ISBLANK(Data!BC24),"",Data!BC24)</f>
        <v/>
      </c>
      <c r="X25" s="5" t="str">
        <f t="shared" si="13"/>
        <v/>
      </c>
      <c r="Y25" s="5" t="str">
        <f t="shared" si="14"/>
        <v/>
      </c>
      <c r="Z25" s="5" t="str">
        <f t="shared" si="15"/>
        <v/>
      </c>
      <c r="AA25" s="5" t="str">
        <f t="shared" si="16"/>
        <v/>
      </c>
      <c r="AB25" s="5" t="str">
        <f t="shared" si="17"/>
        <v/>
      </c>
      <c r="AC25" s="5" t="str">
        <f t="shared" si="18"/>
        <v/>
      </c>
      <c r="AD25" s="5" t="str">
        <f t="shared" si="19"/>
        <v/>
      </c>
      <c r="AE25" s="5" t="str">
        <f t="shared" si="20"/>
        <v/>
      </c>
      <c r="AF25" s="5" t="str">
        <f t="shared" si="21"/>
        <v/>
      </c>
      <c r="AG25" s="5" t="str">
        <f t="shared" si="22"/>
        <v/>
      </c>
      <c r="AH25" s="5" t="str">
        <f t="shared" si="23"/>
        <v/>
      </c>
      <c r="AI25" s="5" t="str">
        <f t="shared" si="24"/>
        <v/>
      </c>
      <c r="AJ25" s="5" t="str">
        <f t="shared" si="25"/>
        <v/>
      </c>
      <c r="AK25" s="5" t="str">
        <f t="shared" si="26"/>
        <v/>
      </c>
      <c r="AL25" s="19"/>
    </row>
    <row r="26" spans="1:41">
      <c r="A26" s="17">
        <v>21</v>
      </c>
      <c r="B26" s="5" t="str">
        <f>IF(ISBLANK(Hindi!B26),"",Hindi!B26)</f>
        <v/>
      </c>
      <c r="C26" s="5" t="str">
        <f>IF(ISBLANK(Hindi!C26),"",Hindi!C26)</f>
        <v/>
      </c>
      <c r="D26" s="13" t="str">
        <f>IF(ISBLANK(Hindi!D26),"",Hindi!D26)</f>
        <v/>
      </c>
      <c r="E26" s="5" t="str">
        <f>IF(ISBLANK(Data!AX25),"",Data!AX25)</f>
        <v/>
      </c>
      <c r="F26" s="5" t="str">
        <f t="shared" si="0"/>
        <v/>
      </c>
      <c r="G26" s="5" t="str">
        <f t="shared" si="1"/>
        <v/>
      </c>
      <c r="H26" s="5" t="str">
        <f>IF(ISBLANK(Data!AY25),"",Data!AY25)</f>
        <v/>
      </c>
      <c r="I26" s="5" t="str">
        <f t="shared" si="2"/>
        <v/>
      </c>
      <c r="J26" s="5" t="str">
        <f t="shared" si="3"/>
        <v/>
      </c>
      <c r="K26" s="5" t="str">
        <f>IF(ISBLANK(Data!AZ25),"",Data!AZ25)</f>
        <v/>
      </c>
      <c r="L26" s="5" t="str">
        <f t="shared" si="4"/>
        <v/>
      </c>
      <c r="M26" s="5" t="str">
        <f t="shared" si="5"/>
        <v/>
      </c>
      <c r="N26" s="5" t="str">
        <f t="shared" si="6"/>
        <v/>
      </c>
      <c r="O26" s="5" t="str">
        <f t="shared" si="7"/>
        <v/>
      </c>
      <c r="P26" s="5" t="str">
        <f t="shared" si="8"/>
        <v/>
      </c>
      <c r="Q26" s="5" t="str">
        <f>IF(ISBLANK(Data!BA25),"",Data!BA25)</f>
        <v/>
      </c>
      <c r="R26" s="5" t="str">
        <f t="shared" si="9"/>
        <v/>
      </c>
      <c r="S26" s="5" t="str">
        <f t="shared" si="10"/>
        <v/>
      </c>
      <c r="T26" s="5" t="str">
        <f>IF(ISBLANK(Data!BB25),"",Data!BB25)</f>
        <v/>
      </c>
      <c r="U26" s="5" t="str">
        <f t="shared" si="11"/>
        <v/>
      </c>
      <c r="V26" s="5" t="str">
        <f t="shared" si="12"/>
        <v/>
      </c>
      <c r="W26" s="5" t="str">
        <f>IF(ISBLANK(Data!BC25),"",Data!BC25)</f>
        <v/>
      </c>
      <c r="X26" s="5" t="str">
        <f t="shared" si="13"/>
        <v/>
      </c>
      <c r="Y26" s="5" t="str">
        <f t="shared" si="14"/>
        <v/>
      </c>
      <c r="Z26" s="5" t="str">
        <f t="shared" si="15"/>
        <v/>
      </c>
      <c r="AA26" s="5" t="str">
        <f t="shared" si="16"/>
        <v/>
      </c>
      <c r="AB26" s="5" t="str">
        <f t="shared" si="17"/>
        <v/>
      </c>
      <c r="AC26" s="5" t="str">
        <f t="shared" si="18"/>
        <v/>
      </c>
      <c r="AD26" s="5" t="str">
        <f t="shared" si="19"/>
        <v/>
      </c>
      <c r="AE26" s="5" t="str">
        <f t="shared" si="20"/>
        <v/>
      </c>
      <c r="AF26" s="5" t="str">
        <f t="shared" si="21"/>
        <v/>
      </c>
      <c r="AG26" s="5" t="str">
        <f t="shared" si="22"/>
        <v/>
      </c>
      <c r="AH26" s="5" t="str">
        <f t="shared" si="23"/>
        <v/>
      </c>
      <c r="AI26" s="5" t="str">
        <f t="shared" si="24"/>
        <v/>
      </c>
      <c r="AJ26" s="5" t="str">
        <f t="shared" si="25"/>
        <v/>
      </c>
      <c r="AK26" s="5" t="str">
        <f t="shared" si="26"/>
        <v/>
      </c>
      <c r="AL26" s="19"/>
    </row>
    <row r="27" spans="1:41">
      <c r="A27" s="17">
        <v>22</v>
      </c>
      <c r="B27" s="5" t="str">
        <f>IF(ISBLANK(Hindi!B27),"",Hindi!B27)</f>
        <v/>
      </c>
      <c r="C27" s="5" t="str">
        <f>IF(ISBLANK(Hindi!C27),"",Hindi!C27)</f>
        <v/>
      </c>
      <c r="D27" s="13" t="str">
        <f>IF(ISBLANK(Hindi!D27),"",Hindi!D27)</f>
        <v/>
      </c>
      <c r="E27" s="5" t="str">
        <f>IF(ISBLANK(Data!AX26),"",Data!AX26)</f>
        <v/>
      </c>
      <c r="F27" s="5" t="str">
        <f t="shared" si="0"/>
        <v/>
      </c>
      <c r="G27" s="5" t="str">
        <f t="shared" si="1"/>
        <v/>
      </c>
      <c r="H27" s="5" t="str">
        <f>IF(ISBLANK(Data!AY26),"",Data!AY26)</f>
        <v/>
      </c>
      <c r="I27" s="5" t="str">
        <f t="shared" si="2"/>
        <v/>
      </c>
      <c r="J27" s="5" t="str">
        <f t="shared" si="3"/>
        <v/>
      </c>
      <c r="K27" s="5" t="str">
        <f>IF(ISBLANK(Data!AZ26),"",Data!AZ26)</f>
        <v/>
      </c>
      <c r="L27" s="5" t="str">
        <f t="shared" si="4"/>
        <v/>
      </c>
      <c r="M27" s="5" t="str">
        <f t="shared" si="5"/>
        <v/>
      </c>
      <c r="N27" s="5" t="str">
        <f t="shared" si="6"/>
        <v/>
      </c>
      <c r="O27" s="5" t="str">
        <f t="shared" si="7"/>
        <v/>
      </c>
      <c r="P27" s="5" t="str">
        <f t="shared" si="8"/>
        <v/>
      </c>
      <c r="Q27" s="5" t="str">
        <f>IF(ISBLANK(Data!BA26),"",Data!BA26)</f>
        <v/>
      </c>
      <c r="R27" s="5" t="str">
        <f t="shared" si="9"/>
        <v/>
      </c>
      <c r="S27" s="5" t="str">
        <f t="shared" si="10"/>
        <v/>
      </c>
      <c r="T27" s="5" t="str">
        <f>IF(ISBLANK(Data!BB26),"",Data!BB26)</f>
        <v/>
      </c>
      <c r="U27" s="5" t="str">
        <f t="shared" si="11"/>
        <v/>
      </c>
      <c r="V27" s="5" t="str">
        <f t="shared" si="12"/>
        <v/>
      </c>
      <c r="W27" s="5" t="str">
        <f>IF(ISBLANK(Data!BC26),"",Data!BC26)</f>
        <v/>
      </c>
      <c r="X27" s="5" t="str">
        <f t="shared" si="13"/>
        <v/>
      </c>
      <c r="Y27" s="5" t="str">
        <f t="shared" si="14"/>
        <v/>
      </c>
      <c r="Z27" s="5" t="str">
        <f t="shared" si="15"/>
        <v/>
      </c>
      <c r="AA27" s="5" t="str">
        <f t="shared" si="16"/>
        <v/>
      </c>
      <c r="AB27" s="5" t="str">
        <f t="shared" si="17"/>
        <v/>
      </c>
      <c r="AC27" s="5" t="str">
        <f t="shared" si="18"/>
        <v/>
      </c>
      <c r="AD27" s="5" t="str">
        <f t="shared" si="19"/>
        <v/>
      </c>
      <c r="AE27" s="5" t="str">
        <f t="shared" si="20"/>
        <v/>
      </c>
      <c r="AF27" s="5" t="str">
        <f t="shared" si="21"/>
        <v/>
      </c>
      <c r="AG27" s="5" t="str">
        <f t="shared" si="22"/>
        <v/>
      </c>
      <c r="AH27" s="5" t="str">
        <f t="shared" si="23"/>
        <v/>
      </c>
      <c r="AI27" s="5" t="str">
        <f t="shared" si="24"/>
        <v/>
      </c>
      <c r="AJ27" s="5" t="str">
        <f t="shared" si="25"/>
        <v/>
      </c>
      <c r="AK27" s="5" t="str">
        <f t="shared" si="26"/>
        <v/>
      </c>
      <c r="AL27" s="19"/>
    </row>
    <row r="28" spans="1:41">
      <c r="A28" s="17">
        <v>23</v>
      </c>
      <c r="B28" s="5" t="str">
        <f>IF(ISBLANK(Hindi!B28),"",Hindi!B28)</f>
        <v/>
      </c>
      <c r="C28" s="5" t="str">
        <f>IF(ISBLANK(Hindi!C28),"",Hindi!C28)</f>
        <v/>
      </c>
      <c r="D28" s="13" t="str">
        <f>IF(ISBLANK(Hindi!D28),"",Hindi!D28)</f>
        <v/>
      </c>
      <c r="E28" s="5" t="str">
        <f>IF(ISBLANK(Data!AX27),"",Data!AX27)</f>
        <v/>
      </c>
      <c r="F28" s="5" t="str">
        <f t="shared" si="0"/>
        <v/>
      </c>
      <c r="G28" s="5" t="str">
        <f t="shared" si="1"/>
        <v/>
      </c>
      <c r="H28" s="5" t="str">
        <f>IF(ISBLANK(Data!AY27),"",Data!AY27)</f>
        <v/>
      </c>
      <c r="I28" s="5" t="str">
        <f t="shared" si="2"/>
        <v/>
      </c>
      <c r="J28" s="5" t="str">
        <f t="shared" si="3"/>
        <v/>
      </c>
      <c r="K28" s="5" t="str">
        <f>IF(ISBLANK(Data!AZ27),"",Data!AZ27)</f>
        <v/>
      </c>
      <c r="L28" s="5" t="str">
        <f t="shared" si="4"/>
        <v/>
      </c>
      <c r="M28" s="5" t="str">
        <f t="shared" si="5"/>
        <v/>
      </c>
      <c r="N28" s="5" t="str">
        <f t="shared" si="6"/>
        <v/>
      </c>
      <c r="O28" s="5" t="str">
        <f t="shared" si="7"/>
        <v/>
      </c>
      <c r="P28" s="5" t="str">
        <f t="shared" si="8"/>
        <v/>
      </c>
      <c r="Q28" s="5" t="str">
        <f>IF(ISBLANK(Data!BA27),"",Data!BA27)</f>
        <v/>
      </c>
      <c r="R28" s="5" t="str">
        <f t="shared" si="9"/>
        <v/>
      </c>
      <c r="S28" s="5" t="str">
        <f t="shared" si="10"/>
        <v/>
      </c>
      <c r="T28" s="5" t="str">
        <f>IF(ISBLANK(Data!BB27),"",Data!BB27)</f>
        <v/>
      </c>
      <c r="U28" s="5" t="str">
        <f t="shared" si="11"/>
        <v/>
      </c>
      <c r="V28" s="5" t="str">
        <f t="shared" si="12"/>
        <v/>
      </c>
      <c r="W28" s="5" t="str">
        <f>IF(ISBLANK(Data!BC27),"",Data!BC27)</f>
        <v/>
      </c>
      <c r="X28" s="5" t="str">
        <f t="shared" si="13"/>
        <v/>
      </c>
      <c r="Y28" s="5" t="str">
        <f t="shared" si="14"/>
        <v/>
      </c>
      <c r="Z28" s="5" t="str">
        <f t="shared" si="15"/>
        <v/>
      </c>
      <c r="AA28" s="5" t="str">
        <f t="shared" si="16"/>
        <v/>
      </c>
      <c r="AB28" s="5" t="str">
        <f t="shared" si="17"/>
        <v/>
      </c>
      <c r="AC28" s="5" t="str">
        <f t="shared" si="18"/>
        <v/>
      </c>
      <c r="AD28" s="5" t="str">
        <f t="shared" si="19"/>
        <v/>
      </c>
      <c r="AE28" s="5" t="str">
        <f t="shared" si="20"/>
        <v/>
      </c>
      <c r="AF28" s="5" t="str">
        <f t="shared" si="21"/>
        <v/>
      </c>
      <c r="AG28" s="5" t="str">
        <f t="shared" si="22"/>
        <v/>
      </c>
      <c r="AH28" s="5" t="str">
        <f t="shared" si="23"/>
        <v/>
      </c>
      <c r="AI28" s="5" t="str">
        <f t="shared" si="24"/>
        <v/>
      </c>
      <c r="AJ28" s="5" t="str">
        <f t="shared" si="25"/>
        <v/>
      </c>
      <c r="AK28" s="5" t="str">
        <f t="shared" si="26"/>
        <v/>
      </c>
      <c r="AL28" s="19"/>
    </row>
    <row r="29" spans="1:41">
      <c r="A29" s="17">
        <v>24</v>
      </c>
      <c r="B29" s="5" t="str">
        <f>IF(ISBLANK(Hindi!B29),"",Hindi!B29)</f>
        <v/>
      </c>
      <c r="C29" s="5" t="str">
        <f>IF(ISBLANK(Hindi!C29),"",Hindi!C29)</f>
        <v/>
      </c>
      <c r="D29" s="13" t="str">
        <f>IF(ISBLANK(Hindi!D29),"",Hindi!D29)</f>
        <v/>
      </c>
      <c r="E29" s="5" t="str">
        <f>IF(ISBLANK(Data!AX28),"",Data!AX28)</f>
        <v/>
      </c>
      <c r="F29" s="5" t="str">
        <f t="shared" si="0"/>
        <v/>
      </c>
      <c r="G29" s="5" t="str">
        <f t="shared" si="1"/>
        <v/>
      </c>
      <c r="H29" s="5" t="str">
        <f>IF(ISBLANK(Data!AY28),"",Data!AY28)</f>
        <v/>
      </c>
      <c r="I29" s="5" t="str">
        <f t="shared" si="2"/>
        <v/>
      </c>
      <c r="J29" s="5" t="str">
        <f t="shared" si="3"/>
        <v/>
      </c>
      <c r="K29" s="5" t="str">
        <f>IF(ISBLANK(Data!AZ28),"",Data!AZ28)</f>
        <v/>
      </c>
      <c r="L29" s="5" t="str">
        <f t="shared" si="4"/>
        <v/>
      </c>
      <c r="M29" s="5" t="str">
        <f t="shared" si="5"/>
        <v/>
      </c>
      <c r="N29" s="5" t="str">
        <f t="shared" si="6"/>
        <v/>
      </c>
      <c r="O29" s="5" t="str">
        <f t="shared" si="7"/>
        <v/>
      </c>
      <c r="P29" s="5" t="str">
        <f t="shared" si="8"/>
        <v/>
      </c>
      <c r="Q29" s="5" t="str">
        <f>IF(ISBLANK(Data!BA28),"",Data!BA28)</f>
        <v/>
      </c>
      <c r="R29" s="5" t="str">
        <f t="shared" si="9"/>
        <v/>
      </c>
      <c r="S29" s="5" t="str">
        <f t="shared" si="10"/>
        <v/>
      </c>
      <c r="T29" s="5" t="str">
        <f>IF(ISBLANK(Data!BB28),"",Data!BB28)</f>
        <v/>
      </c>
      <c r="U29" s="5" t="str">
        <f t="shared" si="11"/>
        <v/>
      </c>
      <c r="V29" s="5" t="str">
        <f t="shared" si="12"/>
        <v/>
      </c>
      <c r="W29" s="5" t="str">
        <f>IF(ISBLANK(Data!BC28),"",Data!BC28)</f>
        <v/>
      </c>
      <c r="X29" s="5" t="str">
        <f t="shared" si="13"/>
        <v/>
      </c>
      <c r="Y29" s="5" t="str">
        <f t="shared" si="14"/>
        <v/>
      </c>
      <c r="Z29" s="5" t="str">
        <f t="shared" si="15"/>
        <v/>
      </c>
      <c r="AA29" s="5" t="str">
        <f t="shared" si="16"/>
        <v/>
      </c>
      <c r="AB29" s="5" t="str">
        <f t="shared" si="17"/>
        <v/>
      </c>
      <c r="AC29" s="5" t="str">
        <f t="shared" si="18"/>
        <v/>
      </c>
      <c r="AD29" s="5" t="str">
        <f t="shared" si="19"/>
        <v/>
      </c>
      <c r="AE29" s="5" t="str">
        <f t="shared" si="20"/>
        <v/>
      </c>
      <c r="AF29" s="5" t="str">
        <f t="shared" si="21"/>
        <v/>
      </c>
      <c r="AG29" s="5" t="str">
        <f t="shared" si="22"/>
        <v/>
      </c>
      <c r="AH29" s="5" t="str">
        <f t="shared" si="23"/>
        <v/>
      </c>
      <c r="AI29" s="5" t="str">
        <f t="shared" si="24"/>
        <v/>
      </c>
      <c r="AJ29" s="5" t="str">
        <f t="shared" si="25"/>
        <v/>
      </c>
      <c r="AK29" s="5" t="str">
        <f t="shared" si="26"/>
        <v/>
      </c>
      <c r="AL29" s="19"/>
    </row>
    <row r="30" spans="1:41">
      <c r="A30" s="17">
        <v>25</v>
      </c>
      <c r="B30" s="5" t="str">
        <f>IF(ISBLANK(Hindi!B30),"",Hindi!B30)</f>
        <v/>
      </c>
      <c r="C30" s="5" t="str">
        <f>IF(ISBLANK(Hindi!C30),"",Hindi!C30)</f>
        <v/>
      </c>
      <c r="D30" s="13" t="str">
        <f>IF(ISBLANK(Hindi!D30),"",Hindi!D30)</f>
        <v/>
      </c>
      <c r="E30" s="5" t="str">
        <f>IF(ISBLANK(Data!AX29),"",Data!AX29)</f>
        <v/>
      </c>
      <c r="F30" s="5" t="str">
        <f t="shared" si="0"/>
        <v/>
      </c>
      <c r="G30" s="5" t="str">
        <f t="shared" si="1"/>
        <v/>
      </c>
      <c r="H30" s="5" t="str">
        <f>IF(ISBLANK(Data!AY29),"",Data!AY29)</f>
        <v/>
      </c>
      <c r="I30" s="5" t="str">
        <f t="shared" si="2"/>
        <v/>
      </c>
      <c r="J30" s="5" t="str">
        <f t="shared" si="3"/>
        <v/>
      </c>
      <c r="K30" s="5" t="str">
        <f>IF(ISBLANK(Data!AZ29),"",Data!AZ29)</f>
        <v/>
      </c>
      <c r="L30" s="5" t="str">
        <f t="shared" si="4"/>
        <v/>
      </c>
      <c r="M30" s="5" t="str">
        <f t="shared" si="5"/>
        <v/>
      </c>
      <c r="N30" s="5" t="str">
        <f t="shared" si="6"/>
        <v/>
      </c>
      <c r="O30" s="5" t="str">
        <f t="shared" si="7"/>
        <v/>
      </c>
      <c r="P30" s="5" t="str">
        <f t="shared" si="8"/>
        <v/>
      </c>
      <c r="Q30" s="5" t="str">
        <f>IF(ISBLANK(Data!BA29),"",Data!BA29)</f>
        <v/>
      </c>
      <c r="R30" s="5" t="str">
        <f t="shared" si="9"/>
        <v/>
      </c>
      <c r="S30" s="5" t="str">
        <f t="shared" si="10"/>
        <v/>
      </c>
      <c r="T30" s="5" t="str">
        <f>IF(ISBLANK(Data!BB29),"",Data!BB29)</f>
        <v/>
      </c>
      <c r="U30" s="5" t="str">
        <f t="shared" si="11"/>
        <v/>
      </c>
      <c r="V30" s="5" t="str">
        <f t="shared" si="12"/>
        <v/>
      </c>
      <c r="W30" s="5" t="str">
        <f>IF(ISBLANK(Data!BC29),"",Data!BC29)</f>
        <v/>
      </c>
      <c r="X30" s="5" t="str">
        <f t="shared" si="13"/>
        <v/>
      </c>
      <c r="Y30" s="5" t="str">
        <f t="shared" si="14"/>
        <v/>
      </c>
      <c r="Z30" s="5" t="str">
        <f t="shared" si="15"/>
        <v/>
      </c>
      <c r="AA30" s="5" t="str">
        <f t="shared" si="16"/>
        <v/>
      </c>
      <c r="AB30" s="5" t="str">
        <f t="shared" si="17"/>
        <v/>
      </c>
      <c r="AC30" s="5" t="str">
        <f t="shared" si="18"/>
        <v/>
      </c>
      <c r="AD30" s="5" t="str">
        <f t="shared" si="19"/>
        <v/>
      </c>
      <c r="AE30" s="5" t="str">
        <f t="shared" si="20"/>
        <v/>
      </c>
      <c r="AF30" s="5" t="str">
        <f t="shared" si="21"/>
        <v/>
      </c>
      <c r="AG30" s="5" t="str">
        <f t="shared" si="22"/>
        <v/>
      </c>
      <c r="AH30" s="5" t="str">
        <f t="shared" si="23"/>
        <v/>
      </c>
      <c r="AI30" s="5" t="str">
        <f t="shared" si="24"/>
        <v/>
      </c>
      <c r="AJ30" s="5" t="str">
        <f t="shared" si="25"/>
        <v/>
      </c>
      <c r="AK30" s="5" t="str">
        <f t="shared" si="26"/>
        <v/>
      </c>
      <c r="AL30" s="19"/>
    </row>
    <row r="31" spans="1:41">
      <c r="A31" s="17">
        <v>26</v>
      </c>
      <c r="B31" s="5" t="str">
        <f>IF(ISBLANK(Hindi!B31),"",Hindi!B31)</f>
        <v/>
      </c>
      <c r="C31" s="5" t="str">
        <f>IF(ISBLANK(Hindi!C31),"",Hindi!C31)</f>
        <v/>
      </c>
      <c r="D31" s="13" t="str">
        <f>IF(ISBLANK(Hindi!D31),"",Hindi!D31)</f>
        <v/>
      </c>
      <c r="E31" s="5" t="str">
        <f>IF(ISBLANK(Data!AX30),"",Data!AX30)</f>
        <v/>
      </c>
      <c r="F31" s="5" t="str">
        <f t="shared" si="0"/>
        <v/>
      </c>
      <c r="G31" s="5" t="str">
        <f t="shared" si="1"/>
        <v/>
      </c>
      <c r="H31" s="5" t="str">
        <f>IF(ISBLANK(Data!AY30),"",Data!AY30)</f>
        <v/>
      </c>
      <c r="I31" s="5" t="str">
        <f t="shared" si="2"/>
        <v/>
      </c>
      <c r="J31" s="5" t="str">
        <f t="shared" si="3"/>
        <v/>
      </c>
      <c r="K31" s="5" t="str">
        <f>IF(ISBLANK(Data!AZ30),"",Data!AZ30)</f>
        <v/>
      </c>
      <c r="L31" s="5" t="str">
        <f t="shared" si="4"/>
        <v/>
      </c>
      <c r="M31" s="5" t="str">
        <f t="shared" si="5"/>
        <v/>
      </c>
      <c r="N31" s="5" t="str">
        <f t="shared" si="6"/>
        <v/>
      </c>
      <c r="O31" s="5" t="str">
        <f t="shared" si="7"/>
        <v/>
      </c>
      <c r="P31" s="5" t="str">
        <f t="shared" si="8"/>
        <v/>
      </c>
      <c r="Q31" s="5" t="str">
        <f>IF(ISBLANK(Data!BA30),"",Data!BA30)</f>
        <v/>
      </c>
      <c r="R31" s="5" t="str">
        <f t="shared" si="9"/>
        <v/>
      </c>
      <c r="S31" s="5" t="str">
        <f t="shared" si="10"/>
        <v/>
      </c>
      <c r="T31" s="5" t="str">
        <f>IF(ISBLANK(Data!BB30),"",Data!BB30)</f>
        <v/>
      </c>
      <c r="U31" s="5" t="str">
        <f t="shared" si="11"/>
        <v/>
      </c>
      <c r="V31" s="5" t="str">
        <f t="shared" si="12"/>
        <v/>
      </c>
      <c r="W31" s="5" t="str">
        <f>IF(ISBLANK(Data!BC30),"",Data!BC30)</f>
        <v/>
      </c>
      <c r="X31" s="5" t="str">
        <f t="shared" si="13"/>
        <v/>
      </c>
      <c r="Y31" s="5" t="str">
        <f t="shared" si="14"/>
        <v/>
      </c>
      <c r="Z31" s="5" t="str">
        <f t="shared" si="15"/>
        <v/>
      </c>
      <c r="AA31" s="5" t="str">
        <f t="shared" si="16"/>
        <v/>
      </c>
      <c r="AB31" s="5" t="str">
        <f t="shared" si="17"/>
        <v/>
      </c>
      <c r="AC31" s="5" t="str">
        <f t="shared" si="18"/>
        <v/>
      </c>
      <c r="AD31" s="5" t="str">
        <f t="shared" si="19"/>
        <v/>
      </c>
      <c r="AE31" s="5" t="str">
        <f t="shared" si="20"/>
        <v/>
      </c>
      <c r="AF31" s="5" t="str">
        <f t="shared" si="21"/>
        <v/>
      </c>
      <c r="AG31" s="5" t="str">
        <f t="shared" si="22"/>
        <v/>
      </c>
      <c r="AH31" s="5" t="str">
        <f t="shared" si="23"/>
        <v/>
      </c>
      <c r="AI31" s="5" t="str">
        <f t="shared" si="24"/>
        <v/>
      </c>
      <c r="AJ31" s="5" t="str">
        <f t="shared" si="25"/>
        <v/>
      </c>
      <c r="AK31" s="5" t="str">
        <f t="shared" si="26"/>
        <v/>
      </c>
      <c r="AL31" s="19"/>
    </row>
    <row r="32" spans="1:41">
      <c r="A32" s="17">
        <v>27</v>
      </c>
      <c r="B32" s="5" t="str">
        <f>IF(ISBLANK(Hindi!B32),"",Hindi!B32)</f>
        <v/>
      </c>
      <c r="C32" s="5" t="str">
        <f>IF(ISBLANK(Hindi!C32),"",Hindi!C32)</f>
        <v/>
      </c>
      <c r="D32" s="13" t="str">
        <f>IF(ISBLANK(Hindi!D32),"",Hindi!D32)</f>
        <v/>
      </c>
      <c r="E32" s="5" t="str">
        <f>IF(ISBLANK(Data!AX31),"",Data!AX31)</f>
        <v/>
      </c>
      <c r="F32" s="5" t="str">
        <f t="shared" si="0"/>
        <v/>
      </c>
      <c r="G32" s="5" t="str">
        <f t="shared" si="1"/>
        <v/>
      </c>
      <c r="H32" s="5" t="str">
        <f>IF(ISBLANK(Data!AY31),"",Data!AY31)</f>
        <v/>
      </c>
      <c r="I32" s="5" t="str">
        <f t="shared" si="2"/>
        <v/>
      </c>
      <c r="J32" s="5" t="str">
        <f t="shared" si="3"/>
        <v/>
      </c>
      <c r="K32" s="5" t="str">
        <f>IF(ISBLANK(Data!AZ31),"",Data!AZ31)</f>
        <v/>
      </c>
      <c r="L32" s="5" t="str">
        <f t="shared" si="4"/>
        <v/>
      </c>
      <c r="M32" s="5" t="str">
        <f t="shared" si="5"/>
        <v/>
      </c>
      <c r="N32" s="5" t="str">
        <f t="shared" si="6"/>
        <v/>
      </c>
      <c r="O32" s="5" t="str">
        <f t="shared" si="7"/>
        <v/>
      </c>
      <c r="P32" s="5" t="str">
        <f t="shared" si="8"/>
        <v/>
      </c>
      <c r="Q32" s="5" t="str">
        <f>IF(ISBLANK(Data!BA31),"",Data!BA31)</f>
        <v/>
      </c>
      <c r="R32" s="5" t="str">
        <f t="shared" si="9"/>
        <v/>
      </c>
      <c r="S32" s="5" t="str">
        <f t="shared" si="10"/>
        <v/>
      </c>
      <c r="T32" s="5" t="str">
        <f>IF(ISBLANK(Data!BB31),"",Data!BB31)</f>
        <v/>
      </c>
      <c r="U32" s="5" t="str">
        <f t="shared" si="11"/>
        <v/>
      </c>
      <c r="V32" s="5" t="str">
        <f t="shared" si="12"/>
        <v/>
      </c>
      <c r="W32" s="5" t="str">
        <f>IF(ISBLANK(Data!BC31),"",Data!BC31)</f>
        <v/>
      </c>
      <c r="X32" s="5" t="str">
        <f t="shared" si="13"/>
        <v/>
      </c>
      <c r="Y32" s="5" t="str">
        <f t="shared" si="14"/>
        <v/>
      </c>
      <c r="Z32" s="5" t="str">
        <f t="shared" si="15"/>
        <v/>
      </c>
      <c r="AA32" s="5" t="str">
        <f t="shared" si="16"/>
        <v/>
      </c>
      <c r="AB32" s="5" t="str">
        <f t="shared" si="17"/>
        <v/>
      </c>
      <c r="AC32" s="5" t="str">
        <f t="shared" si="18"/>
        <v/>
      </c>
      <c r="AD32" s="5" t="str">
        <f t="shared" si="19"/>
        <v/>
      </c>
      <c r="AE32" s="5" t="str">
        <f t="shared" si="20"/>
        <v/>
      </c>
      <c r="AF32" s="5" t="str">
        <f t="shared" si="21"/>
        <v/>
      </c>
      <c r="AG32" s="5" t="str">
        <f t="shared" si="22"/>
        <v/>
      </c>
      <c r="AH32" s="5" t="str">
        <f t="shared" si="23"/>
        <v/>
      </c>
      <c r="AI32" s="5" t="str">
        <f t="shared" si="24"/>
        <v/>
      </c>
      <c r="AJ32" s="5" t="str">
        <f t="shared" si="25"/>
        <v/>
      </c>
      <c r="AK32" s="5" t="str">
        <f t="shared" si="26"/>
        <v/>
      </c>
      <c r="AL32" s="19"/>
    </row>
    <row r="33" spans="1:38">
      <c r="A33" s="17">
        <v>28</v>
      </c>
      <c r="B33" s="5" t="str">
        <f>IF(ISBLANK(Hindi!B33),"",Hindi!B33)</f>
        <v/>
      </c>
      <c r="C33" s="5" t="str">
        <f>IF(ISBLANK(Hindi!C33),"",Hindi!C33)</f>
        <v/>
      </c>
      <c r="D33" s="13" t="str">
        <f>IF(ISBLANK(Hindi!D33),"",Hindi!D33)</f>
        <v/>
      </c>
      <c r="E33" s="5" t="str">
        <f>IF(ISBLANK(Data!AX32),"",Data!AX32)</f>
        <v/>
      </c>
      <c r="F33" s="5" t="str">
        <f t="shared" si="0"/>
        <v/>
      </c>
      <c r="G33" s="5" t="str">
        <f t="shared" si="1"/>
        <v/>
      </c>
      <c r="H33" s="5" t="str">
        <f>IF(ISBLANK(Data!AY32),"",Data!AY32)</f>
        <v/>
      </c>
      <c r="I33" s="5" t="str">
        <f t="shared" si="2"/>
        <v/>
      </c>
      <c r="J33" s="5" t="str">
        <f t="shared" si="3"/>
        <v/>
      </c>
      <c r="K33" s="5" t="str">
        <f>IF(ISBLANK(Data!AZ32),"",Data!AZ32)</f>
        <v/>
      </c>
      <c r="L33" s="5" t="str">
        <f t="shared" si="4"/>
        <v/>
      </c>
      <c r="M33" s="5" t="str">
        <f t="shared" si="5"/>
        <v/>
      </c>
      <c r="N33" s="5" t="str">
        <f t="shared" si="6"/>
        <v/>
      </c>
      <c r="O33" s="5" t="str">
        <f t="shared" si="7"/>
        <v/>
      </c>
      <c r="P33" s="5" t="str">
        <f t="shared" si="8"/>
        <v/>
      </c>
      <c r="Q33" s="5" t="str">
        <f>IF(ISBLANK(Data!BA32),"",Data!BA32)</f>
        <v/>
      </c>
      <c r="R33" s="5" t="str">
        <f t="shared" si="9"/>
        <v/>
      </c>
      <c r="S33" s="5" t="str">
        <f t="shared" si="10"/>
        <v/>
      </c>
      <c r="T33" s="5" t="str">
        <f>IF(ISBLANK(Data!BB32),"",Data!BB32)</f>
        <v/>
      </c>
      <c r="U33" s="5" t="str">
        <f t="shared" si="11"/>
        <v/>
      </c>
      <c r="V33" s="5" t="str">
        <f t="shared" si="12"/>
        <v/>
      </c>
      <c r="W33" s="5" t="str">
        <f>IF(ISBLANK(Data!BC32),"",Data!BC32)</f>
        <v/>
      </c>
      <c r="X33" s="5" t="str">
        <f t="shared" si="13"/>
        <v/>
      </c>
      <c r="Y33" s="5" t="str">
        <f t="shared" si="14"/>
        <v/>
      </c>
      <c r="Z33" s="5" t="str">
        <f t="shared" si="15"/>
        <v/>
      </c>
      <c r="AA33" s="5" t="str">
        <f t="shared" si="16"/>
        <v/>
      </c>
      <c r="AB33" s="5" t="str">
        <f t="shared" si="17"/>
        <v/>
      </c>
      <c r="AC33" s="5" t="str">
        <f t="shared" si="18"/>
        <v/>
      </c>
      <c r="AD33" s="5" t="str">
        <f t="shared" si="19"/>
        <v/>
      </c>
      <c r="AE33" s="5" t="str">
        <f t="shared" si="20"/>
        <v/>
      </c>
      <c r="AF33" s="5" t="str">
        <f t="shared" si="21"/>
        <v/>
      </c>
      <c r="AG33" s="5" t="str">
        <f t="shared" si="22"/>
        <v/>
      </c>
      <c r="AH33" s="5" t="str">
        <f t="shared" si="23"/>
        <v/>
      </c>
      <c r="AI33" s="5" t="str">
        <f t="shared" si="24"/>
        <v/>
      </c>
      <c r="AJ33" s="5" t="str">
        <f t="shared" si="25"/>
        <v/>
      </c>
      <c r="AK33" s="5" t="str">
        <f t="shared" si="26"/>
        <v/>
      </c>
      <c r="AL33" s="19"/>
    </row>
    <row r="34" spans="1:38">
      <c r="A34" s="17">
        <v>29</v>
      </c>
      <c r="B34" s="5" t="str">
        <f>IF(ISBLANK(Hindi!B34),"",Hindi!B34)</f>
        <v/>
      </c>
      <c r="C34" s="5" t="str">
        <f>IF(ISBLANK(Hindi!C34),"",Hindi!C34)</f>
        <v/>
      </c>
      <c r="D34" s="13" t="str">
        <f>IF(ISBLANK(Hindi!D34),"",Hindi!D34)</f>
        <v/>
      </c>
      <c r="E34" s="5" t="str">
        <f>IF(ISBLANK(Data!AX33),"",Data!AX33)</f>
        <v/>
      </c>
      <c r="F34" s="5" t="str">
        <f t="shared" si="0"/>
        <v/>
      </c>
      <c r="G34" s="5" t="str">
        <f t="shared" si="1"/>
        <v/>
      </c>
      <c r="H34" s="5" t="str">
        <f>IF(ISBLANK(Data!AY33),"",Data!AY33)</f>
        <v/>
      </c>
      <c r="I34" s="5" t="str">
        <f t="shared" si="2"/>
        <v/>
      </c>
      <c r="J34" s="5" t="str">
        <f t="shared" si="3"/>
        <v/>
      </c>
      <c r="K34" s="5" t="str">
        <f>IF(ISBLANK(Data!AZ33),"",Data!AZ33)</f>
        <v/>
      </c>
      <c r="L34" s="5" t="str">
        <f t="shared" si="4"/>
        <v/>
      </c>
      <c r="M34" s="5" t="str">
        <f t="shared" si="5"/>
        <v/>
      </c>
      <c r="N34" s="5" t="str">
        <f t="shared" si="6"/>
        <v/>
      </c>
      <c r="O34" s="5" t="str">
        <f t="shared" si="7"/>
        <v/>
      </c>
      <c r="P34" s="5" t="str">
        <f t="shared" si="8"/>
        <v/>
      </c>
      <c r="Q34" s="5" t="str">
        <f>IF(ISBLANK(Data!BA33),"",Data!BA33)</f>
        <v/>
      </c>
      <c r="R34" s="5" t="str">
        <f t="shared" si="9"/>
        <v/>
      </c>
      <c r="S34" s="5" t="str">
        <f t="shared" si="10"/>
        <v/>
      </c>
      <c r="T34" s="5" t="str">
        <f>IF(ISBLANK(Data!BB33),"",Data!BB33)</f>
        <v/>
      </c>
      <c r="U34" s="5" t="str">
        <f t="shared" si="11"/>
        <v/>
      </c>
      <c r="V34" s="5" t="str">
        <f t="shared" si="12"/>
        <v/>
      </c>
      <c r="W34" s="5" t="str">
        <f>IF(ISBLANK(Data!BC33),"",Data!BC33)</f>
        <v/>
      </c>
      <c r="X34" s="5" t="str">
        <f t="shared" si="13"/>
        <v/>
      </c>
      <c r="Y34" s="5" t="str">
        <f t="shared" si="14"/>
        <v/>
      </c>
      <c r="Z34" s="5" t="str">
        <f t="shared" si="15"/>
        <v/>
      </c>
      <c r="AA34" s="5" t="str">
        <f t="shared" si="16"/>
        <v/>
      </c>
      <c r="AB34" s="5" t="str">
        <f t="shared" si="17"/>
        <v/>
      </c>
      <c r="AC34" s="5" t="str">
        <f t="shared" si="18"/>
        <v/>
      </c>
      <c r="AD34" s="5" t="str">
        <f t="shared" si="19"/>
        <v/>
      </c>
      <c r="AE34" s="5" t="str">
        <f t="shared" si="20"/>
        <v/>
      </c>
      <c r="AF34" s="5" t="str">
        <f t="shared" si="21"/>
        <v/>
      </c>
      <c r="AG34" s="5" t="str">
        <f t="shared" si="22"/>
        <v/>
      </c>
      <c r="AH34" s="5" t="str">
        <f t="shared" si="23"/>
        <v/>
      </c>
      <c r="AI34" s="5" t="str">
        <f t="shared" si="24"/>
        <v/>
      </c>
      <c r="AJ34" s="5" t="str">
        <f t="shared" si="25"/>
        <v/>
      </c>
      <c r="AK34" s="5" t="str">
        <f t="shared" si="26"/>
        <v/>
      </c>
      <c r="AL34" s="19"/>
    </row>
    <row r="35" spans="1:38">
      <c r="A35" s="18">
        <v>30</v>
      </c>
      <c r="B35" s="7" t="str">
        <f>IF(ISBLANK(Hindi!B35),"",Hindi!B35)</f>
        <v/>
      </c>
      <c r="C35" s="7" t="str">
        <f>IF(ISBLANK(Hindi!C35),"",Hindi!C35)</f>
        <v/>
      </c>
      <c r="D35" s="15" t="str">
        <f>IF(ISBLANK(Hindi!D35),"",Hindi!D35)</f>
        <v/>
      </c>
      <c r="E35" s="7" t="str">
        <f>IF(ISBLANK(Data!AX34),"",Data!AX34)</f>
        <v/>
      </c>
      <c r="F35" s="7" t="str">
        <f t="shared" si="0"/>
        <v/>
      </c>
      <c r="G35" s="7" t="str">
        <f t="shared" si="1"/>
        <v/>
      </c>
      <c r="H35" s="7" t="str">
        <f>IF(ISBLANK(Data!AY34),"",Data!AY34)</f>
        <v/>
      </c>
      <c r="I35" s="7" t="str">
        <f t="shared" si="2"/>
        <v/>
      </c>
      <c r="J35" s="7" t="str">
        <f t="shared" si="3"/>
        <v/>
      </c>
      <c r="K35" s="7" t="str">
        <f>IF(ISBLANK(Data!AZ34),"",Data!AZ34)</f>
        <v/>
      </c>
      <c r="L35" s="7" t="str">
        <f t="shared" si="4"/>
        <v/>
      </c>
      <c r="M35" s="7" t="str">
        <f t="shared" si="5"/>
        <v/>
      </c>
      <c r="N35" s="7" t="str">
        <f t="shared" si="6"/>
        <v/>
      </c>
      <c r="O35" s="7" t="str">
        <f t="shared" si="7"/>
        <v/>
      </c>
      <c r="P35" s="7" t="str">
        <f t="shared" si="8"/>
        <v/>
      </c>
      <c r="Q35" s="7" t="str">
        <f>IF(ISBLANK(Data!BA34),"",Data!BA34)</f>
        <v/>
      </c>
      <c r="R35" s="7" t="str">
        <f t="shared" si="9"/>
        <v/>
      </c>
      <c r="S35" s="7" t="str">
        <f t="shared" si="10"/>
        <v/>
      </c>
      <c r="T35" s="7" t="str">
        <f>IF(ISBLANK(Data!BB34),"",Data!BB34)</f>
        <v/>
      </c>
      <c r="U35" s="7" t="str">
        <f t="shared" si="11"/>
        <v/>
      </c>
      <c r="V35" s="7" t="str">
        <f t="shared" si="12"/>
        <v/>
      </c>
      <c r="W35" s="7" t="str">
        <f>IF(ISBLANK(Data!BC34),"",Data!BC34)</f>
        <v/>
      </c>
      <c r="X35" s="7" t="str">
        <f t="shared" si="13"/>
        <v/>
      </c>
      <c r="Y35" s="7" t="str">
        <f t="shared" si="14"/>
        <v/>
      </c>
      <c r="Z35" s="7" t="str">
        <f t="shared" si="15"/>
        <v/>
      </c>
      <c r="AA35" s="7" t="str">
        <f t="shared" si="16"/>
        <v/>
      </c>
      <c r="AB35" s="7" t="str">
        <f t="shared" si="17"/>
        <v/>
      </c>
      <c r="AC35" s="7" t="str">
        <f t="shared" si="18"/>
        <v/>
      </c>
      <c r="AD35" s="7" t="str">
        <f t="shared" si="19"/>
        <v/>
      </c>
      <c r="AE35" s="7" t="str">
        <f t="shared" si="20"/>
        <v/>
      </c>
      <c r="AF35" s="7" t="str">
        <f t="shared" si="21"/>
        <v/>
      </c>
      <c r="AG35" s="7" t="str">
        <f t="shared" si="22"/>
        <v/>
      </c>
      <c r="AH35" s="7" t="str">
        <f t="shared" si="23"/>
        <v/>
      </c>
      <c r="AI35" s="7" t="str">
        <f t="shared" si="24"/>
        <v/>
      </c>
      <c r="AJ35" s="7" t="str">
        <f t="shared" si="25"/>
        <v/>
      </c>
      <c r="AK35" s="7" t="str">
        <f t="shared" si="26"/>
        <v/>
      </c>
      <c r="AL35" s="20"/>
    </row>
  </sheetData>
  <sheetProtection password="E9BB" sheet="1" objects="1"/>
  <mergeCells count="24">
    <mergeCell ref="Z4:AB4"/>
    <mergeCell ref="AC4:AE4"/>
    <mergeCell ref="AF4:AH4"/>
    <mergeCell ref="E4:G4"/>
    <mergeCell ref="H4:J4"/>
    <mergeCell ref="K4:M4"/>
    <mergeCell ref="N4:P4"/>
    <mergeCell ref="Q4:S4"/>
    <mergeCell ref="A1:AL1"/>
    <mergeCell ref="A2:D2"/>
    <mergeCell ref="E2:AB2"/>
    <mergeCell ref="AC2:AL2"/>
    <mergeCell ref="E3:P3"/>
    <mergeCell ref="Q3:AB3"/>
    <mergeCell ref="AC3:AH3"/>
    <mergeCell ref="AI3:AK3"/>
    <mergeCell ref="AL3:AL5"/>
    <mergeCell ref="AI4:AK4"/>
    <mergeCell ref="A3:A5"/>
    <mergeCell ref="B3:B5"/>
    <mergeCell ref="C3:C5"/>
    <mergeCell ref="D3:D5"/>
    <mergeCell ref="T4:V4"/>
    <mergeCell ref="W4:Y4"/>
  </mergeCells>
  <conditionalFormatting sqref="G6:G35">
    <cfRule type="containsText" dxfId="797" priority="172" operator="containsText" text="C1">
      <formula>NOT(ISERROR(SEARCH("C1",G6)))</formula>
    </cfRule>
    <cfRule type="containsText" dxfId="796" priority="171" operator="containsText" text="C2">
      <formula>NOT(ISERROR(SEARCH("C2",G6)))</formula>
    </cfRule>
    <cfRule type="containsText" dxfId="795" priority="170" operator="containsText" text="D">
      <formula>NOT(ISERROR(SEARCH("D",G6)))</formula>
    </cfRule>
    <cfRule type="beginsWith" dxfId="794" priority="169" operator="beginsWith" text="E">
      <formula>LEFT(G6,LEN("E"))="E"</formula>
    </cfRule>
    <cfRule type="containsText" dxfId="793" priority="176" operator="containsText" text="A1">
      <formula>NOT(ISERROR(SEARCH("A1",G6)))</formula>
    </cfRule>
    <cfRule type="containsText" dxfId="792" priority="175" operator="containsText" text="A2">
      <formula>NOT(ISERROR(SEARCH("A2",G6)))</formula>
    </cfRule>
    <cfRule type="containsText" dxfId="791" priority="174" operator="containsText" text="B1">
      <formula>NOT(ISERROR(SEARCH("B1",G6)))</formula>
    </cfRule>
    <cfRule type="containsText" dxfId="790" priority="173" operator="containsText" text="B2">
      <formula>NOT(ISERROR(SEARCH("B2",G6)))</formula>
    </cfRule>
  </conditionalFormatting>
  <conditionalFormatting sqref="G7:G35">
    <cfRule type="containsText" dxfId="789" priority="84" operator="containsText" text="C1">
      <formula>NOT(ISERROR(SEARCH("C1",G7)))</formula>
    </cfRule>
    <cfRule type="containsText" dxfId="788" priority="88" operator="containsText" text="A1">
      <formula>NOT(ISERROR(SEARCH("A1",G7)))</formula>
    </cfRule>
    <cfRule type="beginsWith" dxfId="787" priority="81" operator="beginsWith" text="E">
      <formula>LEFT(G7,LEN("E"))="E"</formula>
    </cfRule>
    <cfRule type="containsText" dxfId="786" priority="85" operator="containsText" text="B2">
      <formula>NOT(ISERROR(SEARCH("B2",G7)))</formula>
    </cfRule>
    <cfRule type="containsText" dxfId="785" priority="82" operator="containsText" text="D">
      <formula>NOT(ISERROR(SEARCH("D",G7)))</formula>
    </cfRule>
    <cfRule type="containsText" dxfId="784" priority="83" operator="containsText" text="C2">
      <formula>NOT(ISERROR(SEARCH("C2",G7)))</formula>
    </cfRule>
    <cfRule type="containsText" dxfId="783" priority="86" operator="containsText" text="B1">
      <formula>NOT(ISERROR(SEARCH("B1",G7)))</formula>
    </cfRule>
    <cfRule type="containsText" dxfId="782" priority="87" operator="containsText" text="A2">
      <formula>NOT(ISERROR(SEARCH("A2",G7)))</formula>
    </cfRule>
  </conditionalFormatting>
  <conditionalFormatting sqref="J6:J35">
    <cfRule type="containsText" dxfId="781" priority="166" operator="containsText" text="B1">
      <formula>NOT(ISERROR(SEARCH("B1",J6)))</formula>
    </cfRule>
    <cfRule type="containsText" dxfId="780" priority="165" operator="containsText" text="B2">
      <formula>NOT(ISERROR(SEARCH("B2",J6)))</formula>
    </cfRule>
    <cfRule type="containsText" dxfId="779" priority="164" operator="containsText" text="C1">
      <formula>NOT(ISERROR(SEARCH("C1",J6)))</formula>
    </cfRule>
    <cfRule type="containsText" dxfId="778" priority="163" operator="containsText" text="C2">
      <formula>NOT(ISERROR(SEARCH("C2",J6)))</formula>
    </cfRule>
    <cfRule type="containsText" dxfId="777" priority="168" operator="containsText" text="A1">
      <formula>NOT(ISERROR(SEARCH("A1",J6)))</formula>
    </cfRule>
    <cfRule type="containsText" dxfId="776" priority="162" operator="containsText" text="D">
      <formula>NOT(ISERROR(SEARCH("D",J6)))</formula>
    </cfRule>
    <cfRule type="beginsWith" dxfId="775" priority="161" operator="beginsWith" text="E">
      <formula>LEFT(J6,LEN("E"))="E"</formula>
    </cfRule>
    <cfRule type="containsText" dxfId="774" priority="167" operator="containsText" text="A2">
      <formula>NOT(ISERROR(SEARCH("A2",J6)))</formula>
    </cfRule>
  </conditionalFormatting>
  <conditionalFormatting sqref="J7:J35">
    <cfRule type="containsText" dxfId="773" priority="80" operator="containsText" text="A1">
      <formula>NOT(ISERROR(SEARCH("A1",J7)))</formula>
    </cfRule>
    <cfRule type="containsText" dxfId="772" priority="79" operator="containsText" text="A2">
      <formula>NOT(ISERROR(SEARCH("A2",J7)))</formula>
    </cfRule>
    <cfRule type="containsText" dxfId="771" priority="78" operator="containsText" text="B1">
      <formula>NOT(ISERROR(SEARCH("B1",J7)))</formula>
    </cfRule>
    <cfRule type="containsText" dxfId="770" priority="77" operator="containsText" text="B2">
      <formula>NOT(ISERROR(SEARCH("B2",J7)))</formula>
    </cfRule>
    <cfRule type="containsText" dxfId="769" priority="76" operator="containsText" text="C1">
      <formula>NOT(ISERROR(SEARCH("C1",J7)))</formula>
    </cfRule>
    <cfRule type="containsText" dxfId="768" priority="75" operator="containsText" text="C2">
      <formula>NOT(ISERROR(SEARCH("C2",J7)))</formula>
    </cfRule>
    <cfRule type="containsText" dxfId="767" priority="74" operator="containsText" text="D">
      <formula>NOT(ISERROR(SEARCH("D",J7)))</formula>
    </cfRule>
    <cfRule type="beginsWith" dxfId="766" priority="73" operator="beginsWith" text="E">
      <formula>LEFT(J7,LEN("E"))="E"</formula>
    </cfRule>
  </conditionalFormatting>
  <conditionalFormatting sqref="M6:M35">
    <cfRule type="containsText" dxfId="765" priority="155" operator="containsText" text="C2">
      <formula>NOT(ISERROR(SEARCH("C2",M6)))</formula>
    </cfRule>
    <cfRule type="containsText" dxfId="764" priority="154" operator="containsText" text="D">
      <formula>NOT(ISERROR(SEARCH("D",M6)))</formula>
    </cfRule>
    <cfRule type="beginsWith" dxfId="763" priority="153" operator="beginsWith" text="E">
      <formula>LEFT(M6,LEN("E"))="E"</formula>
    </cfRule>
    <cfRule type="containsText" dxfId="762" priority="158" operator="containsText" text="B1">
      <formula>NOT(ISERROR(SEARCH("B1",M6)))</formula>
    </cfRule>
    <cfRule type="containsText" dxfId="761" priority="157" operator="containsText" text="B2">
      <formula>NOT(ISERROR(SEARCH("B2",M6)))</formula>
    </cfRule>
    <cfRule type="containsText" dxfId="760" priority="156" operator="containsText" text="C1">
      <formula>NOT(ISERROR(SEARCH("C1",M6)))</formula>
    </cfRule>
    <cfRule type="containsText" dxfId="759" priority="160" operator="containsText" text="A1">
      <formula>NOT(ISERROR(SEARCH("A1",M6)))</formula>
    </cfRule>
    <cfRule type="containsText" dxfId="758" priority="159" operator="containsText" text="A2">
      <formula>NOT(ISERROR(SEARCH("A2",M6)))</formula>
    </cfRule>
  </conditionalFormatting>
  <conditionalFormatting sqref="M7:M35">
    <cfRule type="containsText" dxfId="757" priority="71" operator="containsText" text="A2">
      <formula>NOT(ISERROR(SEARCH("A2",M7)))</formula>
    </cfRule>
    <cfRule type="containsText" dxfId="756" priority="72" operator="containsText" text="A1">
      <formula>NOT(ISERROR(SEARCH("A1",M7)))</formula>
    </cfRule>
    <cfRule type="containsText" dxfId="755" priority="70" operator="containsText" text="B1">
      <formula>NOT(ISERROR(SEARCH("B1",M7)))</formula>
    </cfRule>
    <cfRule type="containsText" dxfId="754" priority="69" operator="containsText" text="B2">
      <formula>NOT(ISERROR(SEARCH("B2",M7)))</formula>
    </cfRule>
    <cfRule type="containsText" dxfId="753" priority="68" operator="containsText" text="C1">
      <formula>NOT(ISERROR(SEARCH("C1",M7)))</formula>
    </cfRule>
    <cfRule type="containsText" dxfId="752" priority="67" operator="containsText" text="C2">
      <formula>NOT(ISERROR(SEARCH("C2",M7)))</formula>
    </cfRule>
    <cfRule type="containsText" dxfId="751" priority="66" operator="containsText" text="D">
      <formula>NOT(ISERROR(SEARCH("D",M7)))</formula>
    </cfRule>
    <cfRule type="beginsWith" dxfId="750" priority="65" operator="beginsWith" text="E">
      <formula>LEFT(M7,LEN("E"))="E"</formula>
    </cfRule>
  </conditionalFormatting>
  <conditionalFormatting sqref="P6:P35">
    <cfRule type="containsText" dxfId="749" priority="152" operator="containsText" text="A1">
      <formula>NOT(ISERROR(SEARCH("A1",P6)))</formula>
    </cfRule>
    <cfRule type="containsText" dxfId="748" priority="151" operator="containsText" text="A2">
      <formula>NOT(ISERROR(SEARCH("A2",P6)))</formula>
    </cfRule>
    <cfRule type="containsText" dxfId="747" priority="149" operator="containsText" text="B2">
      <formula>NOT(ISERROR(SEARCH("B2",P6)))</formula>
    </cfRule>
    <cfRule type="beginsWith" dxfId="746" priority="145" operator="beginsWith" text="E">
      <formula>LEFT(P6,LEN("E"))="E"</formula>
    </cfRule>
    <cfRule type="containsText" dxfId="745" priority="146" operator="containsText" text="D">
      <formula>NOT(ISERROR(SEARCH("D",P6)))</formula>
    </cfRule>
    <cfRule type="containsText" dxfId="744" priority="147" operator="containsText" text="C2">
      <formula>NOT(ISERROR(SEARCH("C2",P6)))</formula>
    </cfRule>
    <cfRule type="containsText" dxfId="743" priority="148" operator="containsText" text="C1">
      <formula>NOT(ISERROR(SEARCH("C1",P6)))</formula>
    </cfRule>
    <cfRule type="containsText" dxfId="742" priority="150" operator="containsText" text="B1">
      <formula>NOT(ISERROR(SEARCH("B1",P6)))</formula>
    </cfRule>
  </conditionalFormatting>
  <conditionalFormatting sqref="P7:P35">
    <cfRule type="beginsWith" dxfId="741" priority="57" operator="beginsWith" text="E">
      <formula>LEFT(P7,LEN("E"))="E"</formula>
    </cfRule>
    <cfRule type="containsText" dxfId="740" priority="58" operator="containsText" text="D">
      <formula>NOT(ISERROR(SEARCH("D",P7)))</formula>
    </cfRule>
    <cfRule type="containsText" dxfId="739" priority="59" operator="containsText" text="C2">
      <formula>NOT(ISERROR(SEARCH("C2",P7)))</formula>
    </cfRule>
    <cfRule type="containsText" dxfId="738" priority="60" operator="containsText" text="C1">
      <formula>NOT(ISERROR(SEARCH("C1",P7)))</formula>
    </cfRule>
    <cfRule type="containsText" dxfId="737" priority="61" operator="containsText" text="B2">
      <formula>NOT(ISERROR(SEARCH("B2",P7)))</formula>
    </cfRule>
    <cfRule type="containsText" dxfId="736" priority="62" operator="containsText" text="B1">
      <formula>NOT(ISERROR(SEARCH("B1",P7)))</formula>
    </cfRule>
    <cfRule type="containsText" dxfId="735" priority="63" operator="containsText" text="A2">
      <formula>NOT(ISERROR(SEARCH("A2",P7)))</formula>
    </cfRule>
    <cfRule type="containsText" dxfId="734" priority="64" operator="containsText" text="A1">
      <formula>NOT(ISERROR(SEARCH("A1",P7)))</formula>
    </cfRule>
  </conditionalFormatting>
  <conditionalFormatting sqref="S6:S35">
    <cfRule type="containsText" dxfId="733" priority="142" operator="containsText" text="B1">
      <formula>NOT(ISERROR(SEARCH("B1",S6)))</formula>
    </cfRule>
    <cfRule type="containsText" dxfId="732" priority="138" operator="containsText" text="D">
      <formula>NOT(ISERROR(SEARCH("D",S6)))</formula>
    </cfRule>
    <cfRule type="beginsWith" dxfId="731" priority="137" operator="beginsWith" text="E">
      <formula>LEFT(S6,LEN("E"))="E"</formula>
    </cfRule>
    <cfRule type="containsText" dxfId="730" priority="139" operator="containsText" text="C2">
      <formula>NOT(ISERROR(SEARCH("C2",S6)))</formula>
    </cfRule>
    <cfRule type="containsText" dxfId="729" priority="140" operator="containsText" text="C1">
      <formula>NOT(ISERROR(SEARCH("C1",S6)))</formula>
    </cfRule>
    <cfRule type="containsText" dxfId="728" priority="141" operator="containsText" text="B2">
      <formula>NOT(ISERROR(SEARCH("B2",S6)))</formula>
    </cfRule>
    <cfRule type="containsText" dxfId="727" priority="143" operator="containsText" text="A2">
      <formula>NOT(ISERROR(SEARCH("A2",S6)))</formula>
    </cfRule>
    <cfRule type="containsText" dxfId="726" priority="144" operator="containsText" text="A1">
      <formula>NOT(ISERROR(SEARCH("A1",S6)))</formula>
    </cfRule>
  </conditionalFormatting>
  <conditionalFormatting sqref="S7:S35">
    <cfRule type="containsText" dxfId="725" priority="56" operator="containsText" text="A1">
      <formula>NOT(ISERROR(SEARCH("A1",S7)))</formula>
    </cfRule>
    <cfRule type="containsText" dxfId="724" priority="55" operator="containsText" text="A2">
      <formula>NOT(ISERROR(SEARCH("A2",S7)))</formula>
    </cfRule>
    <cfRule type="containsText" dxfId="723" priority="54" operator="containsText" text="B1">
      <formula>NOT(ISERROR(SEARCH("B1",S7)))</formula>
    </cfRule>
    <cfRule type="containsText" dxfId="722" priority="53" operator="containsText" text="B2">
      <formula>NOT(ISERROR(SEARCH("B2",S7)))</formula>
    </cfRule>
    <cfRule type="containsText" dxfId="721" priority="52" operator="containsText" text="C1">
      <formula>NOT(ISERROR(SEARCH("C1",S7)))</formula>
    </cfRule>
    <cfRule type="containsText" dxfId="720" priority="51" operator="containsText" text="C2">
      <formula>NOT(ISERROR(SEARCH("C2",S7)))</formula>
    </cfRule>
    <cfRule type="containsText" dxfId="719" priority="50" operator="containsText" text="D">
      <formula>NOT(ISERROR(SEARCH("D",S7)))</formula>
    </cfRule>
    <cfRule type="beginsWith" dxfId="718" priority="49" operator="beginsWith" text="E">
      <formula>LEFT(S7,LEN("E"))="E"</formula>
    </cfRule>
  </conditionalFormatting>
  <conditionalFormatting sqref="V6:V35">
    <cfRule type="containsText" dxfId="717" priority="136" operator="containsText" text="A1">
      <formula>NOT(ISERROR(SEARCH("A1",V6)))</formula>
    </cfRule>
    <cfRule type="containsText" dxfId="716" priority="133" operator="containsText" text="B2">
      <formula>NOT(ISERROR(SEARCH("B2",V6)))</formula>
    </cfRule>
    <cfRule type="containsText" dxfId="715" priority="131" operator="containsText" text="C2">
      <formula>NOT(ISERROR(SEARCH("C2",V6)))</formula>
    </cfRule>
    <cfRule type="beginsWith" dxfId="714" priority="129" operator="beginsWith" text="E">
      <formula>LEFT(V6,LEN("E"))="E"</formula>
    </cfRule>
    <cfRule type="containsText" dxfId="713" priority="130" operator="containsText" text="D">
      <formula>NOT(ISERROR(SEARCH("D",V6)))</formula>
    </cfRule>
    <cfRule type="containsText" dxfId="712" priority="135" operator="containsText" text="A2">
      <formula>NOT(ISERROR(SEARCH("A2",V6)))</formula>
    </cfRule>
    <cfRule type="containsText" dxfId="711" priority="134" operator="containsText" text="B1">
      <formula>NOT(ISERROR(SEARCH("B1",V6)))</formula>
    </cfRule>
    <cfRule type="containsText" dxfId="710" priority="132" operator="containsText" text="C1">
      <formula>NOT(ISERROR(SEARCH("C1",V6)))</formula>
    </cfRule>
  </conditionalFormatting>
  <conditionalFormatting sqref="V7:V35">
    <cfRule type="containsText" dxfId="709" priority="43" operator="containsText" text="C2">
      <formula>NOT(ISERROR(SEARCH("C2",V7)))</formula>
    </cfRule>
    <cfRule type="containsText" dxfId="708" priority="47" operator="containsText" text="A2">
      <formula>NOT(ISERROR(SEARCH("A2",V7)))</formula>
    </cfRule>
    <cfRule type="containsText" dxfId="707" priority="48" operator="containsText" text="A1">
      <formula>NOT(ISERROR(SEARCH("A1",V7)))</formula>
    </cfRule>
    <cfRule type="containsText" dxfId="706" priority="46" operator="containsText" text="B1">
      <formula>NOT(ISERROR(SEARCH("B1",V7)))</formula>
    </cfRule>
    <cfRule type="containsText" dxfId="705" priority="45" operator="containsText" text="B2">
      <formula>NOT(ISERROR(SEARCH("B2",V7)))</formula>
    </cfRule>
    <cfRule type="containsText" dxfId="704" priority="44" operator="containsText" text="C1">
      <formula>NOT(ISERROR(SEARCH("C1",V7)))</formula>
    </cfRule>
    <cfRule type="containsText" dxfId="703" priority="42" operator="containsText" text="D">
      <formula>NOT(ISERROR(SEARCH("D",V7)))</formula>
    </cfRule>
    <cfRule type="beginsWith" dxfId="702" priority="41" operator="beginsWith" text="E">
      <formula>LEFT(V7,LEN("E"))="E"</formula>
    </cfRule>
  </conditionalFormatting>
  <conditionalFormatting sqref="Y6:Y35">
    <cfRule type="containsText" dxfId="701" priority="124" operator="containsText" text="C1">
      <formula>NOT(ISERROR(SEARCH("C1",Y6)))</formula>
    </cfRule>
    <cfRule type="containsText" dxfId="700" priority="125" operator="containsText" text="B2">
      <formula>NOT(ISERROR(SEARCH("B2",Y6)))</formula>
    </cfRule>
    <cfRule type="containsText" dxfId="699" priority="128" operator="containsText" text="A1">
      <formula>NOT(ISERROR(SEARCH("A1",Y6)))</formula>
    </cfRule>
    <cfRule type="containsText" dxfId="698" priority="122" operator="containsText" text="D">
      <formula>NOT(ISERROR(SEARCH("D",Y6)))</formula>
    </cfRule>
    <cfRule type="beginsWith" dxfId="697" priority="121" operator="beginsWith" text="E">
      <formula>LEFT(Y6,LEN("E"))="E"</formula>
    </cfRule>
    <cfRule type="containsText" dxfId="696" priority="126" operator="containsText" text="B1">
      <formula>NOT(ISERROR(SEARCH("B1",Y6)))</formula>
    </cfRule>
    <cfRule type="containsText" dxfId="695" priority="127" operator="containsText" text="A2">
      <formula>NOT(ISERROR(SEARCH("A2",Y6)))</formula>
    </cfRule>
    <cfRule type="containsText" dxfId="694" priority="123" operator="containsText" text="C2">
      <formula>NOT(ISERROR(SEARCH("C2",Y6)))</formula>
    </cfRule>
  </conditionalFormatting>
  <conditionalFormatting sqref="Y7:Y35">
    <cfRule type="beginsWith" dxfId="693" priority="33" operator="beginsWith" text="E">
      <formula>LEFT(Y7,LEN("E"))="E"</formula>
    </cfRule>
    <cfRule type="containsText" dxfId="692" priority="34" operator="containsText" text="D">
      <formula>NOT(ISERROR(SEARCH("D",Y7)))</formula>
    </cfRule>
    <cfRule type="containsText" dxfId="691" priority="35" operator="containsText" text="C2">
      <formula>NOT(ISERROR(SEARCH("C2",Y7)))</formula>
    </cfRule>
    <cfRule type="containsText" dxfId="690" priority="36" operator="containsText" text="C1">
      <formula>NOT(ISERROR(SEARCH("C1",Y7)))</formula>
    </cfRule>
    <cfRule type="containsText" dxfId="689" priority="37" operator="containsText" text="B2">
      <formula>NOT(ISERROR(SEARCH("B2",Y7)))</formula>
    </cfRule>
    <cfRule type="containsText" dxfId="688" priority="39" operator="containsText" text="A2">
      <formula>NOT(ISERROR(SEARCH("A2",Y7)))</formula>
    </cfRule>
    <cfRule type="containsText" dxfId="687" priority="40" operator="containsText" text="A1">
      <formula>NOT(ISERROR(SEARCH("A1",Y7)))</formula>
    </cfRule>
    <cfRule type="containsText" dxfId="686" priority="38" operator="containsText" text="B1">
      <formula>NOT(ISERROR(SEARCH("B1",Y7)))</formula>
    </cfRule>
  </conditionalFormatting>
  <conditionalFormatting sqref="AB6:AB35">
    <cfRule type="containsText" dxfId="685" priority="117" operator="containsText" text="B2">
      <formula>NOT(ISERROR(SEARCH("B2",AB6)))</formula>
    </cfRule>
    <cfRule type="containsText" dxfId="684" priority="118" operator="containsText" text="B1">
      <formula>NOT(ISERROR(SEARCH("B1",AB6)))</formula>
    </cfRule>
    <cfRule type="containsText" dxfId="683" priority="119" operator="containsText" text="A2">
      <formula>NOT(ISERROR(SEARCH("A2",AB6)))</formula>
    </cfRule>
    <cfRule type="containsText" dxfId="682" priority="120" operator="containsText" text="A1">
      <formula>NOT(ISERROR(SEARCH("A1",AB6)))</formula>
    </cfRule>
    <cfRule type="containsText" dxfId="681" priority="116" operator="containsText" text="C1">
      <formula>NOT(ISERROR(SEARCH("C1",AB6)))</formula>
    </cfRule>
    <cfRule type="beginsWith" dxfId="680" priority="113" operator="beginsWith" text="E">
      <formula>LEFT(AB6,LEN("E"))="E"</formula>
    </cfRule>
    <cfRule type="containsText" dxfId="679" priority="114" operator="containsText" text="D">
      <formula>NOT(ISERROR(SEARCH("D",AB6)))</formula>
    </cfRule>
    <cfRule type="containsText" dxfId="678" priority="115" operator="containsText" text="C2">
      <formula>NOT(ISERROR(SEARCH("C2",AB6)))</formula>
    </cfRule>
  </conditionalFormatting>
  <conditionalFormatting sqref="AB7:AB35">
    <cfRule type="containsText" dxfId="677" priority="29" operator="containsText" text="B2">
      <formula>NOT(ISERROR(SEARCH("B2",AB7)))</formula>
    </cfRule>
    <cfRule type="containsText" dxfId="676" priority="32" operator="containsText" text="A1">
      <formula>NOT(ISERROR(SEARCH("A1",AB7)))</formula>
    </cfRule>
    <cfRule type="containsText" dxfId="675" priority="31" operator="containsText" text="A2">
      <formula>NOT(ISERROR(SEARCH("A2",AB7)))</formula>
    </cfRule>
    <cfRule type="containsText" dxfId="674" priority="30" operator="containsText" text="B1">
      <formula>NOT(ISERROR(SEARCH("B1",AB7)))</formula>
    </cfRule>
    <cfRule type="containsText" dxfId="673" priority="28" operator="containsText" text="C1">
      <formula>NOT(ISERROR(SEARCH("C1",AB7)))</formula>
    </cfRule>
    <cfRule type="containsText" dxfId="672" priority="27" operator="containsText" text="C2">
      <formula>NOT(ISERROR(SEARCH("C2",AB7)))</formula>
    </cfRule>
    <cfRule type="containsText" dxfId="671" priority="26" operator="containsText" text="D">
      <formula>NOT(ISERROR(SEARCH("D",AB7)))</formula>
    </cfRule>
    <cfRule type="beginsWith" dxfId="670" priority="25" operator="beginsWith" text="E">
      <formula>LEFT(AB7,LEN("E"))="E"</formula>
    </cfRule>
  </conditionalFormatting>
  <conditionalFormatting sqref="AE6:AE35">
    <cfRule type="containsText" dxfId="669" priority="111" operator="containsText" text="A2">
      <formula>NOT(ISERROR(SEARCH("A2",AE6)))</formula>
    </cfRule>
    <cfRule type="containsText" dxfId="668" priority="110" operator="containsText" text="B1">
      <formula>NOT(ISERROR(SEARCH("B1",AE6)))</formula>
    </cfRule>
    <cfRule type="containsText" dxfId="667" priority="109" operator="containsText" text="B2">
      <formula>NOT(ISERROR(SEARCH("B2",AE6)))</formula>
    </cfRule>
    <cfRule type="containsText" dxfId="666" priority="108" operator="containsText" text="C1">
      <formula>NOT(ISERROR(SEARCH("C1",AE6)))</formula>
    </cfRule>
    <cfRule type="containsText" dxfId="665" priority="107" operator="containsText" text="C2">
      <formula>NOT(ISERROR(SEARCH("C2",AE6)))</formula>
    </cfRule>
    <cfRule type="containsText" dxfId="664" priority="106" operator="containsText" text="D">
      <formula>NOT(ISERROR(SEARCH("D",AE6)))</formula>
    </cfRule>
    <cfRule type="beginsWith" dxfId="663" priority="105" operator="beginsWith" text="E">
      <formula>LEFT(AE6,LEN("E"))="E"</formula>
    </cfRule>
    <cfRule type="containsText" dxfId="662" priority="112" operator="containsText" text="A1">
      <formula>NOT(ISERROR(SEARCH("A1",AE6)))</formula>
    </cfRule>
  </conditionalFormatting>
  <conditionalFormatting sqref="AE7:AE35">
    <cfRule type="containsText" dxfId="661" priority="24" operator="containsText" text="A1">
      <formula>NOT(ISERROR(SEARCH("A1",AE7)))</formula>
    </cfRule>
    <cfRule type="containsText" dxfId="660" priority="20" operator="containsText" text="C1">
      <formula>NOT(ISERROR(SEARCH("C1",AE7)))</formula>
    </cfRule>
    <cfRule type="containsText" dxfId="659" priority="23" operator="containsText" text="A2">
      <formula>NOT(ISERROR(SEARCH("A2",AE7)))</formula>
    </cfRule>
    <cfRule type="containsText" dxfId="658" priority="22" operator="containsText" text="B1">
      <formula>NOT(ISERROR(SEARCH("B1",AE7)))</formula>
    </cfRule>
    <cfRule type="containsText" dxfId="657" priority="21" operator="containsText" text="B2">
      <formula>NOT(ISERROR(SEARCH("B2",AE7)))</formula>
    </cfRule>
    <cfRule type="containsText" dxfId="656" priority="19" operator="containsText" text="C2">
      <formula>NOT(ISERROR(SEARCH("C2",AE7)))</formula>
    </cfRule>
    <cfRule type="containsText" dxfId="655" priority="18" operator="containsText" text="D">
      <formula>NOT(ISERROR(SEARCH("D",AE7)))</formula>
    </cfRule>
    <cfRule type="beginsWith" dxfId="654" priority="17" operator="beginsWith" text="E">
      <formula>LEFT(AE7,LEN("E"))="E"</formula>
    </cfRule>
  </conditionalFormatting>
  <conditionalFormatting sqref="AH6:AH35">
    <cfRule type="containsText" dxfId="653" priority="100" operator="containsText" text="C1">
      <formula>NOT(ISERROR(SEARCH("C1",AH6)))</formula>
    </cfRule>
    <cfRule type="containsText" dxfId="652" priority="101" operator="containsText" text="B2">
      <formula>NOT(ISERROR(SEARCH("B2",AH6)))</formula>
    </cfRule>
    <cfRule type="containsText" dxfId="651" priority="102" operator="containsText" text="B1">
      <formula>NOT(ISERROR(SEARCH("B1",AH6)))</formula>
    </cfRule>
    <cfRule type="containsText" dxfId="650" priority="103" operator="containsText" text="A2">
      <formula>NOT(ISERROR(SEARCH("A2",AH6)))</formula>
    </cfRule>
    <cfRule type="containsText" dxfId="649" priority="104" operator="containsText" text="A1">
      <formula>NOT(ISERROR(SEARCH("A1",AH6)))</formula>
    </cfRule>
    <cfRule type="beginsWith" dxfId="648" priority="97" operator="beginsWith" text="E">
      <formula>LEFT(AH6,LEN("E"))="E"</formula>
    </cfRule>
    <cfRule type="containsText" dxfId="647" priority="98" operator="containsText" text="D">
      <formula>NOT(ISERROR(SEARCH("D",AH6)))</formula>
    </cfRule>
    <cfRule type="containsText" dxfId="646" priority="99" operator="containsText" text="C2">
      <formula>NOT(ISERROR(SEARCH("C2",AH6)))</formula>
    </cfRule>
  </conditionalFormatting>
  <conditionalFormatting sqref="AH7:AH35">
    <cfRule type="containsText" dxfId="645" priority="16" operator="containsText" text="A1">
      <formula>NOT(ISERROR(SEARCH("A1",AH7)))</formula>
    </cfRule>
    <cfRule type="containsText" dxfId="644" priority="15" operator="containsText" text="A2">
      <formula>NOT(ISERROR(SEARCH("A2",AH7)))</formula>
    </cfRule>
    <cfRule type="containsText" dxfId="643" priority="14" operator="containsText" text="B1">
      <formula>NOT(ISERROR(SEARCH("B1",AH7)))</formula>
    </cfRule>
    <cfRule type="beginsWith" dxfId="642" priority="9" operator="beginsWith" text="E">
      <formula>LEFT(AH7,LEN("E"))="E"</formula>
    </cfRule>
    <cfRule type="containsText" dxfId="641" priority="10" operator="containsText" text="D">
      <formula>NOT(ISERROR(SEARCH("D",AH7)))</formula>
    </cfRule>
    <cfRule type="containsText" dxfId="640" priority="11" operator="containsText" text="C2">
      <formula>NOT(ISERROR(SEARCH("C2",AH7)))</formula>
    </cfRule>
    <cfRule type="containsText" dxfId="639" priority="13" operator="containsText" text="B2">
      <formula>NOT(ISERROR(SEARCH("B2",AH7)))</formula>
    </cfRule>
    <cfRule type="containsText" dxfId="638" priority="12" operator="containsText" text="C1">
      <formula>NOT(ISERROR(SEARCH("C1",AH7)))</formula>
    </cfRule>
  </conditionalFormatting>
  <conditionalFormatting sqref="AK6:AK35">
    <cfRule type="containsText" dxfId="637" priority="91" operator="containsText" text="C2">
      <formula>NOT(ISERROR(SEARCH("C2",AK6)))</formula>
    </cfRule>
    <cfRule type="containsText" dxfId="636" priority="90" operator="containsText" text="D">
      <formula>NOT(ISERROR(SEARCH("D",AK6)))</formula>
    </cfRule>
    <cfRule type="beginsWith" dxfId="635" priority="89" operator="beginsWith" text="E">
      <formula>LEFT(AK6,LEN("E"))="E"</formula>
    </cfRule>
    <cfRule type="containsText" dxfId="634" priority="92" operator="containsText" text="C1">
      <formula>NOT(ISERROR(SEARCH("C1",AK6)))</formula>
    </cfRule>
    <cfRule type="containsText" dxfId="633" priority="94" operator="containsText" text="B1">
      <formula>NOT(ISERROR(SEARCH("B1",AK6)))</formula>
    </cfRule>
    <cfRule type="containsText" dxfId="632" priority="95" operator="containsText" text="A2">
      <formula>NOT(ISERROR(SEARCH("A2",AK6)))</formula>
    </cfRule>
    <cfRule type="containsText" dxfId="631" priority="96" operator="containsText" text="A1">
      <formula>NOT(ISERROR(SEARCH("A1",AK6)))</formula>
    </cfRule>
    <cfRule type="containsText" dxfId="630" priority="93" operator="containsText" text="B2">
      <formula>NOT(ISERROR(SEARCH("B2",AK6)))</formula>
    </cfRule>
  </conditionalFormatting>
  <conditionalFormatting sqref="AK7:AK35">
    <cfRule type="beginsWith" dxfId="629" priority="1" operator="beginsWith" text="E">
      <formula>LEFT(AK7,LEN("E"))="E"</formula>
    </cfRule>
    <cfRule type="containsText" dxfId="628" priority="4" operator="containsText" text="C1">
      <formula>NOT(ISERROR(SEARCH("C1",AK7)))</formula>
    </cfRule>
    <cfRule type="containsText" dxfId="627" priority="6" operator="containsText" text="B1">
      <formula>NOT(ISERROR(SEARCH("B1",AK7)))</formula>
    </cfRule>
    <cfRule type="containsText" dxfId="626" priority="7" operator="containsText" text="A2">
      <formula>NOT(ISERROR(SEARCH("A2",AK7)))</formula>
    </cfRule>
    <cfRule type="containsText" dxfId="625" priority="8" operator="containsText" text="A1">
      <formula>NOT(ISERROR(SEARCH("A1",AK7)))</formula>
    </cfRule>
    <cfRule type="containsText" dxfId="624" priority="3" operator="containsText" text="C2">
      <formula>NOT(ISERROR(SEARCH("C2",AK7)))</formula>
    </cfRule>
    <cfRule type="containsText" dxfId="623" priority="2" operator="containsText" text="D">
      <formula>NOT(ISERROR(SEARCH("D",AK7)))</formula>
    </cfRule>
    <cfRule type="containsText" dxfId="622" priority="5" operator="containsText" text="B2">
      <formula>NOT(ISERROR(SEARCH("B2",AK7)))</formula>
    </cfRule>
  </conditionalFormatting>
  <conditionalFormatting sqref="AO9:AO20">
    <cfRule type="beginsWith" dxfId="621" priority="257" operator="beginsWith" text="E">
      <formula>LEFT(AO9,LEN("E"))="E"</formula>
    </cfRule>
    <cfRule type="containsText" dxfId="620" priority="258" operator="containsText" text="D">
      <formula>NOT(ISERROR(SEARCH("D",AO9)))</formula>
    </cfRule>
    <cfRule type="containsText" dxfId="619" priority="259" operator="containsText" text="C2">
      <formula>NOT(ISERROR(SEARCH("C2",AO9)))</formula>
    </cfRule>
    <cfRule type="containsText" dxfId="618" priority="260" operator="containsText" text="C1">
      <formula>NOT(ISERROR(SEARCH("C1",AO9)))</formula>
    </cfRule>
    <cfRule type="containsText" dxfId="617" priority="261" operator="containsText" text="B2">
      <formula>NOT(ISERROR(SEARCH("B2",AO9)))</formula>
    </cfRule>
    <cfRule type="containsText" dxfId="616" priority="262" operator="containsText" text="B1">
      <formula>NOT(ISERROR(SEARCH("B1",AO9)))</formula>
    </cfRule>
    <cfRule type="containsText" dxfId="615" priority="263" operator="containsText" text="A2">
      <formula>NOT(ISERROR(SEARCH("A2",AO9)))</formula>
    </cfRule>
    <cfRule type="containsText" dxfId="614" priority="264" operator="containsText" text="A1">
      <formula>NOT(ISERROR(SEARCH("A1",AO9)))</formula>
    </cfRule>
  </conditionalFormatting>
  <pageMargins left="0.25" right="0.25" top="0.25" bottom="0.25" header="0" footer="0"/>
  <pageSetup paperSize="9" scale="98" orientation="landscape" verticalDpi="1200" r:id="rId1"/>
  <headerFooter scaleWithDoc="0"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D34"/>
  <sheetViews>
    <sheetView showGridLines="0" topLeftCell="A2" workbookViewId="0">
      <selection activeCell="T37" sqref="T37"/>
    </sheetView>
  </sheetViews>
  <sheetFormatPr defaultColWidth="9.140625" defaultRowHeight="15"/>
  <cols>
    <col min="1" max="1" width="6.42578125" style="1" customWidth="1"/>
    <col min="2" max="3" width="8.28515625" style="1" customWidth="1"/>
    <col min="4" max="4" width="24.42578125" style="1" customWidth="1"/>
    <col min="5" max="11" width="3.85546875" style="1" customWidth="1"/>
    <col min="12" max="12" width="4.28515625" style="1" hidden="1" customWidth="1"/>
    <col min="13" max="13" width="6.28515625" style="1" customWidth="1"/>
    <col min="14" max="14" width="9.140625" style="1" hidden="1" customWidth="1"/>
    <col min="15" max="15" width="6.28515625" style="1" customWidth="1"/>
    <col min="16" max="16" width="9.140625" style="1" hidden="1" customWidth="1"/>
    <col min="17" max="23" width="3.7109375" style="1" customWidth="1"/>
    <col min="24" max="24" width="4" style="1" hidden="1" customWidth="1"/>
    <col min="25" max="25" width="6.28515625" style="1" customWidth="1"/>
    <col min="26" max="26" width="12" style="1" hidden="1" customWidth="1"/>
    <col min="27" max="27" width="6.140625" style="1" customWidth="1"/>
    <col min="28" max="28" width="6.28515625" style="1" customWidth="1"/>
    <col min="29" max="29" width="12" style="1" hidden="1" customWidth="1"/>
    <col min="30" max="30" width="9.28515625" style="1" customWidth="1"/>
    <col min="31" max="16384" width="9.140625" style="1"/>
  </cols>
  <sheetData>
    <row r="1" spans="1:30" ht="21">
      <c r="A1" s="66" t="s">
        <v>62</v>
      </c>
      <c r="B1" s="67"/>
      <c r="C1" s="67"/>
      <c r="D1" s="67"/>
      <c r="E1" s="67"/>
      <c r="F1" s="67"/>
      <c r="G1" s="67"/>
      <c r="H1" s="67"/>
      <c r="I1" s="67"/>
      <c r="J1" s="67"/>
      <c r="K1" s="67"/>
      <c r="L1" s="67"/>
      <c r="M1" s="67"/>
      <c r="N1" s="67"/>
      <c r="O1" s="67"/>
      <c r="P1" s="67"/>
      <c r="Q1" s="67"/>
      <c r="R1" s="67"/>
      <c r="S1" s="67"/>
      <c r="T1" s="67"/>
      <c r="U1" s="67"/>
      <c r="V1" s="67"/>
      <c r="W1" s="67"/>
      <c r="X1" s="67"/>
      <c r="Y1" s="67"/>
      <c r="Z1" s="67"/>
      <c r="AA1" s="67"/>
      <c r="AB1" s="67"/>
      <c r="AC1" s="67"/>
      <c r="AD1" s="68"/>
    </row>
    <row r="2" spans="1:30" ht="18.75">
      <c r="A2" s="69" t="s">
        <v>63</v>
      </c>
      <c r="B2" s="70"/>
      <c r="C2" s="70"/>
      <c r="D2" s="70"/>
      <c r="E2" s="70" t="s">
        <v>64</v>
      </c>
      <c r="F2" s="70"/>
      <c r="G2" s="70"/>
      <c r="H2" s="70"/>
      <c r="I2" s="70"/>
      <c r="J2" s="70"/>
      <c r="K2" s="70"/>
      <c r="L2" s="70"/>
      <c r="M2" s="70"/>
      <c r="N2" s="70"/>
      <c r="O2" s="70"/>
      <c r="P2" s="70"/>
      <c r="Q2" s="70"/>
      <c r="R2" s="70"/>
      <c r="S2" s="70"/>
      <c r="T2" s="70"/>
      <c r="U2" s="70"/>
      <c r="V2" s="70"/>
      <c r="W2" s="70"/>
      <c r="X2" s="70"/>
      <c r="Y2" s="70"/>
      <c r="Z2" s="10"/>
      <c r="AA2" s="10"/>
      <c r="AB2" s="70" t="str">
        <f>Hindi!A2</f>
        <v>CLASS - 1 st</v>
      </c>
      <c r="AC2" s="70"/>
      <c r="AD2" s="71"/>
    </row>
    <row r="3" spans="1:30" ht="15.75">
      <c r="A3" s="75" t="s">
        <v>65</v>
      </c>
      <c r="B3" s="76" t="s">
        <v>19</v>
      </c>
      <c r="C3" s="76" t="s">
        <v>20</v>
      </c>
      <c r="D3" s="77" t="s">
        <v>66</v>
      </c>
      <c r="E3" s="72" t="s">
        <v>67</v>
      </c>
      <c r="F3" s="72"/>
      <c r="G3" s="72"/>
      <c r="H3" s="72"/>
      <c r="I3" s="72"/>
      <c r="J3" s="72"/>
      <c r="K3" s="72"/>
      <c r="L3" s="72"/>
      <c r="M3" s="72"/>
      <c r="N3" s="72"/>
      <c r="O3" s="72"/>
      <c r="P3" s="2"/>
      <c r="Q3" s="72" t="s">
        <v>68</v>
      </c>
      <c r="R3" s="72"/>
      <c r="S3" s="72"/>
      <c r="T3" s="72"/>
      <c r="U3" s="72"/>
      <c r="V3" s="72"/>
      <c r="W3" s="72"/>
      <c r="X3" s="72"/>
      <c r="Y3" s="72"/>
      <c r="Z3" s="72"/>
      <c r="AA3" s="72"/>
      <c r="AB3" s="73" t="s">
        <v>69</v>
      </c>
      <c r="AC3" s="73"/>
      <c r="AD3" s="74"/>
    </row>
    <row r="4" spans="1:30" ht="39" customHeight="1">
      <c r="A4" s="75"/>
      <c r="B4" s="76"/>
      <c r="C4" s="76"/>
      <c r="D4" s="77"/>
      <c r="E4" s="3" t="s">
        <v>70</v>
      </c>
      <c r="F4" s="3" t="s">
        <v>71</v>
      </c>
      <c r="G4" s="3" t="s">
        <v>72</v>
      </c>
      <c r="H4" s="3" t="s">
        <v>73</v>
      </c>
      <c r="I4" s="3" t="s">
        <v>74</v>
      </c>
      <c r="J4" s="3" t="s">
        <v>75</v>
      </c>
      <c r="K4" s="3" t="s">
        <v>76</v>
      </c>
      <c r="L4" s="3"/>
      <c r="M4" s="8" t="s">
        <v>77</v>
      </c>
      <c r="N4" s="8"/>
      <c r="O4" s="8" t="s">
        <v>78</v>
      </c>
      <c r="P4" s="3"/>
      <c r="Q4" s="3" t="s">
        <v>70</v>
      </c>
      <c r="R4" s="3" t="s">
        <v>71</v>
      </c>
      <c r="S4" s="3" t="s">
        <v>72</v>
      </c>
      <c r="T4" s="3" t="s">
        <v>73</v>
      </c>
      <c r="U4" s="3" t="s">
        <v>74</v>
      </c>
      <c r="V4" s="3" t="s">
        <v>75</v>
      </c>
      <c r="W4" s="3" t="s">
        <v>76</v>
      </c>
      <c r="X4" s="3"/>
      <c r="Y4" s="8" t="s">
        <v>77</v>
      </c>
      <c r="Z4" s="8"/>
      <c r="AA4" s="8" t="s">
        <v>78</v>
      </c>
      <c r="AB4" s="8" t="s">
        <v>25</v>
      </c>
      <c r="AC4" s="8"/>
      <c r="AD4" s="12" t="s">
        <v>79</v>
      </c>
    </row>
    <row r="5" spans="1:30" ht="15" customHeight="1">
      <c r="A5" s="4">
        <v>1</v>
      </c>
      <c r="B5" s="5">
        <f>IF(Hindi!B6="","",Hindi!B6)</f>
        <v>101</v>
      </c>
      <c r="C5" s="5">
        <f>IF(Hindi!C6="","",Hindi!C6)</f>
        <v>355</v>
      </c>
      <c r="D5" s="5" t="str">
        <f>IF(Hindi!D6="","",Hindi!D6)</f>
        <v>AAYSHA</v>
      </c>
      <c r="E5" s="5">
        <f>Hindi!N6</f>
        <v>36</v>
      </c>
      <c r="F5" s="5">
        <f>English!N6</f>
        <v>36</v>
      </c>
      <c r="G5" s="5">
        <f>Maths!N6</f>
        <v>35</v>
      </c>
      <c r="H5" s="5">
        <f>E.V.S.!N6</f>
        <v>38</v>
      </c>
      <c r="I5" s="9" t="str">
        <f>G.K.!N6</f>
        <v/>
      </c>
      <c r="J5" s="5">
        <f>Urdu!N6</f>
        <v>41</v>
      </c>
      <c r="K5" s="5" t="str">
        <f>Computer!N6</f>
        <v/>
      </c>
      <c r="L5" s="5">
        <f>SUM(E5:K5)</f>
        <v>186</v>
      </c>
      <c r="M5" s="5">
        <f>IF(L5=0,"",SUM(E5:K5))</f>
        <v>186</v>
      </c>
      <c r="N5" s="5">
        <f t="shared" ref="N5:N34" si="0">IF(M5="","",M5/250*100)</f>
        <v>74.400000000000006</v>
      </c>
      <c r="O5" s="5" t="str">
        <f>IF(N5&lt;=20,"E2",IF(N5&lt;=32,"E1",IF(N5&lt;=40,"D",IF(N5&lt;=50,"C2",IF(N5&lt;=60,"C1",IF(N5&lt;=70,"B2",IF(N5&lt;=80,"B1",IF(N5&lt;=90,"A2",IF(N5&lt;=100,"A1","")))))))))</f>
        <v>B1</v>
      </c>
      <c r="P5" s="5"/>
      <c r="Q5" s="5">
        <f>Hindi!Z6</f>
        <v>39</v>
      </c>
      <c r="R5" s="5">
        <f>English!Z6</f>
        <v>39</v>
      </c>
      <c r="S5" s="5">
        <f>Maths!Z6</f>
        <v>42</v>
      </c>
      <c r="T5" s="5">
        <f>E.V.S.!Z6</f>
        <v>44</v>
      </c>
      <c r="U5" s="5" t="str">
        <f>G.K.!Z6</f>
        <v/>
      </c>
      <c r="V5" s="5">
        <f>Urdu!Z6</f>
        <v>38</v>
      </c>
      <c r="W5" s="5" t="str">
        <f>Computer!Z6</f>
        <v/>
      </c>
      <c r="X5" s="5">
        <f>SUM(Q5:W5)</f>
        <v>202</v>
      </c>
      <c r="Y5" s="5">
        <f>IF(X5=0,"",SUM(Q5:W5))</f>
        <v>202</v>
      </c>
      <c r="Z5" s="5">
        <f t="shared" ref="Z5:Z34" si="1">IF(Y5="","",Y5/250*100)</f>
        <v>80.800000000000011</v>
      </c>
      <c r="AA5" s="5" t="str">
        <f>IF(Z5&lt;=20,"E2",IF(Z5&lt;=32,"E1",IF(Z5&lt;=40,"D",IF(Z5&lt;=50,"C2",IF(Z5&lt;=60,"C1",IF(Z5&lt;=70,"B2",IF(Z5&lt;=80,"B1",IF(Z5&lt;=90,"A2",IF(Z5&lt;=100,"A1","")))))))))</f>
        <v>A2</v>
      </c>
      <c r="AB5" s="13">
        <f>IF(OR(M5="",Y5=""),"",SUM(M5,Y5))</f>
        <v>388</v>
      </c>
      <c r="AC5" s="5">
        <f t="shared" ref="AC5:AC34" si="2">IF(AB5="","",AB5/500*100)</f>
        <v>77.600000000000009</v>
      </c>
      <c r="AD5" s="14" t="str">
        <f>IF(AC5&lt;=20,"E2",IF(AC5&lt;=32,"E1",IF(AC5&lt;=40,"D",IF(AC5&lt;=50,"C2",IF(AC5&lt;=60,"C1",IF(AC5&lt;=70,"B2",IF(AC5&lt;=80,"B1",IF(AC5&lt;=90,"A2",IF(AC5&lt;=100,"A1","")))))))))</f>
        <v>B1</v>
      </c>
    </row>
    <row r="6" spans="1:30" ht="15" customHeight="1">
      <c r="A6" s="4">
        <v>2</v>
      </c>
      <c r="B6" s="5">
        <f>IF(Hindi!B7="","",Hindi!B7)</f>
        <v>102</v>
      </c>
      <c r="C6" s="5">
        <f>IF(Hindi!C7="","",Hindi!C7)</f>
        <v>384</v>
      </c>
      <c r="D6" s="5" t="str">
        <f>IF(Hindi!D7="","",Hindi!D7)</f>
        <v>AAYASHA BANU</v>
      </c>
      <c r="E6" s="5">
        <f>Hindi!N7</f>
        <v>40</v>
      </c>
      <c r="F6" s="5">
        <f>English!N7</f>
        <v>45</v>
      </c>
      <c r="G6" s="5">
        <f>Maths!N7</f>
        <v>36</v>
      </c>
      <c r="H6" s="5">
        <f>E.V.S.!N7</f>
        <v>39</v>
      </c>
      <c r="I6" s="5" t="str">
        <f>G.K.!N7</f>
        <v/>
      </c>
      <c r="J6" s="5">
        <f>Urdu!N7</f>
        <v>41</v>
      </c>
      <c r="K6" s="5" t="str">
        <f>Computer!N7</f>
        <v/>
      </c>
      <c r="L6" s="5">
        <f t="shared" ref="L6:L34" si="3">SUM(E6:K6)</f>
        <v>201</v>
      </c>
      <c r="M6" s="5">
        <f t="shared" ref="M6:M34" si="4">IF(L6=0,"",SUM(E6:K6))</f>
        <v>201</v>
      </c>
      <c r="N6" s="5">
        <f t="shared" si="0"/>
        <v>80.400000000000006</v>
      </c>
      <c r="O6" s="5" t="str">
        <f t="shared" ref="O6:O34" si="5">IF(N6&lt;=20,"E2",IF(N6&lt;=32,"E1",IF(N6&lt;=40,"D",IF(N6&lt;=50,"C2",IF(N6&lt;=60,"C1",IF(N6&lt;=70,"B2",IF(N6&lt;=80,"B1",IF(N6&lt;=90,"A2",IF(N6&lt;=100,"A1","")))))))))</f>
        <v>A2</v>
      </c>
      <c r="P6" s="5"/>
      <c r="Q6" s="5">
        <f>Hindi!Z7</f>
        <v>40</v>
      </c>
      <c r="R6" s="5">
        <f>English!Z7</f>
        <v>48</v>
      </c>
      <c r="S6" s="5">
        <f>Maths!Z7</f>
        <v>47</v>
      </c>
      <c r="T6" s="5">
        <f>E.V.S.!Z7</f>
        <v>48</v>
      </c>
      <c r="U6" s="5" t="str">
        <f>G.K.!Z7</f>
        <v/>
      </c>
      <c r="V6" s="5">
        <f>Urdu!Z7</f>
        <v>38</v>
      </c>
      <c r="W6" s="5" t="str">
        <f>Computer!Z7</f>
        <v/>
      </c>
      <c r="X6" s="5">
        <f t="shared" ref="X6:X34" si="6">SUM(Q6:W6)</f>
        <v>221</v>
      </c>
      <c r="Y6" s="5">
        <f t="shared" ref="Y6:Y34" si="7">IF(X6=0,"",SUM(Q6:W6))</f>
        <v>221</v>
      </c>
      <c r="Z6" s="5">
        <f t="shared" si="1"/>
        <v>88.4</v>
      </c>
      <c r="AA6" s="5" t="str">
        <f t="shared" ref="AA6:AA34" si="8">IF(Z6&lt;=20,"E2",IF(Z6&lt;=32,"E1",IF(Z6&lt;=40,"D",IF(Z6&lt;=50,"C2",IF(Z6&lt;=60,"C1",IF(Z6&lt;=70,"B2",IF(Z6&lt;=80,"B1",IF(Z6&lt;=90,"A2",IF(Z6&lt;=100,"A1","")))))))))</f>
        <v>A2</v>
      </c>
      <c r="AB6" s="13">
        <f t="shared" ref="AB6:AB34" si="9">IF(OR(M6="",Y6=""),"",SUM(M6,Y6))</f>
        <v>422</v>
      </c>
      <c r="AC6" s="5">
        <f t="shared" si="2"/>
        <v>84.399999999999991</v>
      </c>
      <c r="AD6" s="14" t="str">
        <f t="shared" ref="AD6:AD34" si="10">IF(AC6&lt;=20,"E2",IF(AC6&lt;=32,"E1",IF(AC6&lt;=40,"D",IF(AC6&lt;=50,"C2",IF(AC6&lt;=60,"C1",IF(AC6&lt;=70,"B2",IF(AC6&lt;=80,"B1",IF(AC6&lt;=90,"A2",IF(AC6&lt;=100,"A1","")))))))))</f>
        <v>A2</v>
      </c>
    </row>
    <row r="7" spans="1:30" ht="15" customHeight="1">
      <c r="A7" s="4">
        <v>3</v>
      </c>
      <c r="B7" s="5">
        <f>IF(Hindi!B8="","",Hindi!B8)</f>
        <v>103</v>
      </c>
      <c r="C7" s="5">
        <f>IF(Hindi!C8="","",Hindi!C8)</f>
        <v>366</v>
      </c>
      <c r="D7" s="5" t="str">
        <f>IF(Hindi!D8="","",Hindi!D8)</f>
        <v>AAYESHA KHATOON</v>
      </c>
      <c r="E7" s="5">
        <f>Hindi!N8</f>
        <v>33</v>
      </c>
      <c r="F7" s="5">
        <f>English!N8</f>
        <v>25</v>
      </c>
      <c r="G7" s="5">
        <f>Maths!N8</f>
        <v>34</v>
      </c>
      <c r="H7" s="5">
        <f>E.V.S.!N8</f>
        <v>36</v>
      </c>
      <c r="I7" s="5" t="str">
        <f>G.K.!N8</f>
        <v/>
      </c>
      <c r="J7" s="5">
        <f>Urdu!N8</f>
        <v>36</v>
      </c>
      <c r="K7" s="5" t="str">
        <f>Computer!N8</f>
        <v/>
      </c>
      <c r="L7" s="5">
        <f t="shared" si="3"/>
        <v>164</v>
      </c>
      <c r="M7" s="5">
        <f t="shared" si="4"/>
        <v>164</v>
      </c>
      <c r="N7" s="5">
        <f t="shared" si="0"/>
        <v>65.600000000000009</v>
      </c>
      <c r="O7" s="5" t="str">
        <f t="shared" si="5"/>
        <v>B2</v>
      </c>
      <c r="P7" s="5"/>
      <c r="Q7" s="5">
        <f>Hindi!Z8</f>
        <v>35</v>
      </c>
      <c r="R7" s="5">
        <f>English!Z8</f>
        <v>34</v>
      </c>
      <c r="S7" s="5">
        <f>Maths!Z8</f>
        <v>27</v>
      </c>
      <c r="T7" s="5">
        <f>E.V.S.!Z8</f>
        <v>36</v>
      </c>
      <c r="U7" s="5" t="str">
        <f>G.K.!Z8</f>
        <v/>
      </c>
      <c r="V7" s="5">
        <f>Urdu!Z8</f>
        <v>35</v>
      </c>
      <c r="W7" s="5" t="str">
        <f>Computer!Z8</f>
        <v/>
      </c>
      <c r="X7" s="5">
        <f t="shared" si="6"/>
        <v>167</v>
      </c>
      <c r="Y7" s="5">
        <f t="shared" si="7"/>
        <v>167</v>
      </c>
      <c r="Z7" s="5">
        <f t="shared" si="1"/>
        <v>66.8</v>
      </c>
      <c r="AA7" s="5" t="str">
        <f t="shared" si="8"/>
        <v>B2</v>
      </c>
      <c r="AB7" s="13">
        <f t="shared" si="9"/>
        <v>331</v>
      </c>
      <c r="AC7" s="5">
        <f t="shared" si="2"/>
        <v>66.2</v>
      </c>
      <c r="AD7" s="14" t="str">
        <f t="shared" si="10"/>
        <v>B2</v>
      </c>
    </row>
    <row r="8" spans="1:30" ht="15" customHeight="1">
      <c r="A8" s="4">
        <v>4</v>
      </c>
      <c r="B8" s="5">
        <f>IF(Hindi!B9="","",Hindi!B9)</f>
        <v>104</v>
      </c>
      <c r="C8" s="5">
        <f>IF(Hindi!C9="","",Hindi!C9)</f>
        <v>439</v>
      </c>
      <c r="D8" s="5" t="str">
        <f>IF(Hindi!D9="","",Hindi!D9)</f>
        <v>ALI HASAN</v>
      </c>
      <c r="E8" s="5">
        <f>Hindi!N9</f>
        <v>44</v>
      </c>
      <c r="F8" s="5">
        <f>English!N9</f>
        <v>40</v>
      </c>
      <c r="G8" s="5">
        <f>Maths!N9</f>
        <v>46</v>
      </c>
      <c r="H8" s="5">
        <f>E.V.S.!N9</f>
        <v>35</v>
      </c>
      <c r="I8" s="5" t="str">
        <f>G.K.!N9</f>
        <v/>
      </c>
      <c r="J8" s="5">
        <f>Urdu!N9</f>
        <v>45</v>
      </c>
      <c r="K8" s="5" t="str">
        <f>Computer!N9</f>
        <v/>
      </c>
      <c r="L8" s="5">
        <f t="shared" si="3"/>
        <v>210</v>
      </c>
      <c r="M8" s="5">
        <f t="shared" si="4"/>
        <v>210</v>
      </c>
      <c r="N8" s="5">
        <f t="shared" si="0"/>
        <v>84</v>
      </c>
      <c r="O8" s="5" t="str">
        <f t="shared" si="5"/>
        <v>A2</v>
      </c>
      <c r="P8" s="5"/>
      <c r="Q8" s="5">
        <f>Hindi!Z9</f>
        <v>47</v>
      </c>
      <c r="R8" s="5">
        <f>English!Z9</f>
        <v>45</v>
      </c>
      <c r="S8" s="5">
        <f>Maths!Z9</f>
        <v>46</v>
      </c>
      <c r="T8" s="5">
        <f>E.V.S.!Z9</f>
        <v>49</v>
      </c>
      <c r="U8" s="5" t="str">
        <f>G.K.!Z9</f>
        <v/>
      </c>
      <c r="V8" s="5">
        <f>Urdu!Z9</f>
        <v>39</v>
      </c>
      <c r="W8" s="5" t="str">
        <f>Computer!Z9</f>
        <v/>
      </c>
      <c r="X8" s="5">
        <f t="shared" si="6"/>
        <v>226</v>
      </c>
      <c r="Y8" s="5">
        <f t="shared" si="7"/>
        <v>226</v>
      </c>
      <c r="Z8" s="5">
        <f t="shared" si="1"/>
        <v>90.4</v>
      </c>
      <c r="AA8" s="5" t="str">
        <f t="shared" si="8"/>
        <v>A1</v>
      </c>
      <c r="AB8" s="13">
        <f t="shared" si="9"/>
        <v>436</v>
      </c>
      <c r="AC8" s="5">
        <f t="shared" si="2"/>
        <v>87.2</v>
      </c>
      <c r="AD8" s="14" t="str">
        <f t="shared" si="10"/>
        <v>A2</v>
      </c>
    </row>
    <row r="9" spans="1:30" ht="15" customHeight="1">
      <c r="A9" s="4">
        <v>5</v>
      </c>
      <c r="B9" s="5">
        <f>IF(Hindi!B10="","",Hindi!B10)</f>
        <v>105</v>
      </c>
      <c r="C9" s="5">
        <f>IF(Hindi!C10="","",Hindi!C10)</f>
        <v>378</v>
      </c>
      <c r="D9" s="5" t="str">
        <f>IF(Hindi!D10="","",Hindi!D10)</f>
        <v>ALMAHIR</v>
      </c>
      <c r="E9" s="5">
        <f>Hindi!N10</f>
        <v>47</v>
      </c>
      <c r="F9" s="5">
        <f>English!N10</f>
        <v>42</v>
      </c>
      <c r="G9" s="5">
        <f>Maths!N10</f>
        <v>49</v>
      </c>
      <c r="H9" s="5">
        <f>E.V.S.!N10</f>
        <v>38</v>
      </c>
      <c r="I9" s="5" t="str">
        <f>G.K.!N10</f>
        <v/>
      </c>
      <c r="J9" s="5">
        <f>Urdu!N10</f>
        <v>47</v>
      </c>
      <c r="K9" s="5" t="str">
        <f>Computer!N10</f>
        <v/>
      </c>
      <c r="L9" s="5">
        <f t="shared" si="3"/>
        <v>223</v>
      </c>
      <c r="M9" s="5">
        <f t="shared" si="4"/>
        <v>223</v>
      </c>
      <c r="N9" s="5">
        <f t="shared" si="0"/>
        <v>89.2</v>
      </c>
      <c r="O9" s="5" t="str">
        <f t="shared" si="5"/>
        <v>A2</v>
      </c>
      <c r="P9" s="5"/>
      <c r="Q9" s="5">
        <f>Hindi!Z10</f>
        <v>46</v>
      </c>
      <c r="R9" s="5">
        <f>English!Z10</f>
        <v>48</v>
      </c>
      <c r="S9" s="5">
        <f>Maths!Z10</f>
        <v>48</v>
      </c>
      <c r="T9" s="5">
        <f>E.V.S.!Z10</f>
        <v>45</v>
      </c>
      <c r="U9" s="5" t="str">
        <f>G.K.!Z10</f>
        <v/>
      </c>
      <c r="V9" s="5">
        <f>Urdu!Z10</f>
        <v>38</v>
      </c>
      <c r="W9" s="5" t="str">
        <f>Computer!Z10</f>
        <v/>
      </c>
      <c r="X9" s="5">
        <f t="shared" si="6"/>
        <v>225</v>
      </c>
      <c r="Y9" s="5">
        <f t="shared" si="7"/>
        <v>225</v>
      </c>
      <c r="Z9" s="5">
        <f t="shared" si="1"/>
        <v>90</v>
      </c>
      <c r="AA9" s="5" t="str">
        <f t="shared" si="8"/>
        <v>A2</v>
      </c>
      <c r="AB9" s="13">
        <f t="shared" si="9"/>
        <v>448</v>
      </c>
      <c r="AC9" s="5">
        <f t="shared" si="2"/>
        <v>89.600000000000009</v>
      </c>
      <c r="AD9" s="14" t="str">
        <f t="shared" si="10"/>
        <v>A2</v>
      </c>
    </row>
    <row r="10" spans="1:30" ht="15" customHeight="1">
      <c r="A10" s="4">
        <v>6</v>
      </c>
      <c r="B10" s="5">
        <f>IF(Hindi!B11="","",Hindi!B11)</f>
        <v>106</v>
      </c>
      <c r="C10" s="5">
        <f>IF(Hindi!C11="","",Hindi!C11)</f>
        <v>374</v>
      </c>
      <c r="D10" s="5" t="str">
        <f>IF(Hindi!D11="","",Hindi!D11)</f>
        <v>BUSHARA SHEIKH</v>
      </c>
      <c r="E10" s="5">
        <f>Hindi!N11</f>
        <v>35</v>
      </c>
      <c r="F10" s="5">
        <f>English!N11</f>
        <v>28</v>
      </c>
      <c r="G10" s="5">
        <f>Maths!N11</f>
        <v>30</v>
      </c>
      <c r="H10" s="5">
        <f>E.V.S.!N11</f>
        <v>26</v>
      </c>
      <c r="I10" s="5" t="str">
        <f>G.K.!N11</f>
        <v/>
      </c>
      <c r="J10" s="5">
        <f>Urdu!N11</f>
        <v>34</v>
      </c>
      <c r="K10" s="5" t="str">
        <f>Computer!N11</f>
        <v/>
      </c>
      <c r="L10" s="5">
        <f t="shared" si="3"/>
        <v>153</v>
      </c>
      <c r="M10" s="5">
        <f t="shared" si="4"/>
        <v>153</v>
      </c>
      <c r="N10" s="5">
        <f t="shared" si="0"/>
        <v>61.199999999999996</v>
      </c>
      <c r="O10" s="5" t="str">
        <f t="shared" si="5"/>
        <v>B2</v>
      </c>
      <c r="P10" s="5"/>
      <c r="Q10" s="5">
        <f>Hindi!Z11</f>
        <v>33</v>
      </c>
      <c r="R10" s="5">
        <f>English!Z11</f>
        <v>32</v>
      </c>
      <c r="S10" s="5">
        <f>Maths!Z11</f>
        <v>34</v>
      </c>
      <c r="T10" s="5">
        <f>E.V.S.!Z11</f>
        <v>35</v>
      </c>
      <c r="U10" s="5" t="str">
        <f>G.K.!Z11</f>
        <v/>
      </c>
      <c r="V10" s="5">
        <f>Urdu!Z11</f>
        <v>33</v>
      </c>
      <c r="W10" s="5" t="str">
        <f>Computer!Z11</f>
        <v/>
      </c>
      <c r="X10" s="5">
        <f t="shared" si="6"/>
        <v>167</v>
      </c>
      <c r="Y10" s="5">
        <f t="shared" si="7"/>
        <v>167</v>
      </c>
      <c r="Z10" s="5">
        <f t="shared" si="1"/>
        <v>66.8</v>
      </c>
      <c r="AA10" s="5" t="str">
        <f t="shared" si="8"/>
        <v>B2</v>
      </c>
      <c r="AB10" s="13">
        <f t="shared" si="9"/>
        <v>320</v>
      </c>
      <c r="AC10" s="5">
        <f t="shared" si="2"/>
        <v>64</v>
      </c>
      <c r="AD10" s="14" t="str">
        <f t="shared" si="10"/>
        <v>B2</v>
      </c>
    </row>
    <row r="11" spans="1:30" ht="15" customHeight="1">
      <c r="A11" s="4">
        <v>7</v>
      </c>
      <c r="B11" s="5">
        <f>IF(Hindi!B12="","",Hindi!B12)</f>
        <v>107</v>
      </c>
      <c r="C11" s="5">
        <f>IF(Hindi!C12="","",Hindi!C12)</f>
        <v>359</v>
      </c>
      <c r="D11" s="5" t="str">
        <f>IF(Hindi!D12="","",Hindi!D12)</f>
        <v>FARA KHAN</v>
      </c>
      <c r="E11" s="5">
        <f>Hindi!N12</f>
        <v>34</v>
      </c>
      <c r="F11" s="5">
        <f>English!N12</f>
        <v>23</v>
      </c>
      <c r="G11" s="5">
        <f>Maths!N12</f>
        <v>35</v>
      </c>
      <c r="H11" s="5">
        <f>E.V.S.!N12</f>
        <v>29</v>
      </c>
      <c r="I11" s="5" t="str">
        <f>G.K.!N12</f>
        <v/>
      </c>
      <c r="J11" s="5">
        <f>Urdu!N12</f>
        <v>33</v>
      </c>
      <c r="K11" s="5" t="str">
        <f>Computer!N12</f>
        <v/>
      </c>
      <c r="L11" s="5">
        <f t="shared" si="3"/>
        <v>154</v>
      </c>
      <c r="M11" s="5">
        <f t="shared" si="4"/>
        <v>154</v>
      </c>
      <c r="N11" s="5">
        <f t="shared" si="0"/>
        <v>61.6</v>
      </c>
      <c r="O11" s="5" t="str">
        <f t="shared" si="5"/>
        <v>B2</v>
      </c>
      <c r="P11" s="5"/>
      <c r="Q11" s="5">
        <f>Hindi!Z12</f>
        <v>35</v>
      </c>
      <c r="R11" s="5">
        <f>English!Z12</f>
        <v>30</v>
      </c>
      <c r="S11" s="5">
        <f>Maths!Z12</f>
        <v>25</v>
      </c>
      <c r="T11" s="5">
        <f>E.V.S.!Z12</f>
        <v>34</v>
      </c>
      <c r="U11" s="5" t="str">
        <f>G.K.!Z12</f>
        <v/>
      </c>
      <c r="V11" s="5">
        <f>Urdu!Z12</f>
        <v>38</v>
      </c>
      <c r="W11" s="5" t="str">
        <f>Computer!Z12</f>
        <v/>
      </c>
      <c r="X11" s="5">
        <f t="shared" si="6"/>
        <v>162</v>
      </c>
      <c r="Y11" s="5">
        <f t="shared" si="7"/>
        <v>162</v>
      </c>
      <c r="Z11" s="5">
        <f t="shared" si="1"/>
        <v>64.8</v>
      </c>
      <c r="AA11" s="5" t="str">
        <f t="shared" si="8"/>
        <v>B2</v>
      </c>
      <c r="AB11" s="13">
        <f t="shared" si="9"/>
        <v>316</v>
      </c>
      <c r="AC11" s="5">
        <f t="shared" si="2"/>
        <v>63.2</v>
      </c>
      <c r="AD11" s="14" t="str">
        <f t="shared" si="10"/>
        <v>B2</v>
      </c>
    </row>
    <row r="12" spans="1:30" ht="15" customHeight="1">
      <c r="A12" s="4">
        <v>8</v>
      </c>
      <c r="B12" s="5">
        <f>IF(Hindi!B13="","",Hindi!B13)</f>
        <v>108</v>
      </c>
      <c r="C12" s="5">
        <f>IF(Hindi!C13="","",Hindi!C13)</f>
        <v>357</v>
      </c>
      <c r="D12" s="5" t="str">
        <f>IF(Hindi!D13="","",Hindi!D13)</f>
        <v>GULAM MOHIYUDDIN</v>
      </c>
      <c r="E12" s="5">
        <f>Hindi!N13</f>
        <v>39</v>
      </c>
      <c r="F12" s="5">
        <f>English!N13</f>
        <v>39</v>
      </c>
      <c r="G12" s="5">
        <f>Maths!N13</f>
        <v>46</v>
      </c>
      <c r="H12" s="5">
        <f>E.V.S.!N13</f>
        <v>38</v>
      </c>
      <c r="I12" s="5" t="str">
        <f>G.K.!N13</f>
        <v/>
      </c>
      <c r="J12" s="5">
        <f>Urdu!N13</f>
        <v>38</v>
      </c>
      <c r="K12" s="5" t="str">
        <f>Computer!N13</f>
        <v/>
      </c>
      <c r="L12" s="5">
        <f t="shared" si="3"/>
        <v>200</v>
      </c>
      <c r="M12" s="5">
        <f t="shared" si="4"/>
        <v>200</v>
      </c>
      <c r="N12" s="5">
        <f t="shared" si="0"/>
        <v>80</v>
      </c>
      <c r="O12" s="5" t="str">
        <f t="shared" si="5"/>
        <v>B1</v>
      </c>
      <c r="P12" s="5"/>
      <c r="Q12" s="5">
        <f>Hindi!Z13</f>
        <v>41</v>
      </c>
      <c r="R12" s="5">
        <f>English!Z13</f>
        <v>49</v>
      </c>
      <c r="S12" s="5">
        <f>Maths!Z13</f>
        <v>46</v>
      </c>
      <c r="T12" s="5">
        <f>E.V.S.!Z13</f>
        <v>47</v>
      </c>
      <c r="U12" s="5" t="str">
        <f>G.K.!Z13</f>
        <v/>
      </c>
      <c r="V12" s="5">
        <f>Urdu!Z13</f>
        <v>42</v>
      </c>
      <c r="W12" s="5" t="str">
        <f>Computer!Z13</f>
        <v/>
      </c>
      <c r="X12" s="5">
        <f t="shared" si="6"/>
        <v>225</v>
      </c>
      <c r="Y12" s="5">
        <f t="shared" si="7"/>
        <v>225</v>
      </c>
      <c r="Z12" s="5">
        <f t="shared" si="1"/>
        <v>90</v>
      </c>
      <c r="AA12" s="5" t="str">
        <f t="shared" si="8"/>
        <v>A2</v>
      </c>
      <c r="AB12" s="13">
        <f t="shared" si="9"/>
        <v>425</v>
      </c>
      <c r="AC12" s="5">
        <f t="shared" si="2"/>
        <v>85</v>
      </c>
      <c r="AD12" s="14" t="str">
        <f t="shared" si="10"/>
        <v>A2</v>
      </c>
    </row>
    <row r="13" spans="1:30" ht="15" customHeight="1">
      <c r="A13" s="4">
        <v>9</v>
      </c>
      <c r="B13" s="5">
        <f>IF(Hindi!B14="","",Hindi!B14)</f>
        <v>109</v>
      </c>
      <c r="C13" s="5">
        <f>IF(Hindi!C14="","",Hindi!C14)</f>
        <v>365</v>
      </c>
      <c r="D13" s="5" t="str">
        <f>IF(Hindi!D14="","",Hindi!D14)</f>
        <v>MAJIDA MAKRANI</v>
      </c>
      <c r="E13" s="5">
        <f>Hindi!N14</f>
        <v>38</v>
      </c>
      <c r="F13" s="5">
        <f>English!N14</f>
        <v>30</v>
      </c>
      <c r="G13" s="5">
        <f>Maths!N14</f>
        <v>36</v>
      </c>
      <c r="H13" s="5">
        <f>E.V.S.!N14</f>
        <v>29</v>
      </c>
      <c r="I13" s="5" t="str">
        <f>G.K.!N14</f>
        <v/>
      </c>
      <c r="J13" s="5">
        <f>Urdu!N14</f>
        <v>38</v>
      </c>
      <c r="K13" s="5" t="str">
        <f>Computer!N14</f>
        <v/>
      </c>
      <c r="L13" s="5">
        <f t="shared" si="3"/>
        <v>171</v>
      </c>
      <c r="M13" s="5">
        <f t="shared" si="4"/>
        <v>171</v>
      </c>
      <c r="N13" s="5">
        <f t="shared" si="0"/>
        <v>68.400000000000006</v>
      </c>
      <c r="O13" s="5" t="str">
        <f t="shared" si="5"/>
        <v>B2</v>
      </c>
      <c r="P13" s="5"/>
      <c r="Q13" s="5">
        <f>Hindi!Z14</f>
        <v>40</v>
      </c>
      <c r="R13" s="5">
        <f>English!Z14</f>
        <v>36</v>
      </c>
      <c r="S13" s="5">
        <f>Maths!Z14</f>
        <v>34</v>
      </c>
      <c r="T13" s="5">
        <f>E.V.S.!Z14</f>
        <v>38</v>
      </c>
      <c r="U13" s="5" t="str">
        <f>G.K.!Z14</f>
        <v/>
      </c>
      <c r="V13" s="5">
        <f>Urdu!Z14</f>
        <v>38</v>
      </c>
      <c r="W13" s="5" t="str">
        <f>Computer!Z14</f>
        <v/>
      </c>
      <c r="X13" s="5">
        <f t="shared" si="6"/>
        <v>186</v>
      </c>
      <c r="Y13" s="5">
        <f t="shared" si="7"/>
        <v>186</v>
      </c>
      <c r="Z13" s="5">
        <f t="shared" si="1"/>
        <v>74.400000000000006</v>
      </c>
      <c r="AA13" s="5" t="str">
        <f t="shared" si="8"/>
        <v>B1</v>
      </c>
      <c r="AB13" s="13">
        <f t="shared" si="9"/>
        <v>357</v>
      </c>
      <c r="AC13" s="5">
        <f t="shared" si="2"/>
        <v>71.399999999999991</v>
      </c>
      <c r="AD13" s="14" t="str">
        <f t="shared" si="10"/>
        <v>B1</v>
      </c>
    </row>
    <row r="14" spans="1:30" ht="15" customHeight="1">
      <c r="A14" s="4">
        <v>10</v>
      </c>
      <c r="B14" s="5">
        <f>IF(Hindi!B15="","",Hindi!B15)</f>
        <v>110</v>
      </c>
      <c r="C14" s="5">
        <f>IF(Hindi!C15="","",Hindi!C15)</f>
        <v>369</v>
      </c>
      <c r="D14" s="5" t="str">
        <f>IF(Hindi!D15="","",Hindi!D15)</f>
        <v>MANTASHA QURESHI</v>
      </c>
      <c r="E14" s="5">
        <f>Hindi!N15</f>
        <v>35</v>
      </c>
      <c r="F14" s="5">
        <f>English!N15</f>
        <v>40</v>
      </c>
      <c r="G14" s="5">
        <f>Maths!N15</f>
        <v>40</v>
      </c>
      <c r="H14" s="5">
        <f>E.V.S.!N15</f>
        <v>35</v>
      </c>
      <c r="I14" s="5" t="str">
        <f>G.K.!N15</f>
        <v/>
      </c>
      <c r="J14" s="5">
        <f>Urdu!N15</f>
        <v>38</v>
      </c>
      <c r="K14" s="5" t="str">
        <f>Computer!N15</f>
        <v/>
      </c>
      <c r="L14" s="5">
        <f t="shared" si="3"/>
        <v>188</v>
      </c>
      <c r="M14" s="5">
        <f t="shared" si="4"/>
        <v>188</v>
      </c>
      <c r="N14" s="5">
        <f t="shared" si="0"/>
        <v>75.2</v>
      </c>
      <c r="O14" s="5" t="str">
        <f t="shared" si="5"/>
        <v>B1</v>
      </c>
      <c r="P14" s="5"/>
      <c r="Q14" s="5">
        <f>Hindi!Z15</f>
        <v>35</v>
      </c>
      <c r="R14" s="5">
        <f>English!Z15</f>
        <v>49</v>
      </c>
      <c r="S14" s="5">
        <f>Maths!Z15</f>
        <v>47</v>
      </c>
      <c r="T14" s="5">
        <f>E.V.S.!Z15</f>
        <v>44</v>
      </c>
      <c r="U14" s="5" t="str">
        <f>G.K.!Z15</f>
        <v/>
      </c>
      <c r="V14" s="5">
        <f>Urdu!Z15</f>
        <v>39</v>
      </c>
      <c r="W14" s="5" t="str">
        <f>Computer!Z15</f>
        <v/>
      </c>
      <c r="X14" s="5">
        <f t="shared" si="6"/>
        <v>214</v>
      </c>
      <c r="Y14" s="5">
        <f t="shared" si="7"/>
        <v>214</v>
      </c>
      <c r="Z14" s="5">
        <f t="shared" si="1"/>
        <v>85.6</v>
      </c>
      <c r="AA14" s="5" t="str">
        <f t="shared" si="8"/>
        <v>A2</v>
      </c>
      <c r="AB14" s="13">
        <f t="shared" si="9"/>
        <v>402</v>
      </c>
      <c r="AC14" s="5">
        <f t="shared" si="2"/>
        <v>80.400000000000006</v>
      </c>
      <c r="AD14" s="14" t="str">
        <f t="shared" si="10"/>
        <v>A2</v>
      </c>
    </row>
    <row r="15" spans="1:30" ht="15" customHeight="1">
      <c r="A15" s="4">
        <v>11</v>
      </c>
      <c r="B15" s="5">
        <f>IF(Hindi!B16="","",Hindi!B16)</f>
        <v>111</v>
      </c>
      <c r="C15" s="5">
        <f>IF(Hindi!C16="","",Hindi!C16)</f>
        <v>381</v>
      </c>
      <c r="D15" s="5" t="str">
        <f>IF(Hindi!D16="","",Hindi!D16)</f>
        <v>MOHAMMED SHADAB</v>
      </c>
      <c r="E15" s="5">
        <f>Hindi!N16</f>
        <v>43</v>
      </c>
      <c r="F15" s="5">
        <f>English!N16</f>
        <v>41</v>
      </c>
      <c r="G15" s="5">
        <f>Maths!N16</f>
        <v>48</v>
      </c>
      <c r="H15" s="5">
        <f>E.V.S.!N16</f>
        <v>35</v>
      </c>
      <c r="I15" s="5" t="str">
        <f>G.K.!N16</f>
        <v/>
      </c>
      <c r="J15" s="5">
        <f>Urdu!N16</f>
        <v>43</v>
      </c>
      <c r="K15" s="5" t="str">
        <f>Computer!N16</f>
        <v/>
      </c>
      <c r="L15" s="5">
        <f t="shared" si="3"/>
        <v>210</v>
      </c>
      <c r="M15" s="5">
        <f t="shared" si="4"/>
        <v>210</v>
      </c>
      <c r="N15" s="5">
        <f t="shared" si="0"/>
        <v>84</v>
      </c>
      <c r="O15" s="5" t="str">
        <f t="shared" si="5"/>
        <v>A2</v>
      </c>
      <c r="P15" s="5"/>
      <c r="Q15" s="5">
        <f>Hindi!Z16</f>
        <v>41</v>
      </c>
      <c r="R15" s="5">
        <f>English!Z16</f>
        <v>42</v>
      </c>
      <c r="S15" s="5">
        <f>Maths!Z16</f>
        <v>44</v>
      </c>
      <c r="T15" s="5">
        <f>E.V.S.!Z16</f>
        <v>45</v>
      </c>
      <c r="U15" s="5" t="str">
        <f>G.K.!Z16</f>
        <v/>
      </c>
      <c r="V15" s="5">
        <f>Urdu!Z16</f>
        <v>46</v>
      </c>
      <c r="W15" s="5" t="str">
        <f>Computer!Z16</f>
        <v/>
      </c>
      <c r="X15" s="5">
        <f t="shared" si="6"/>
        <v>218</v>
      </c>
      <c r="Y15" s="5">
        <f t="shared" si="7"/>
        <v>218</v>
      </c>
      <c r="Z15" s="5">
        <f t="shared" si="1"/>
        <v>87.2</v>
      </c>
      <c r="AA15" s="5" t="str">
        <f t="shared" si="8"/>
        <v>A2</v>
      </c>
      <c r="AB15" s="13">
        <f t="shared" si="9"/>
        <v>428</v>
      </c>
      <c r="AC15" s="5">
        <f t="shared" si="2"/>
        <v>85.6</v>
      </c>
      <c r="AD15" s="14" t="str">
        <f t="shared" si="10"/>
        <v>A2</v>
      </c>
    </row>
    <row r="16" spans="1:30" ht="15" customHeight="1">
      <c r="A16" s="4">
        <v>12</v>
      </c>
      <c r="B16" s="5">
        <f>IF(Hindi!B17="","",Hindi!B17)</f>
        <v>112</v>
      </c>
      <c r="C16" s="5">
        <f>IF(Hindi!C17="","",Hindi!C17)</f>
        <v>356</v>
      </c>
      <c r="D16" s="5" t="str">
        <f>IF(Hindi!D17="","",Hindi!D17)</f>
        <v>MOHAMMED SHAFAT</v>
      </c>
      <c r="E16" s="5">
        <f>Hindi!N17</f>
        <v>40</v>
      </c>
      <c r="F16" s="5">
        <f>English!N17</f>
        <v>31</v>
      </c>
      <c r="G16" s="5">
        <f>Maths!N17</f>
        <v>38</v>
      </c>
      <c r="H16" s="5">
        <f>E.V.S.!N17</f>
        <v>29</v>
      </c>
      <c r="I16" s="5" t="str">
        <f>G.K.!N17</f>
        <v/>
      </c>
      <c r="J16" s="5">
        <f>Urdu!N17</f>
        <v>43</v>
      </c>
      <c r="K16" s="5" t="str">
        <f>Computer!N17</f>
        <v/>
      </c>
      <c r="L16" s="5">
        <f t="shared" si="3"/>
        <v>181</v>
      </c>
      <c r="M16" s="5">
        <f t="shared" si="4"/>
        <v>181</v>
      </c>
      <c r="N16" s="5">
        <f t="shared" si="0"/>
        <v>72.399999999999991</v>
      </c>
      <c r="O16" s="5" t="str">
        <f t="shared" si="5"/>
        <v>B1</v>
      </c>
      <c r="P16" s="5"/>
      <c r="Q16" s="5">
        <f>Hindi!Z17</f>
        <v>41</v>
      </c>
      <c r="R16" s="5">
        <f>English!Z17</f>
        <v>40</v>
      </c>
      <c r="S16" s="5">
        <f>Maths!Z17</f>
        <v>44</v>
      </c>
      <c r="T16" s="5">
        <f>E.V.S.!Z17</f>
        <v>34</v>
      </c>
      <c r="U16" s="5" t="str">
        <f>G.K.!Z17</f>
        <v/>
      </c>
      <c r="V16" s="5">
        <f>Urdu!Z17</f>
        <v>40</v>
      </c>
      <c r="W16" s="5" t="str">
        <f>Computer!Z17</f>
        <v/>
      </c>
      <c r="X16" s="5">
        <f t="shared" si="6"/>
        <v>199</v>
      </c>
      <c r="Y16" s="5">
        <f t="shared" si="7"/>
        <v>199</v>
      </c>
      <c r="Z16" s="5">
        <f t="shared" si="1"/>
        <v>79.600000000000009</v>
      </c>
      <c r="AA16" s="5" t="str">
        <f t="shared" si="8"/>
        <v>B1</v>
      </c>
      <c r="AB16" s="13">
        <f t="shared" si="9"/>
        <v>380</v>
      </c>
      <c r="AC16" s="5">
        <f t="shared" si="2"/>
        <v>76</v>
      </c>
      <c r="AD16" s="14" t="str">
        <f t="shared" si="10"/>
        <v>B1</v>
      </c>
    </row>
    <row r="17" spans="1:30" ht="15" customHeight="1">
      <c r="A17" s="4">
        <v>13</v>
      </c>
      <c r="B17" s="5">
        <f>IF(Hindi!B18="","",Hindi!B18)</f>
        <v>113</v>
      </c>
      <c r="C17" s="5">
        <f>IF(Hindi!C18="","",Hindi!C18)</f>
        <v>383</v>
      </c>
      <c r="D17" s="5" t="str">
        <f>IF(Hindi!D18="","",Hindi!D18)</f>
        <v>MOHAMMED YUSUF</v>
      </c>
      <c r="E17" s="5">
        <f>Hindi!N18</f>
        <v>41</v>
      </c>
      <c r="F17" s="5">
        <f>English!N18</f>
        <v>27</v>
      </c>
      <c r="G17" s="5">
        <f>Maths!N18</f>
        <v>37</v>
      </c>
      <c r="H17" s="5">
        <f>E.V.S.!N18</f>
        <v>23</v>
      </c>
      <c r="I17" s="5" t="str">
        <f>G.K.!N18</f>
        <v/>
      </c>
      <c r="J17" s="5">
        <f>Urdu!N18</f>
        <v>25</v>
      </c>
      <c r="K17" s="5" t="str">
        <f>Computer!N18</f>
        <v/>
      </c>
      <c r="L17" s="5">
        <f t="shared" si="3"/>
        <v>153</v>
      </c>
      <c r="M17" s="5">
        <f t="shared" si="4"/>
        <v>153</v>
      </c>
      <c r="N17" s="5">
        <f t="shared" si="0"/>
        <v>61.199999999999996</v>
      </c>
      <c r="O17" s="5" t="str">
        <f t="shared" si="5"/>
        <v>B2</v>
      </c>
      <c r="P17" s="5"/>
      <c r="Q17" s="5">
        <f>Hindi!Z18</f>
        <v>33</v>
      </c>
      <c r="R17" s="5">
        <f>English!Z18</f>
        <v>34</v>
      </c>
      <c r="S17" s="5">
        <f>Maths!Z18</f>
        <v>36</v>
      </c>
      <c r="T17" s="5">
        <f>E.V.S.!Z18</f>
        <v>34</v>
      </c>
      <c r="U17" s="5" t="str">
        <f>G.K.!Z18</f>
        <v/>
      </c>
      <c r="V17" s="5">
        <f>Urdu!Z18</f>
        <v>31</v>
      </c>
      <c r="W17" s="5" t="str">
        <f>Computer!Z18</f>
        <v/>
      </c>
      <c r="X17" s="5">
        <f t="shared" si="6"/>
        <v>168</v>
      </c>
      <c r="Y17" s="5">
        <f t="shared" si="7"/>
        <v>168</v>
      </c>
      <c r="Z17" s="5">
        <f t="shared" si="1"/>
        <v>67.2</v>
      </c>
      <c r="AA17" s="5" t="str">
        <f t="shared" si="8"/>
        <v>B2</v>
      </c>
      <c r="AB17" s="13">
        <f t="shared" si="9"/>
        <v>321</v>
      </c>
      <c r="AC17" s="5">
        <f t="shared" si="2"/>
        <v>64.2</v>
      </c>
      <c r="AD17" s="14" t="str">
        <f t="shared" si="10"/>
        <v>B2</v>
      </c>
    </row>
    <row r="18" spans="1:30" ht="15" customHeight="1">
      <c r="A18" s="4">
        <v>14</v>
      </c>
      <c r="B18" s="5">
        <f>IF(Hindi!B19="","",Hindi!B19)</f>
        <v>114</v>
      </c>
      <c r="C18" s="5">
        <f>IF(Hindi!C19="","",Hindi!C19)</f>
        <v>373</v>
      </c>
      <c r="D18" s="5" t="str">
        <f>IF(Hindi!D19="","",Hindi!D19)</f>
        <v>RIDA FATEMA</v>
      </c>
      <c r="E18" s="5">
        <f>Hindi!N19</f>
        <v>31</v>
      </c>
      <c r="F18" s="5">
        <f>English!N19</f>
        <v>22</v>
      </c>
      <c r="G18" s="5">
        <f>Maths!N19</f>
        <v>23</v>
      </c>
      <c r="H18" s="5">
        <f>E.V.S.!N19</f>
        <v>22</v>
      </c>
      <c r="I18" s="5" t="str">
        <f>G.K.!N19</f>
        <v/>
      </c>
      <c r="J18" s="5">
        <f>Urdu!N19</f>
        <v>27</v>
      </c>
      <c r="K18" s="5" t="str">
        <f>Computer!N19</f>
        <v/>
      </c>
      <c r="L18" s="5">
        <f t="shared" si="3"/>
        <v>125</v>
      </c>
      <c r="M18" s="5">
        <f t="shared" si="4"/>
        <v>125</v>
      </c>
      <c r="N18" s="5">
        <f t="shared" si="0"/>
        <v>50</v>
      </c>
      <c r="O18" s="5" t="str">
        <f t="shared" si="5"/>
        <v>C2</v>
      </c>
      <c r="P18" s="5"/>
      <c r="Q18" s="5" t="str">
        <f>Hindi!Z19</f>
        <v/>
      </c>
      <c r="R18" s="5" t="str">
        <f>English!Z19</f>
        <v/>
      </c>
      <c r="S18" s="5" t="str">
        <f>Maths!Z19</f>
        <v/>
      </c>
      <c r="T18" s="5" t="str">
        <f>E.V.S.!Z19</f>
        <v/>
      </c>
      <c r="U18" s="5" t="str">
        <f>G.K.!Z19</f>
        <v/>
      </c>
      <c r="V18" s="5" t="str">
        <f>Urdu!Z19</f>
        <v/>
      </c>
      <c r="W18" s="5" t="str">
        <f>Computer!Z19</f>
        <v/>
      </c>
      <c r="X18" s="5">
        <f t="shared" si="6"/>
        <v>0</v>
      </c>
      <c r="Y18" s="5" t="str">
        <f t="shared" si="7"/>
        <v/>
      </c>
      <c r="Z18" s="5" t="str">
        <f t="shared" si="1"/>
        <v/>
      </c>
      <c r="AA18" s="5" t="str">
        <f t="shared" si="8"/>
        <v/>
      </c>
      <c r="AB18" s="13" t="str">
        <f t="shared" si="9"/>
        <v/>
      </c>
      <c r="AC18" s="5" t="str">
        <f t="shared" si="2"/>
        <v/>
      </c>
      <c r="AD18" s="14" t="str">
        <f t="shared" si="10"/>
        <v/>
      </c>
    </row>
    <row r="19" spans="1:30" ht="15" customHeight="1">
      <c r="A19" s="4">
        <v>15</v>
      </c>
      <c r="B19" s="5">
        <f>IF(Hindi!B20="","",Hindi!B20)</f>
        <v>115</v>
      </c>
      <c r="C19" s="5">
        <f>IF(Hindi!C20="","",Hindi!C20)</f>
        <v>377</v>
      </c>
      <c r="D19" s="5" t="str">
        <f>IF(Hindi!D20="","",Hindi!D20)</f>
        <v>SARA MALIK</v>
      </c>
      <c r="E19" s="5">
        <f>Hindi!N20</f>
        <v>41</v>
      </c>
      <c r="F19" s="5">
        <f>English!N20</f>
        <v>30</v>
      </c>
      <c r="G19" s="5">
        <f>Maths!N20</f>
        <v>37</v>
      </c>
      <c r="H19" s="5">
        <f>E.V.S.!N20</f>
        <v>27</v>
      </c>
      <c r="I19" s="5" t="str">
        <f>G.K.!N20</f>
        <v/>
      </c>
      <c r="J19" s="5">
        <f>Urdu!N20</f>
        <v>38</v>
      </c>
      <c r="K19" s="5" t="str">
        <f>Computer!N20</f>
        <v/>
      </c>
      <c r="L19" s="5">
        <f t="shared" si="3"/>
        <v>173</v>
      </c>
      <c r="M19" s="5">
        <f t="shared" si="4"/>
        <v>173</v>
      </c>
      <c r="N19" s="5">
        <f t="shared" si="0"/>
        <v>69.199999999999989</v>
      </c>
      <c r="O19" s="5" t="str">
        <f t="shared" si="5"/>
        <v>B2</v>
      </c>
      <c r="P19" s="5"/>
      <c r="Q19" s="5" t="str">
        <f>Hindi!Z20</f>
        <v/>
      </c>
      <c r="R19" s="5" t="str">
        <f>English!Z20</f>
        <v/>
      </c>
      <c r="S19" s="5" t="str">
        <f>Maths!Z20</f>
        <v/>
      </c>
      <c r="T19" s="5" t="str">
        <f>E.V.S.!Z20</f>
        <v/>
      </c>
      <c r="U19" s="5" t="str">
        <f>G.K.!Z20</f>
        <v/>
      </c>
      <c r="V19" s="5" t="str">
        <f>Urdu!Z20</f>
        <v/>
      </c>
      <c r="W19" s="5" t="str">
        <f>Computer!Z20</f>
        <v/>
      </c>
      <c r="X19" s="5">
        <f t="shared" si="6"/>
        <v>0</v>
      </c>
      <c r="Y19" s="5" t="str">
        <f t="shared" si="7"/>
        <v/>
      </c>
      <c r="Z19" s="5" t="str">
        <f t="shared" si="1"/>
        <v/>
      </c>
      <c r="AA19" s="5" t="str">
        <f t="shared" si="8"/>
        <v/>
      </c>
      <c r="AB19" s="13" t="str">
        <f t="shared" si="9"/>
        <v/>
      </c>
      <c r="AC19" s="5" t="str">
        <f t="shared" si="2"/>
        <v/>
      </c>
      <c r="AD19" s="14" t="str">
        <f t="shared" si="10"/>
        <v/>
      </c>
    </row>
    <row r="20" spans="1:30" ht="15" customHeight="1">
      <c r="A20" s="4">
        <v>16</v>
      </c>
      <c r="B20" s="5">
        <f>IF(Hindi!B21="","",Hindi!B21)</f>
        <v>116</v>
      </c>
      <c r="C20" s="5">
        <f>IF(Hindi!C21="","",Hindi!C21)</f>
        <v>368</v>
      </c>
      <c r="D20" s="5" t="str">
        <f>IF(Hindi!D21="","",Hindi!D21)</f>
        <v>SARA PARVIN</v>
      </c>
      <c r="E20" s="5">
        <f>Hindi!N21</f>
        <v>47</v>
      </c>
      <c r="F20" s="5">
        <f>English!N21</f>
        <v>45</v>
      </c>
      <c r="G20" s="5">
        <f>Maths!N21</f>
        <v>50</v>
      </c>
      <c r="H20" s="5">
        <f>E.V.S.!N21</f>
        <v>46</v>
      </c>
      <c r="I20" s="5" t="str">
        <f>G.K.!N21</f>
        <v/>
      </c>
      <c r="J20" s="5">
        <f>Urdu!N21</f>
        <v>47</v>
      </c>
      <c r="K20" s="5" t="str">
        <f>Computer!N21</f>
        <v/>
      </c>
      <c r="L20" s="5">
        <f t="shared" si="3"/>
        <v>235</v>
      </c>
      <c r="M20" s="5">
        <f t="shared" si="4"/>
        <v>235</v>
      </c>
      <c r="N20" s="5">
        <f t="shared" si="0"/>
        <v>94</v>
      </c>
      <c r="O20" s="5" t="str">
        <f t="shared" si="5"/>
        <v>A1</v>
      </c>
      <c r="P20" s="5"/>
      <c r="Q20" s="5">
        <f>Hindi!Z21</f>
        <v>48</v>
      </c>
      <c r="R20" s="5">
        <f>English!Z21</f>
        <v>50</v>
      </c>
      <c r="S20" s="5">
        <f>Maths!Z21</f>
        <v>50</v>
      </c>
      <c r="T20" s="5">
        <f>E.V.S.!Z21</f>
        <v>50</v>
      </c>
      <c r="U20" s="5" t="str">
        <f>G.K.!Z21</f>
        <v/>
      </c>
      <c r="V20" s="5">
        <f>Urdu!Z21</f>
        <v>48</v>
      </c>
      <c r="W20" s="5" t="str">
        <f>Computer!Z21</f>
        <v/>
      </c>
      <c r="X20" s="5">
        <f t="shared" si="6"/>
        <v>246</v>
      </c>
      <c r="Y20" s="5">
        <f t="shared" si="7"/>
        <v>246</v>
      </c>
      <c r="Z20" s="5">
        <f t="shared" si="1"/>
        <v>98.4</v>
      </c>
      <c r="AA20" s="5" t="str">
        <f t="shared" si="8"/>
        <v>A1</v>
      </c>
      <c r="AB20" s="13">
        <f t="shared" si="9"/>
        <v>481</v>
      </c>
      <c r="AC20" s="5">
        <f t="shared" si="2"/>
        <v>96.2</v>
      </c>
      <c r="AD20" s="14" t="str">
        <f t="shared" si="10"/>
        <v>A1</v>
      </c>
    </row>
    <row r="21" spans="1:30" ht="15" customHeight="1">
      <c r="A21" s="4">
        <v>17</v>
      </c>
      <c r="B21" s="5">
        <f>IF(Hindi!B22="","",Hindi!B22)</f>
        <v>117</v>
      </c>
      <c r="C21" s="5">
        <f>IF(Hindi!C22="","",Hindi!C22)</f>
        <v>385</v>
      </c>
      <c r="D21" s="5" t="str">
        <f>IF(Hindi!D22="","",Hindi!D22)</f>
        <v>MOHAMMED YAMAN</v>
      </c>
      <c r="E21" s="5">
        <f>Hindi!N22</f>
        <v>42</v>
      </c>
      <c r="F21" s="5">
        <f>English!N22</f>
        <v>38</v>
      </c>
      <c r="G21" s="5">
        <f>Maths!N22</f>
        <v>40</v>
      </c>
      <c r="H21" s="5">
        <f>E.V.S.!N22</f>
        <v>39</v>
      </c>
      <c r="I21" s="5" t="str">
        <f>G.K.!N22</f>
        <v/>
      </c>
      <c r="J21" s="5">
        <f>Urdu!N22</f>
        <v>38</v>
      </c>
      <c r="K21" s="5" t="str">
        <f>Computer!N22</f>
        <v/>
      </c>
      <c r="L21" s="5">
        <f t="shared" si="3"/>
        <v>197</v>
      </c>
      <c r="M21" s="5">
        <f t="shared" si="4"/>
        <v>197</v>
      </c>
      <c r="N21" s="5">
        <f t="shared" si="0"/>
        <v>78.8</v>
      </c>
      <c r="O21" s="5" t="str">
        <f t="shared" si="5"/>
        <v>B1</v>
      </c>
      <c r="P21" s="5"/>
      <c r="Q21" s="5" t="str">
        <f>Hindi!Z22</f>
        <v/>
      </c>
      <c r="R21" s="5" t="str">
        <f>English!Z22</f>
        <v/>
      </c>
      <c r="S21" s="5" t="str">
        <f>Maths!Z22</f>
        <v/>
      </c>
      <c r="T21" s="5" t="str">
        <f>E.V.S.!Z22</f>
        <v/>
      </c>
      <c r="U21" s="5" t="str">
        <f>G.K.!Z22</f>
        <v/>
      </c>
      <c r="V21" s="5" t="str">
        <f>Urdu!Z22</f>
        <v/>
      </c>
      <c r="W21" s="5" t="str">
        <f>Computer!Z22</f>
        <v/>
      </c>
      <c r="X21" s="5">
        <f t="shared" si="6"/>
        <v>0</v>
      </c>
      <c r="Y21" s="5" t="str">
        <f t="shared" si="7"/>
        <v/>
      </c>
      <c r="Z21" s="5" t="str">
        <f t="shared" si="1"/>
        <v/>
      </c>
      <c r="AA21" s="5" t="str">
        <f t="shared" si="8"/>
        <v/>
      </c>
      <c r="AB21" s="13" t="str">
        <f t="shared" si="9"/>
        <v/>
      </c>
      <c r="AC21" s="5" t="str">
        <f t="shared" si="2"/>
        <v/>
      </c>
      <c r="AD21" s="14" t="str">
        <f t="shared" si="10"/>
        <v/>
      </c>
    </row>
    <row r="22" spans="1:30" ht="15" customHeight="1">
      <c r="A22" s="4">
        <v>18</v>
      </c>
      <c r="B22" s="5" t="str">
        <f>IF(Hindi!B23="","",Hindi!B23)</f>
        <v/>
      </c>
      <c r="C22" s="5" t="str">
        <f>IF(Hindi!C23="","",Hindi!C23)</f>
        <v/>
      </c>
      <c r="D22" s="5" t="str">
        <f>IF(Hindi!D23="","",Hindi!D23)</f>
        <v/>
      </c>
      <c r="E22" s="5" t="str">
        <f>Hindi!N23</f>
        <v/>
      </c>
      <c r="F22" s="5" t="str">
        <f>English!N23</f>
        <v/>
      </c>
      <c r="G22" s="5" t="str">
        <f>Maths!N23</f>
        <v/>
      </c>
      <c r="H22" s="5" t="str">
        <f>E.V.S.!N23</f>
        <v/>
      </c>
      <c r="I22" s="5" t="str">
        <f>G.K.!N23</f>
        <v/>
      </c>
      <c r="J22" s="5" t="str">
        <f>Urdu!N23</f>
        <v/>
      </c>
      <c r="K22" s="5" t="str">
        <f>Computer!N23</f>
        <v/>
      </c>
      <c r="L22" s="5">
        <f t="shared" si="3"/>
        <v>0</v>
      </c>
      <c r="M22" s="5" t="str">
        <f t="shared" si="4"/>
        <v/>
      </c>
      <c r="N22" s="5" t="str">
        <f t="shared" si="0"/>
        <v/>
      </c>
      <c r="O22" s="5" t="str">
        <f t="shared" si="5"/>
        <v/>
      </c>
      <c r="P22" s="5"/>
      <c r="Q22" s="5" t="str">
        <f>Hindi!Z23</f>
        <v/>
      </c>
      <c r="R22" s="5" t="str">
        <f>English!Z23</f>
        <v/>
      </c>
      <c r="S22" s="5" t="str">
        <f>Maths!Z23</f>
        <v/>
      </c>
      <c r="T22" s="5" t="str">
        <f>E.V.S.!Z23</f>
        <v/>
      </c>
      <c r="U22" s="5" t="str">
        <f>G.K.!Z23</f>
        <v/>
      </c>
      <c r="V22" s="5" t="str">
        <f>Urdu!Z23</f>
        <v/>
      </c>
      <c r="W22" s="5" t="str">
        <f>Computer!Z23</f>
        <v/>
      </c>
      <c r="X22" s="5">
        <f t="shared" si="6"/>
        <v>0</v>
      </c>
      <c r="Y22" s="5" t="str">
        <f t="shared" si="7"/>
        <v/>
      </c>
      <c r="Z22" s="5" t="str">
        <f t="shared" si="1"/>
        <v/>
      </c>
      <c r="AA22" s="5" t="str">
        <f t="shared" si="8"/>
        <v/>
      </c>
      <c r="AB22" s="13" t="str">
        <f t="shared" si="9"/>
        <v/>
      </c>
      <c r="AC22" s="5" t="str">
        <f t="shared" si="2"/>
        <v/>
      </c>
      <c r="AD22" s="14" t="str">
        <f t="shared" si="10"/>
        <v/>
      </c>
    </row>
    <row r="23" spans="1:30" ht="15" customHeight="1">
      <c r="A23" s="4">
        <v>19</v>
      </c>
      <c r="B23" s="5" t="str">
        <f>IF(Hindi!B24="","",Hindi!B24)</f>
        <v/>
      </c>
      <c r="C23" s="5" t="str">
        <f>IF(Hindi!C24="","",Hindi!C24)</f>
        <v/>
      </c>
      <c r="D23" s="5" t="str">
        <f>IF(Hindi!D24="","",Hindi!D24)</f>
        <v/>
      </c>
      <c r="E23" s="5" t="str">
        <f>Hindi!N24</f>
        <v/>
      </c>
      <c r="F23" s="5" t="str">
        <f>English!N24</f>
        <v/>
      </c>
      <c r="G23" s="5" t="str">
        <f>Maths!N24</f>
        <v/>
      </c>
      <c r="H23" s="5" t="str">
        <f>E.V.S.!N24</f>
        <v/>
      </c>
      <c r="I23" s="5" t="str">
        <f>G.K.!N24</f>
        <v/>
      </c>
      <c r="J23" s="5" t="str">
        <f>Urdu!N24</f>
        <v/>
      </c>
      <c r="K23" s="5" t="str">
        <f>Computer!N24</f>
        <v/>
      </c>
      <c r="L23" s="5">
        <f t="shared" si="3"/>
        <v>0</v>
      </c>
      <c r="M23" s="5" t="str">
        <f t="shared" si="4"/>
        <v/>
      </c>
      <c r="N23" s="5" t="str">
        <f t="shared" si="0"/>
        <v/>
      </c>
      <c r="O23" s="5" t="str">
        <f t="shared" si="5"/>
        <v/>
      </c>
      <c r="P23" s="5"/>
      <c r="Q23" s="5" t="str">
        <f>Hindi!Z24</f>
        <v/>
      </c>
      <c r="R23" s="5" t="str">
        <f>English!Z24</f>
        <v/>
      </c>
      <c r="S23" s="5" t="str">
        <f>Maths!Z24</f>
        <v/>
      </c>
      <c r="T23" s="5" t="str">
        <f>E.V.S.!Z24</f>
        <v/>
      </c>
      <c r="U23" s="5" t="str">
        <f>G.K.!Z24</f>
        <v/>
      </c>
      <c r="V23" s="5" t="str">
        <f>Urdu!Z24</f>
        <v/>
      </c>
      <c r="W23" s="5" t="str">
        <f>Computer!Z24</f>
        <v/>
      </c>
      <c r="X23" s="5">
        <f t="shared" si="6"/>
        <v>0</v>
      </c>
      <c r="Y23" s="5" t="str">
        <f t="shared" si="7"/>
        <v/>
      </c>
      <c r="Z23" s="5" t="str">
        <f t="shared" si="1"/>
        <v/>
      </c>
      <c r="AA23" s="5" t="str">
        <f t="shared" si="8"/>
        <v/>
      </c>
      <c r="AB23" s="13" t="str">
        <f t="shared" si="9"/>
        <v/>
      </c>
      <c r="AC23" s="5" t="str">
        <f t="shared" si="2"/>
        <v/>
      </c>
      <c r="AD23" s="14" t="str">
        <f t="shared" si="10"/>
        <v/>
      </c>
    </row>
    <row r="24" spans="1:30" ht="15" customHeight="1">
      <c r="A24" s="4">
        <v>20</v>
      </c>
      <c r="B24" s="5" t="str">
        <f>IF(Hindi!B25="","",Hindi!B25)</f>
        <v/>
      </c>
      <c r="C24" s="5" t="str">
        <f>IF(Hindi!C25="","",Hindi!C25)</f>
        <v/>
      </c>
      <c r="D24" s="5" t="str">
        <f>IF(Hindi!D25="","",Hindi!D25)</f>
        <v/>
      </c>
      <c r="E24" s="5" t="str">
        <f>Hindi!N25</f>
        <v/>
      </c>
      <c r="F24" s="5" t="str">
        <f>English!N25</f>
        <v/>
      </c>
      <c r="G24" s="5" t="str">
        <f>Maths!N25</f>
        <v/>
      </c>
      <c r="H24" s="5" t="str">
        <f>E.V.S.!N25</f>
        <v/>
      </c>
      <c r="I24" s="5" t="str">
        <f>G.K.!N25</f>
        <v/>
      </c>
      <c r="J24" s="5" t="str">
        <f>Urdu!N25</f>
        <v/>
      </c>
      <c r="K24" s="5" t="str">
        <f>Computer!N25</f>
        <v/>
      </c>
      <c r="L24" s="5">
        <f t="shared" si="3"/>
        <v>0</v>
      </c>
      <c r="M24" s="5" t="str">
        <f t="shared" si="4"/>
        <v/>
      </c>
      <c r="N24" s="5" t="str">
        <f t="shared" si="0"/>
        <v/>
      </c>
      <c r="O24" s="5" t="str">
        <f t="shared" si="5"/>
        <v/>
      </c>
      <c r="P24" s="5"/>
      <c r="Q24" s="5" t="str">
        <f>Hindi!Z25</f>
        <v/>
      </c>
      <c r="R24" s="5" t="str">
        <f>English!Z25</f>
        <v/>
      </c>
      <c r="S24" s="5" t="str">
        <f>Maths!Z25</f>
        <v/>
      </c>
      <c r="T24" s="5" t="str">
        <f>E.V.S.!Z25</f>
        <v/>
      </c>
      <c r="U24" s="5" t="str">
        <f>G.K.!Z25</f>
        <v/>
      </c>
      <c r="V24" s="5" t="str">
        <f>Urdu!Z25</f>
        <v/>
      </c>
      <c r="W24" s="5" t="str">
        <f>Computer!Z25</f>
        <v/>
      </c>
      <c r="X24" s="5">
        <f t="shared" si="6"/>
        <v>0</v>
      </c>
      <c r="Y24" s="5" t="str">
        <f t="shared" si="7"/>
        <v/>
      </c>
      <c r="Z24" s="5" t="str">
        <f t="shared" si="1"/>
        <v/>
      </c>
      <c r="AA24" s="5" t="str">
        <f t="shared" si="8"/>
        <v/>
      </c>
      <c r="AB24" s="13" t="str">
        <f t="shared" si="9"/>
        <v/>
      </c>
      <c r="AC24" s="5" t="str">
        <f t="shared" si="2"/>
        <v/>
      </c>
      <c r="AD24" s="14" t="str">
        <f t="shared" si="10"/>
        <v/>
      </c>
    </row>
    <row r="25" spans="1:30" ht="15" customHeight="1">
      <c r="A25" s="4">
        <v>21</v>
      </c>
      <c r="B25" s="5" t="str">
        <f>IF(Hindi!B26="","",Hindi!B26)</f>
        <v/>
      </c>
      <c r="C25" s="5" t="str">
        <f>IF(Hindi!C26="","",Hindi!C26)</f>
        <v/>
      </c>
      <c r="D25" s="5" t="str">
        <f>IF(Hindi!D26="","",Hindi!D26)</f>
        <v/>
      </c>
      <c r="E25" s="5" t="str">
        <f>Hindi!N26</f>
        <v/>
      </c>
      <c r="F25" s="5" t="str">
        <f>English!N26</f>
        <v/>
      </c>
      <c r="G25" s="5" t="str">
        <f>Maths!N26</f>
        <v/>
      </c>
      <c r="H25" s="5" t="str">
        <f>E.V.S.!N26</f>
        <v/>
      </c>
      <c r="I25" s="5" t="str">
        <f>G.K.!N26</f>
        <v/>
      </c>
      <c r="J25" s="5" t="str">
        <f>Urdu!N26</f>
        <v/>
      </c>
      <c r="K25" s="5" t="str">
        <f>Computer!N26</f>
        <v/>
      </c>
      <c r="L25" s="5">
        <f t="shared" si="3"/>
        <v>0</v>
      </c>
      <c r="M25" s="5" t="str">
        <f t="shared" si="4"/>
        <v/>
      </c>
      <c r="N25" s="5" t="str">
        <f t="shared" si="0"/>
        <v/>
      </c>
      <c r="O25" s="5" t="str">
        <f t="shared" si="5"/>
        <v/>
      </c>
      <c r="P25" s="5"/>
      <c r="Q25" s="5" t="str">
        <f>Hindi!Z26</f>
        <v/>
      </c>
      <c r="R25" s="5" t="str">
        <f>English!Z26</f>
        <v/>
      </c>
      <c r="S25" s="5" t="str">
        <f>Maths!Z26</f>
        <v/>
      </c>
      <c r="T25" s="5" t="str">
        <f>E.V.S.!Z26</f>
        <v/>
      </c>
      <c r="U25" s="5" t="str">
        <f>G.K.!Z26</f>
        <v/>
      </c>
      <c r="V25" s="5" t="str">
        <f>Urdu!Z26</f>
        <v/>
      </c>
      <c r="W25" s="5" t="str">
        <f>Computer!Z26</f>
        <v/>
      </c>
      <c r="X25" s="5">
        <f t="shared" si="6"/>
        <v>0</v>
      </c>
      <c r="Y25" s="5" t="str">
        <f t="shared" si="7"/>
        <v/>
      </c>
      <c r="Z25" s="5" t="str">
        <f t="shared" si="1"/>
        <v/>
      </c>
      <c r="AA25" s="5" t="str">
        <f t="shared" si="8"/>
        <v/>
      </c>
      <c r="AB25" s="13" t="str">
        <f t="shared" si="9"/>
        <v/>
      </c>
      <c r="AC25" s="5" t="str">
        <f t="shared" si="2"/>
        <v/>
      </c>
      <c r="AD25" s="14" t="str">
        <f t="shared" si="10"/>
        <v/>
      </c>
    </row>
    <row r="26" spans="1:30" ht="15" customHeight="1">
      <c r="A26" s="4">
        <v>22</v>
      </c>
      <c r="B26" s="5" t="str">
        <f>IF(Hindi!B27="","",Hindi!B27)</f>
        <v/>
      </c>
      <c r="C26" s="5" t="str">
        <f>IF(Hindi!C27="","",Hindi!C27)</f>
        <v/>
      </c>
      <c r="D26" s="5" t="str">
        <f>IF(Hindi!D27="","",Hindi!D27)</f>
        <v/>
      </c>
      <c r="E26" s="5" t="str">
        <f>Hindi!N27</f>
        <v/>
      </c>
      <c r="F26" s="5" t="str">
        <f>English!N27</f>
        <v/>
      </c>
      <c r="G26" s="5" t="str">
        <f>Maths!N27</f>
        <v/>
      </c>
      <c r="H26" s="5" t="str">
        <f>E.V.S.!N27</f>
        <v/>
      </c>
      <c r="I26" s="5" t="str">
        <f>G.K.!N27</f>
        <v/>
      </c>
      <c r="J26" s="5" t="str">
        <f>Urdu!N27</f>
        <v/>
      </c>
      <c r="K26" s="5" t="str">
        <f>Computer!N27</f>
        <v/>
      </c>
      <c r="L26" s="5">
        <f t="shared" si="3"/>
        <v>0</v>
      </c>
      <c r="M26" s="5" t="str">
        <f t="shared" si="4"/>
        <v/>
      </c>
      <c r="N26" s="5" t="str">
        <f t="shared" si="0"/>
        <v/>
      </c>
      <c r="O26" s="5" t="str">
        <f t="shared" si="5"/>
        <v/>
      </c>
      <c r="P26" s="5"/>
      <c r="Q26" s="5" t="str">
        <f>Hindi!Z27</f>
        <v/>
      </c>
      <c r="R26" s="5" t="str">
        <f>English!Z27</f>
        <v/>
      </c>
      <c r="S26" s="5" t="str">
        <f>Maths!Z27</f>
        <v/>
      </c>
      <c r="T26" s="5" t="str">
        <f>E.V.S.!Z27</f>
        <v/>
      </c>
      <c r="U26" s="5" t="str">
        <f>G.K.!Z27</f>
        <v/>
      </c>
      <c r="V26" s="5" t="str">
        <f>Urdu!Z27</f>
        <v/>
      </c>
      <c r="W26" s="5" t="str">
        <f>Computer!Z27</f>
        <v/>
      </c>
      <c r="X26" s="5">
        <f t="shared" si="6"/>
        <v>0</v>
      </c>
      <c r="Y26" s="5" t="str">
        <f t="shared" si="7"/>
        <v/>
      </c>
      <c r="Z26" s="5" t="str">
        <f t="shared" si="1"/>
        <v/>
      </c>
      <c r="AA26" s="5" t="str">
        <f t="shared" si="8"/>
        <v/>
      </c>
      <c r="AB26" s="13" t="str">
        <f t="shared" si="9"/>
        <v/>
      </c>
      <c r="AC26" s="5" t="str">
        <f t="shared" si="2"/>
        <v/>
      </c>
      <c r="AD26" s="14" t="str">
        <f t="shared" si="10"/>
        <v/>
      </c>
    </row>
    <row r="27" spans="1:30" ht="15" customHeight="1">
      <c r="A27" s="4">
        <v>23</v>
      </c>
      <c r="B27" s="5" t="str">
        <f>IF(Hindi!B28="","",Hindi!B28)</f>
        <v/>
      </c>
      <c r="C27" s="5" t="str">
        <f>IF(Hindi!C28="","",Hindi!C28)</f>
        <v/>
      </c>
      <c r="D27" s="5" t="str">
        <f>IF(Hindi!D28="","",Hindi!D28)</f>
        <v/>
      </c>
      <c r="E27" s="5" t="str">
        <f>Hindi!N28</f>
        <v/>
      </c>
      <c r="F27" s="5" t="str">
        <f>English!N28</f>
        <v/>
      </c>
      <c r="G27" s="5" t="str">
        <f>Maths!N28</f>
        <v/>
      </c>
      <c r="H27" s="5" t="str">
        <f>E.V.S.!N28</f>
        <v/>
      </c>
      <c r="I27" s="5" t="str">
        <f>G.K.!N28</f>
        <v/>
      </c>
      <c r="J27" s="5" t="str">
        <f>Urdu!N28</f>
        <v/>
      </c>
      <c r="K27" s="5" t="str">
        <f>Computer!N28</f>
        <v/>
      </c>
      <c r="L27" s="5">
        <f t="shared" si="3"/>
        <v>0</v>
      </c>
      <c r="M27" s="5" t="str">
        <f t="shared" si="4"/>
        <v/>
      </c>
      <c r="N27" s="5" t="str">
        <f t="shared" si="0"/>
        <v/>
      </c>
      <c r="O27" s="5" t="str">
        <f t="shared" si="5"/>
        <v/>
      </c>
      <c r="P27" s="5"/>
      <c r="Q27" s="5" t="str">
        <f>Hindi!Z28</f>
        <v/>
      </c>
      <c r="R27" s="5" t="str">
        <f>English!Z28</f>
        <v/>
      </c>
      <c r="S27" s="5" t="str">
        <f>Maths!Z28</f>
        <v/>
      </c>
      <c r="T27" s="5" t="str">
        <f>E.V.S.!Z28</f>
        <v/>
      </c>
      <c r="U27" s="5" t="str">
        <f>G.K.!Z28</f>
        <v/>
      </c>
      <c r="V27" s="5" t="str">
        <f>Urdu!Z28</f>
        <v/>
      </c>
      <c r="W27" s="5" t="str">
        <f>Computer!Z28</f>
        <v/>
      </c>
      <c r="X27" s="5">
        <f t="shared" si="6"/>
        <v>0</v>
      </c>
      <c r="Y27" s="5" t="str">
        <f t="shared" si="7"/>
        <v/>
      </c>
      <c r="Z27" s="5" t="str">
        <f t="shared" si="1"/>
        <v/>
      </c>
      <c r="AA27" s="5" t="str">
        <f t="shared" si="8"/>
        <v/>
      </c>
      <c r="AB27" s="13" t="str">
        <f t="shared" si="9"/>
        <v/>
      </c>
      <c r="AC27" s="5" t="str">
        <f t="shared" si="2"/>
        <v/>
      </c>
      <c r="AD27" s="14" t="str">
        <f t="shared" si="10"/>
        <v/>
      </c>
    </row>
    <row r="28" spans="1:30" ht="15" customHeight="1">
      <c r="A28" s="4">
        <v>24</v>
      </c>
      <c r="B28" s="5" t="str">
        <f>IF(Hindi!B29="","",Hindi!B29)</f>
        <v/>
      </c>
      <c r="C28" s="5" t="str">
        <f>IF(Hindi!C29="","",Hindi!C29)</f>
        <v/>
      </c>
      <c r="D28" s="5" t="str">
        <f>IF(Hindi!D29="","",Hindi!D29)</f>
        <v/>
      </c>
      <c r="E28" s="5" t="str">
        <f>Hindi!N29</f>
        <v/>
      </c>
      <c r="F28" s="5" t="str">
        <f>English!N29</f>
        <v/>
      </c>
      <c r="G28" s="5" t="str">
        <f>Maths!N29</f>
        <v/>
      </c>
      <c r="H28" s="5" t="str">
        <f>E.V.S.!N29</f>
        <v/>
      </c>
      <c r="I28" s="5" t="str">
        <f>G.K.!N29</f>
        <v/>
      </c>
      <c r="J28" s="5" t="str">
        <f>Urdu!N29</f>
        <v/>
      </c>
      <c r="K28" s="5" t="str">
        <f>Computer!N29</f>
        <v/>
      </c>
      <c r="L28" s="5">
        <f t="shared" si="3"/>
        <v>0</v>
      </c>
      <c r="M28" s="5" t="str">
        <f t="shared" si="4"/>
        <v/>
      </c>
      <c r="N28" s="5" t="str">
        <f t="shared" si="0"/>
        <v/>
      </c>
      <c r="O28" s="5" t="str">
        <f t="shared" si="5"/>
        <v/>
      </c>
      <c r="P28" s="5"/>
      <c r="Q28" s="5" t="str">
        <f>Hindi!Z29</f>
        <v/>
      </c>
      <c r="R28" s="5" t="str">
        <f>English!Z29</f>
        <v/>
      </c>
      <c r="S28" s="5" t="str">
        <f>Maths!Z29</f>
        <v/>
      </c>
      <c r="T28" s="5" t="str">
        <f>E.V.S.!Z29</f>
        <v/>
      </c>
      <c r="U28" s="5" t="str">
        <f>G.K.!Z29</f>
        <v/>
      </c>
      <c r="V28" s="5" t="str">
        <f>Urdu!Z29</f>
        <v/>
      </c>
      <c r="W28" s="5" t="str">
        <f>Computer!Z29</f>
        <v/>
      </c>
      <c r="X28" s="5">
        <f t="shared" si="6"/>
        <v>0</v>
      </c>
      <c r="Y28" s="5" t="str">
        <f t="shared" si="7"/>
        <v/>
      </c>
      <c r="Z28" s="5" t="str">
        <f t="shared" si="1"/>
        <v/>
      </c>
      <c r="AA28" s="5" t="str">
        <f t="shared" si="8"/>
        <v/>
      </c>
      <c r="AB28" s="13" t="str">
        <f t="shared" si="9"/>
        <v/>
      </c>
      <c r="AC28" s="5" t="str">
        <f t="shared" si="2"/>
        <v/>
      </c>
      <c r="AD28" s="14" t="str">
        <f t="shared" si="10"/>
        <v/>
      </c>
    </row>
    <row r="29" spans="1:30" ht="15" customHeight="1">
      <c r="A29" s="4">
        <v>25</v>
      </c>
      <c r="B29" s="5" t="str">
        <f>IF(Hindi!B30="","",Hindi!B30)</f>
        <v/>
      </c>
      <c r="C29" s="5" t="str">
        <f>IF(Hindi!C30="","",Hindi!C30)</f>
        <v/>
      </c>
      <c r="D29" s="5" t="str">
        <f>IF(Hindi!D30="","",Hindi!D30)</f>
        <v/>
      </c>
      <c r="E29" s="5" t="str">
        <f>Hindi!N30</f>
        <v/>
      </c>
      <c r="F29" s="5" t="str">
        <f>English!N30</f>
        <v/>
      </c>
      <c r="G29" s="5" t="str">
        <f>Maths!N30</f>
        <v/>
      </c>
      <c r="H29" s="5" t="str">
        <f>E.V.S.!N30</f>
        <v/>
      </c>
      <c r="I29" s="5" t="str">
        <f>G.K.!N30</f>
        <v/>
      </c>
      <c r="J29" s="5" t="str">
        <f>Urdu!N30</f>
        <v/>
      </c>
      <c r="K29" s="5" t="str">
        <f>Computer!N30</f>
        <v/>
      </c>
      <c r="L29" s="5">
        <f t="shared" si="3"/>
        <v>0</v>
      </c>
      <c r="M29" s="5" t="str">
        <f t="shared" si="4"/>
        <v/>
      </c>
      <c r="N29" s="5" t="str">
        <f t="shared" si="0"/>
        <v/>
      </c>
      <c r="O29" s="5" t="str">
        <f t="shared" si="5"/>
        <v/>
      </c>
      <c r="P29" s="5"/>
      <c r="Q29" s="5" t="str">
        <f>Hindi!Z30</f>
        <v/>
      </c>
      <c r="R29" s="5" t="str">
        <f>English!Z30</f>
        <v/>
      </c>
      <c r="S29" s="5" t="str">
        <f>Maths!Z30</f>
        <v/>
      </c>
      <c r="T29" s="5" t="str">
        <f>E.V.S.!Z30</f>
        <v/>
      </c>
      <c r="U29" s="5" t="str">
        <f>G.K.!Z30</f>
        <v/>
      </c>
      <c r="V29" s="5" t="str">
        <f>Urdu!Z30</f>
        <v/>
      </c>
      <c r="W29" s="5" t="str">
        <f>Computer!Z30</f>
        <v/>
      </c>
      <c r="X29" s="5">
        <f t="shared" si="6"/>
        <v>0</v>
      </c>
      <c r="Y29" s="5" t="str">
        <f t="shared" si="7"/>
        <v/>
      </c>
      <c r="Z29" s="5" t="str">
        <f t="shared" si="1"/>
        <v/>
      </c>
      <c r="AA29" s="5" t="str">
        <f t="shared" si="8"/>
        <v/>
      </c>
      <c r="AB29" s="13" t="str">
        <f t="shared" si="9"/>
        <v/>
      </c>
      <c r="AC29" s="5" t="str">
        <f t="shared" si="2"/>
        <v/>
      </c>
      <c r="AD29" s="14" t="str">
        <f t="shared" si="10"/>
        <v/>
      </c>
    </row>
    <row r="30" spans="1:30" ht="15" customHeight="1">
      <c r="A30" s="4">
        <v>26</v>
      </c>
      <c r="B30" s="5" t="str">
        <f>IF(Hindi!B31="","",Hindi!B31)</f>
        <v/>
      </c>
      <c r="C30" s="5" t="str">
        <f>IF(Hindi!C31="","",Hindi!C31)</f>
        <v/>
      </c>
      <c r="D30" s="5" t="str">
        <f>IF(Hindi!D31="","",Hindi!D31)</f>
        <v/>
      </c>
      <c r="E30" s="5" t="str">
        <f>Hindi!N31</f>
        <v/>
      </c>
      <c r="F30" s="5" t="str">
        <f>English!N31</f>
        <v/>
      </c>
      <c r="G30" s="5" t="str">
        <f>Maths!N31</f>
        <v/>
      </c>
      <c r="H30" s="5" t="str">
        <f>E.V.S.!N31</f>
        <v/>
      </c>
      <c r="I30" s="5" t="str">
        <f>G.K.!N31</f>
        <v/>
      </c>
      <c r="J30" s="5" t="str">
        <f>Urdu!N31</f>
        <v/>
      </c>
      <c r="K30" s="5" t="str">
        <f>Computer!N31</f>
        <v/>
      </c>
      <c r="L30" s="5">
        <f t="shared" si="3"/>
        <v>0</v>
      </c>
      <c r="M30" s="5" t="str">
        <f t="shared" si="4"/>
        <v/>
      </c>
      <c r="N30" s="5" t="str">
        <f t="shared" si="0"/>
        <v/>
      </c>
      <c r="O30" s="5" t="str">
        <f t="shared" si="5"/>
        <v/>
      </c>
      <c r="P30" s="5"/>
      <c r="Q30" s="5" t="str">
        <f>Hindi!Z31</f>
        <v/>
      </c>
      <c r="R30" s="5" t="str">
        <f>English!Z31</f>
        <v/>
      </c>
      <c r="S30" s="5" t="str">
        <f>Maths!Z31</f>
        <v/>
      </c>
      <c r="T30" s="5" t="str">
        <f>E.V.S.!Z31</f>
        <v/>
      </c>
      <c r="U30" s="5" t="str">
        <f>G.K.!Z31</f>
        <v/>
      </c>
      <c r="V30" s="5" t="str">
        <f>Urdu!Z31</f>
        <v/>
      </c>
      <c r="W30" s="5" t="str">
        <f>Computer!Z31</f>
        <v/>
      </c>
      <c r="X30" s="5">
        <f t="shared" si="6"/>
        <v>0</v>
      </c>
      <c r="Y30" s="5" t="str">
        <f t="shared" si="7"/>
        <v/>
      </c>
      <c r="Z30" s="5" t="str">
        <f t="shared" si="1"/>
        <v/>
      </c>
      <c r="AA30" s="5" t="str">
        <f t="shared" si="8"/>
        <v/>
      </c>
      <c r="AB30" s="13" t="str">
        <f t="shared" si="9"/>
        <v/>
      </c>
      <c r="AC30" s="5" t="str">
        <f t="shared" si="2"/>
        <v/>
      </c>
      <c r="AD30" s="14" t="str">
        <f t="shared" si="10"/>
        <v/>
      </c>
    </row>
    <row r="31" spans="1:30" ht="15" customHeight="1">
      <c r="A31" s="4">
        <v>27</v>
      </c>
      <c r="B31" s="5" t="str">
        <f>IF(Hindi!B32="","",Hindi!B32)</f>
        <v/>
      </c>
      <c r="C31" s="5" t="str">
        <f>IF(Hindi!C32="","",Hindi!C32)</f>
        <v/>
      </c>
      <c r="D31" s="5" t="str">
        <f>IF(Hindi!D32="","",Hindi!D32)</f>
        <v/>
      </c>
      <c r="E31" s="5" t="str">
        <f>Hindi!N32</f>
        <v/>
      </c>
      <c r="F31" s="5" t="str">
        <f>English!N32</f>
        <v/>
      </c>
      <c r="G31" s="5" t="str">
        <f>Maths!N32</f>
        <v/>
      </c>
      <c r="H31" s="5" t="str">
        <f>E.V.S.!N32</f>
        <v/>
      </c>
      <c r="I31" s="5" t="str">
        <f>G.K.!N32</f>
        <v/>
      </c>
      <c r="J31" s="5" t="str">
        <f>Urdu!N32</f>
        <v/>
      </c>
      <c r="K31" s="5" t="str">
        <f>Computer!N32</f>
        <v/>
      </c>
      <c r="L31" s="5">
        <f t="shared" si="3"/>
        <v>0</v>
      </c>
      <c r="M31" s="5" t="str">
        <f t="shared" si="4"/>
        <v/>
      </c>
      <c r="N31" s="5" t="str">
        <f t="shared" si="0"/>
        <v/>
      </c>
      <c r="O31" s="5" t="str">
        <f t="shared" si="5"/>
        <v/>
      </c>
      <c r="P31" s="5"/>
      <c r="Q31" s="5" t="str">
        <f>Hindi!Z32</f>
        <v/>
      </c>
      <c r="R31" s="5" t="str">
        <f>English!Z32</f>
        <v/>
      </c>
      <c r="S31" s="5" t="str">
        <f>Maths!Z32</f>
        <v/>
      </c>
      <c r="T31" s="5" t="str">
        <f>E.V.S.!Z32</f>
        <v/>
      </c>
      <c r="U31" s="5" t="str">
        <f>G.K.!Z32</f>
        <v/>
      </c>
      <c r="V31" s="5" t="str">
        <f>Urdu!Z32</f>
        <v/>
      </c>
      <c r="W31" s="5" t="str">
        <f>Computer!Z32</f>
        <v/>
      </c>
      <c r="X31" s="5">
        <f t="shared" si="6"/>
        <v>0</v>
      </c>
      <c r="Y31" s="5" t="str">
        <f t="shared" si="7"/>
        <v/>
      </c>
      <c r="Z31" s="5" t="str">
        <f t="shared" si="1"/>
        <v/>
      </c>
      <c r="AA31" s="5" t="str">
        <f t="shared" si="8"/>
        <v/>
      </c>
      <c r="AB31" s="13" t="str">
        <f t="shared" si="9"/>
        <v/>
      </c>
      <c r="AC31" s="5" t="str">
        <f t="shared" si="2"/>
        <v/>
      </c>
      <c r="AD31" s="14" t="str">
        <f t="shared" si="10"/>
        <v/>
      </c>
    </row>
    <row r="32" spans="1:30" ht="15" customHeight="1">
      <c r="A32" s="4">
        <v>28</v>
      </c>
      <c r="B32" s="5" t="str">
        <f>IF(Hindi!B33="","",Hindi!B33)</f>
        <v/>
      </c>
      <c r="C32" s="5" t="str">
        <f>IF(Hindi!C33="","",Hindi!C33)</f>
        <v/>
      </c>
      <c r="D32" s="5" t="str">
        <f>IF(Hindi!D33="","",Hindi!D33)</f>
        <v/>
      </c>
      <c r="E32" s="5" t="str">
        <f>Hindi!N33</f>
        <v/>
      </c>
      <c r="F32" s="5" t="str">
        <f>English!N33</f>
        <v/>
      </c>
      <c r="G32" s="5" t="str">
        <f>Maths!N33</f>
        <v/>
      </c>
      <c r="H32" s="5" t="str">
        <f>E.V.S.!N33</f>
        <v/>
      </c>
      <c r="I32" s="5" t="str">
        <f>G.K.!N33</f>
        <v/>
      </c>
      <c r="J32" s="5" t="str">
        <f>Urdu!N33</f>
        <v/>
      </c>
      <c r="K32" s="5" t="str">
        <f>Computer!N33</f>
        <v/>
      </c>
      <c r="L32" s="5">
        <f t="shared" si="3"/>
        <v>0</v>
      </c>
      <c r="M32" s="5" t="str">
        <f t="shared" si="4"/>
        <v/>
      </c>
      <c r="N32" s="5" t="str">
        <f t="shared" si="0"/>
        <v/>
      </c>
      <c r="O32" s="5" t="str">
        <f t="shared" si="5"/>
        <v/>
      </c>
      <c r="P32" s="5"/>
      <c r="Q32" s="5" t="str">
        <f>Hindi!Z33</f>
        <v/>
      </c>
      <c r="R32" s="5" t="str">
        <f>English!Z33</f>
        <v/>
      </c>
      <c r="S32" s="5" t="str">
        <f>Maths!Z33</f>
        <v/>
      </c>
      <c r="T32" s="5" t="str">
        <f>E.V.S.!Z33</f>
        <v/>
      </c>
      <c r="U32" s="5" t="str">
        <f>G.K.!Z33</f>
        <v/>
      </c>
      <c r="V32" s="5" t="str">
        <f>Urdu!Z33</f>
        <v/>
      </c>
      <c r="W32" s="5" t="str">
        <f>Computer!Z33</f>
        <v/>
      </c>
      <c r="X32" s="5">
        <f t="shared" si="6"/>
        <v>0</v>
      </c>
      <c r="Y32" s="5" t="str">
        <f t="shared" si="7"/>
        <v/>
      </c>
      <c r="Z32" s="5" t="str">
        <f t="shared" si="1"/>
        <v/>
      </c>
      <c r="AA32" s="5" t="str">
        <f t="shared" si="8"/>
        <v/>
      </c>
      <c r="AB32" s="13" t="str">
        <f t="shared" si="9"/>
        <v/>
      </c>
      <c r="AC32" s="5" t="str">
        <f t="shared" si="2"/>
        <v/>
      </c>
      <c r="AD32" s="14" t="str">
        <f t="shared" si="10"/>
        <v/>
      </c>
    </row>
    <row r="33" spans="1:30" ht="15" customHeight="1">
      <c r="A33" s="4">
        <v>29</v>
      </c>
      <c r="B33" s="5" t="str">
        <f>IF(Hindi!B34="","",Hindi!B34)</f>
        <v/>
      </c>
      <c r="C33" s="5" t="str">
        <f>IF(Hindi!C34="","",Hindi!C34)</f>
        <v/>
      </c>
      <c r="D33" s="5" t="str">
        <f>IF(Hindi!D34="","",Hindi!D34)</f>
        <v/>
      </c>
      <c r="E33" s="5" t="str">
        <f>Hindi!N34</f>
        <v/>
      </c>
      <c r="F33" s="5" t="str">
        <f>English!N34</f>
        <v/>
      </c>
      <c r="G33" s="5" t="str">
        <f>Maths!N34</f>
        <v/>
      </c>
      <c r="H33" s="5" t="str">
        <f>E.V.S.!N34</f>
        <v/>
      </c>
      <c r="I33" s="5" t="str">
        <f>G.K.!N34</f>
        <v/>
      </c>
      <c r="J33" s="5" t="str">
        <f>Urdu!N34</f>
        <v/>
      </c>
      <c r="K33" s="5" t="str">
        <f>Computer!N34</f>
        <v/>
      </c>
      <c r="L33" s="5">
        <f t="shared" si="3"/>
        <v>0</v>
      </c>
      <c r="M33" s="5" t="str">
        <f t="shared" si="4"/>
        <v/>
      </c>
      <c r="N33" s="5" t="str">
        <f t="shared" si="0"/>
        <v/>
      </c>
      <c r="O33" s="5" t="str">
        <f t="shared" si="5"/>
        <v/>
      </c>
      <c r="P33" s="5"/>
      <c r="Q33" s="5" t="str">
        <f>Hindi!Z34</f>
        <v/>
      </c>
      <c r="R33" s="5" t="str">
        <f>English!Z34</f>
        <v/>
      </c>
      <c r="S33" s="5" t="str">
        <f>Maths!Z34</f>
        <v/>
      </c>
      <c r="T33" s="5" t="str">
        <f>E.V.S.!Z34</f>
        <v/>
      </c>
      <c r="U33" s="5" t="str">
        <f>G.K.!Z34</f>
        <v/>
      </c>
      <c r="V33" s="5" t="str">
        <f>Urdu!Z34</f>
        <v/>
      </c>
      <c r="W33" s="5" t="str">
        <f>Computer!Z34</f>
        <v/>
      </c>
      <c r="X33" s="5">
        <f t="shared" si="6"/>
        <v>0</v>
      </c>
      <c r="Y33" s="5" t="str">
        <f t="shared" si="7"/>
        <v/>
      </c>
      <c r="Z33" s="5" t="str">
        <f t="shared" si="1"/>
        <v/>
      </c>
      <c r="AA33" s="5" t="str">
        <f t="shared" si="8"/>
        <v/>
      </c>
      <c r="AB33" s="13" t="str">
        <f t="shared" si="9"/>
        <v/>
      </c>
      <c r="AC33" s="5" t="str">
        <f t="shared" si="2"/>
        <v/>
      </c>
      <c r="AD33" s="14" t="str">
        <f t="shared" si="10"/>
        <v/>
      </c>
    </row>
    <row r="34" spans="1:30" ht="15" customHeight="1">
      <c r="A34" s="6">
        <v>30</v>
      </c>
      <c r="B34" s="7" t="str">
        <f>IF(Hindi!B35="","",Hindi!B35)</f>
        <v/>
      </c>
      <c r="C34" s="7" t="str">
        <f>IF(Hindi!C35="","",Hindi!C35)</f>
        <v/>
      </c>
      <c r="D34" s="7" t="str">
        <f>IF(Hindi!D35="","",Hindi!D35)</f>
        <v/>
      </c>
      <c r="E34" s="7" t="str">
        <f>Hindi!N35</f>
        <v/>
      </c>
      <c r="F34" s="7" t="str">
        <f>English!N35</f>
        <v/>
      </c>
      <c r="G34" s="7" t="str">
        <f>Maths!N35</f>
        <v/>
      </c>
      <c r="H34" s="7" t="str">
        <f>E.V.S.!N35</f>
        <v/>
      </c>
      <c r="I34" s="7" t="str">
        <f>G.K.!N35</f>
        <v/>
      </c>
      <c r="J34" s="7" t="str">
        <f>Urdu!N35</f>
        <v/>
      </c>
      <c r="K34" s="7" t="str">
        <f>Computer!N35</f>
        <v/>
      </c>
      <c r="L34" s="7">
        <f t="shared" si="3"/>
        <v>0</v>
      </c>
      <c r="M34" s="7" t="str">
        <f t="shared" si="4"/>
        <v/>
      </c>
      <c r="N34" s="7" t="str">
        <f t="shared" si="0"/>
        <v/>
      </c>
      <c r="O34" s="7" t="str">
        <f t="shared" si="5"/>
        <v/>
      </c>
      <c r="P34" s="7"/>
      <c r="Q34" s="7" t="str">
        <f>Hindi!Z35</f>
        <v/>
      </c>
      <c r="R34" s="7" t="str">
        <f>English!Z35</f>
        <v/>
      </c>
      <c r="S34" s="7" t="str">
        <f>Maths!Z35</f>
        <v/>
      </c>
      <c r="T34" s="7" t="str">
        <f>E.V.S.!Z35</f>
        <v/>
      </c>
      <c r="U34" s="7" t="str">
        <f>G.K.!Z35</f>
        <v/>
      </c>
      <c r="V34" s="7" t="str">
        <f>Urdu!Z35</f>
        <v/>
      </c>
      <c r="W34" s="7" t="str">
        <f>Computer!Z35</f>
        <v/>
      </c>
      <c r="X34" s="7">
        <f t="shared" si="6"/>
        <v>0</v>
      </c>
      <c r="Y34" s="7" t="str">
        <f t="shared" si="7"/>
        <v/>
      </c>
      <c r="Z34" s="7" t="str">
        <f t="shared" si="1"/>
        <v/>
      </c>
      <c r="AA34" s="7" t="str">
        <f t="shared" si="8"/>
        <v/>
      </c>
      <c r="AB34" s="15" t="str">
        <f t="shared" si="9"/>
        <v/>
      </c>
      <c r="AC34" s="7" t="str">
        <f t="shared" si="2"/>
        <v/>
      </c>
      <c r="AD34" s="16" t="str">
        <f t="shared" si="10"/>
        <v/>
      </c>
    </row>
  </sheetData>
  <sheetProtection password="E9BB" sheet="1" objects="1"/>
  <mergeCells count="11">
    <mergeCell ref="A1:AD1"/>
    <mergeCell ref="A2:D2"/>
    <mergeCell ref="E2:Y2"/>
    <mergeCell ref="AB2:AD2"/>
    <mergeCell ref="E3:O3"/>
    <mergeCell ref="Q3:AA3"/>
    <mergeCell ref="AB3:AD3"/>
    <mergeCell ref="A3:A4"/>
    <mergeCell ref="B3:B4"/>
    <mergeCell ref="C3:C4"/>
    <mergeCell ref="D3:D4"/>
  </mergeCells>
  <conditionalFormatting sqref="O5">
    <cfRule type="containsText" dxfId="613" priority="629" operator="containsText" text="B2">
      <formula>NOT(ISERROR(SEARCH("B2",O5)))</formula>
    </cfRule>
    <cfRule type="containsText" dxfId="612" priority="631" operator="containsText" text="A2">
      <formula>NOT(ISERROR(SEARCH("A2",O5)))</formula>
    </cfRule>
    <cfRule type="containsText" dxfId="611" priority="632" operator="containsText" text="A1">
      <formula>NOT(ISERROR(SEARCH("A1",O5)))</formula>
    </cfRule>
    <cfRule type="containsText" dxfId="610" priority="638" operator="containsText" text="B1">
      <formula>NOT(ISERROR(SEARCH("B1",O5)))</formula>
    </cfRule>
    <cfRule type="containsText" dxfId="609" priority="637" operator="containsText" text="B2">
      <formula>NOT(ISERROR(SEARCH("B2",O5)))</formula>
    </cfRule>
    <cfRule type="containsText" dxfId="608" priority="634" operator="containsText" text="D">
      <formula>NOT(ISERROR(SEARCH("D",O5)))</formula>
    </cfRule>
    <cfRule type="beginsWith" dxfId="607" priority="633" operator="beginsWith" text="E">
      <formula>LEFT(O5,LEN("E"))="E"</formula>
    </cfRule>
    <cfRule type="containsText" dxfId="606" priority="636" operator="containsText" text="C1">
      <formula>NOT(ISERROR(SEARCH("C1",O5)))</formula>
    </cfRule>
    <cfRule type="containsText" dxfId="605" priority="635" operator="containsText" text="C2">
      <formula>NOT(ISERROR(SEARCH("C2",O5)))</formula>
    </cfRule>
    <cfRule type="containsText" dxfId="604" priority="630" operator="containsText" text="B1">
      <formula>NOT(ISERROR(SEARCH("B1",O5)))</formula>
    </cfRule>
    <cfRule type="containsText" dxfId="603" priority="628" operator="containsText" text="C1">
      <formula>NOT(ISERROR(SEARCH("C1",O5)))</formula>
    </cfRule>
    <cfRule type="containsText" dxfId="602" priority="639" operator="containsText" text="A2">
      <formula>NOT(ISERROR(SEARCH("A2",O5)))</formula>
    </cfRule>
    <cfRule type="containsText" dxfId="601" priority="640" operator="containsText" text="A1">
      <formula>NOT(ISERROR(SEARCH("A1",O5)))</formula>
    </cfRule>
  </conditionalFormatting>
  <conditionalFormatting sqref="O5:O33">
    <cfRule type="containsText" dxfId="600" priority="603" operator="containsText" text="C2">
      <formula>NOT(ISERROR(SEARCH("C2",O5)))</formula>
    </cfRule>
    <cfRule type="containsText" dxfId="599" priority="602" operator="containsText" text="D">
      <formula>NOT(ISERROR(SEARCH("D",O5)))</formula>
    </cfRule>
    <cfRule type="beginsWith" dxfId="598" priority="601" operator="beginsWith" text="E">
      <formula>LEFT(O5,LEN("E"))="E"</formula>
    </cfRule>
  </conditionalFormatting>
  <conditionalFormatting sqref="O6:O33">
    <cfRule type="containsText" dxfId="597" priority="594" operator="containsText" text="D">
      <formula>NOT(ISERROR(SEARCH("D",O6)))</formula>
    </cfRule>
    <cfRule type="beginsWith" dxfId="596" priority="593" operator="beginsWith" text="E">
      <formula>LEFT(O6,LEN("E"))="E"</formula>
    </cfRule>
    <cfRule type="containsText" dxfId="595" priority="364" operator="containsText" text="C1">
      <formula>NOT(ISERROR(SEARCH("C1",O6)))</formula>
    </cfRule>
    <cfRule type="containsText" dxfId="594" priority="362" operator="containsText" text="D">
      <formula>NOT(ISERROR(SEARCH("D",O6)))</formula>
    </cfRule>
    <cfRule type="beginsWith" dxfId="593" priority="361" operator="beginsWith" text="E">
      <formula>LEFT(O6,LEN("E"))="E"</formula>
    </cfRule>
    <cfRule type="containsText" dxfId="592" priority="368" operator="containsText" text="A1">
      <formula>NOT(ISERROR(SEARCH("A1",O6)))</formula>
    </cfRule>
    <cfRule type="containsText" dxfId="591" priority="360" operator="containsText" text="A1">
      <formula>NOT(ISERROR(SEARCH("A1",O6)))</formula>
    </cfRule>
    <cfRule type="containsText" dxfId="590" priority="359" operator="containsText" text="A2">
      <formula>NOT(ISERROR(SEARCH("A2",O6)))</formula>
    </cfRule>
    <cfRule type="containsText" dxfId="589" priority="358" operator="containsText" text="B1">
      <formula>NOT(ISERROR(SEARCH("B1",O6)))</formula>
    </cfRule>
    <cfRule type="containsText" dxfId="588" priority="363" operator="containsText" text="C2">
      <formula>NOT(ISERROR(SEARCH("C2",O6)))</formula>
    </cfRule>
    <cfRule type="beginsWith" dxfId="587" priority="449" operator="beginsWith" text="E">
      <formula>LEFT(O6,LEN("E"))="E"</formula>
    </cfRule>
    <cfRule type="containsText" dxfId="586" priority="451" operator="containsText" text="C2">
      <formula>NOT(ISERROR(SEARCH("C2",O6)))</formula>
    </cfRule>
    <cfRule type="containsText" dxfId="585" priority="452" operator="containsText" text="C1">
      <formula>NOT(ISERROR(SEARCH("C1",O6)))</formula>
    </cfRule>
    <cfRule type="containsText" dxfId="584" priority="453" operator="containsText" text="B2">
      <formula>NOT(ISERROR(SEARCH("B2",O6)))</formula>
    </cfRule>
    <cfRule type="containsText" dxfId="583" priority="450" operator="containsText" text="D">
      <formula>NOT(ISERROR(SEARCH("D",O6)))</formula>
    </cfRule>
    <cfRule type="containsText" dxfId="582" priority="454" operator="containsText" text="B1">
      <formula>NOT(ISERROR(SEARCH("B1",O6)))</formula>
    </cfRule>
    <cfRule type="containsText" dxfId="581" priority="600" operator="containsText" text="A1">
      <formula>NOT(ISERROR(SEARCH("A1",O6)))</formula>
    </cfRule>
    <cfRule type="containsText" dxfId="580" priority="455" operator="containsText" text="A2">
      <formula>NOT(ISERROR(SEARCH("A2",O6)))</formula>
    </cfRule>
    <cfRule type="containsText" dxfId="579" priority="456" operator="containsText" text="A1">
      <formula>NOT(ISERROR(SEARCH("A1",O6)))</formula>
    </cfRule>
    <cfRule type="beginsWith" dxfId="578" priority="457" operator="beginsWith" text="E">
      <formula>LEFT(O6,LEN("E"))="E"</formula>
    </cfRule>
    <cfRule type="containsText" dxfId="577" priority="458" operator="containsText" text="D">
      <formula>NOT(ISERROR(SEARCH("D",O6)))</formula>
    </cfRule>
    <cfRule type="containsText" dxfId="576" priority="459" operator="containsText" text="C2">
      <formula>NOT(ISERROR(SEARCH("C2",O6)))</formula>
    </cfRule>
    <cfRule type="containsText" dxfId="575" priority="460" operator="containsText" text="C1">
      <formula>NOT(ISERROR(SEARCH("C1",O6)))</formula>
    </cfRule>
    <cfRule type="containsText" dxfId="574" priority="461" operator="containsText" text="B2">
      <formula>NOT(ISERROR(SEARCH("B2",O6)))</formula>
    </cfRule>
    <cfRule type="containsText" dxfId="573" priority="462" operator="containsText" text="B1">
      <formula>NOT(ISERROR(SEARCH("B1",O6)))</formula>
    </cfRule>
    <cfRule type="containsText" dxfId="572" priority="463" operator="containsText" text="A2">
      <formula>NOT(ISERROR(SEARCH("A2",O6)))</formula>
    </cfRule>
    <cfRule type="containsText" dxfId="571" priority="464" operator="containsText" text="A1">
      <formula>NOT(ISERROR(SEARCH("A1",O6)))</formula>
    </cfRule>
    <cfRule type="containsText" dxfId="570" priority="357" operator="containsText" text="B2">
      <formula>NOT(ISERROR(SEARCH("B2",O6)))</formula>
    </cfRule>
    <cfRule type="containsText" dxfId="569" priority="356" operator="containsText" text="C1">
      <formula>NOT(ISERROR(SEARCH("C1",O6)))</formula>
    </cfRule>
    <cfRule type="containsText" dxfId="568" priority="599" operator="containsText" text="A2">
      <formula>NOT(ISERROR(SEARCH("A2",O6)))</formula>
    </cfRule>
    <cfRule type="containsText" dxfId="567" priority="598" operator="containsText" text="B1">
      <formula>NOT(ISERROR(SEARCH("B1",O6)))</formula>
    </cfRule>
    <cfRule type="containsText" dxfId="566" priority="608" operator="containsText" text="A1">
      <formula>NOT(ISERROR(SEARCH("A1",O6)))</formula>
    </cfRule>
    <cfRule type="containsText" dxfId="565" priority="607" operator="containsText" text="A2">
      <formula>NOT(ISERROR(SEARCH("A2",O6)))</formula>
    </cfRule>
    <cfRule type="containsText" dxfId="564" priority="606" operator="containsText" text="B1">
      <formula>NOT(ISERROR(SEARCH("B1",O6)))</formula>
    </cfRule>
    <cfRule type="containsText" dxfId="563" priority="605" operator="containsText" text="B2">
      <formula>NOT(ISERROR(SEARCH("B2",O6)))</formula>
    </cfRule>
    <cfRule type="containsText" dxfId="562" priority="604" operator="containsText" text="C1">
      <formula>NOT(ISERROR(SEARCH("C1",O6)))</formula>
    </cfRule>
    <cfRule type="containsText" dxfId="561" priority="597" operator="containsText" text="B2">
      <formula>NOT(ISERROR(SEARCH("B2",O6)))</formula>
    </cfRule>
    <cfRule type="containsText" dxfId="560" priority="596" operator="containsText" text="C1">
      <formula>NOT(ISERROR(SEARCH("C1",O6)))</formula>
    </cfRule>
    <cfRule type="containsText" dxfId="559" priority="595" operator="containsText" text="C2">
      <formula>NOT(ISERROR(SEARCH("C2",O6)))</formula>
    </cfRule>
    <cfRule type="containsText" dxfId="558" priority="365" operator="containsText" text="B2">
      <formula>NOT(ISERROR(SEARCH("B2",O6)))</formula>
    </cfRule>
    <cfRule type="containsText" dxfId="557" priority="366" operator="containsText" text="B1">
      <formula>NOT(ISERROR(SEARCH("B1",O6)))</formula>
    </cfRule>
    <cfRule type="containsText" dxfId="556" priority="367" operator="containsText" text="A2">
      <formula>NOT(ISERROR(SEARCH("A2",O6)))</formula>
    </cfRule>
  </conditionalFormatting>
  <conditionalFormatting sqref="O6:O34">
    <cfRule type="containsText" dxfId="555" priority="267" operator="containsText" text="C2">
      <formula>NOT(ISERROR(SEARCH("C2",O6)))</formula>
    </cfRule>
    <cfRule type="containsText" dxfId="554" priority="266" operator="containsText" text="D">
      <formula>NOT(ISERROR(SEARCH("D",O6)))</formula>
    </cfRule>
    <cfRule type="beginsWith" dxfId="553" priority="265" operator="beginsWith" text="E">
      <formula>LEFT(O6,LEN("E"))="E"</formula>
    </cfRule>
  </conditionalFormatting>
  <conditionalFormatting sqref="O34">
    <cfRule type="containsText" dxfId="552" priority="189" operator="containsText" text="B2">
      <formula>NOT(ISERROR(SEARCH("B2",O34)))</formula>
    </cfRule>
    <cfRule type="containsText" dxfId="551" priority="188" operator="containsText" text="C1">
      <formula>NOT(ISERROR(SEARCH("C1",O34)))</formula>
    </cfRule>
    <cfRule type="containsText" dxfId="550" priority="187" operator="containsText" text="C2">
      <formula>NOT(ISERROR(SEARCH("C2",O34)))</formula>
    </cfRule>
    <cfRule type="containsText" dxfId="549" priority="184" operator="containsText" text="A1">
      <formula>NOT(ISERROR(SEARCH("A1",O34)))</formula>
    </cfRule>
    <cfRule type="containsText" dxfId="548" priority="181" operator="containsText" text="B2">
      <formula>NOT(ISERROR(SEARCH("B2",O34)))</formula>
    </cfRule>
    <cfRule type="containsText" dxfId="547" priority="180" operator="containsText" text="C1">
      <formula>NOT(ISERROR(SEARCH("C1",O34)))</formula>
    </cfRule>
    <cfRule type="containsText" dxfId="546" priority="179" operator="containsText" text="C2">
      <formula>NOT(ISERROR(SEARCH("C2",O34)))</formula>
    </cfRule>
    <cfRule type="containsText" dxfId="545" priority="178" operator="containsText" text="D">
      <formula>NOT(ISERROR(SEARCH("D",O34)))</formula>
    </cfRule>
    <cfRule type="containsText" dxfId="544" priority="83" operator="containsText" text="C2">
      <formula>NOT(ISERROR(SEARCH("C2",O34)))</formula>
    </cfRule>
    <cfRule type="containsText" dxfId="543" priority="271" operator="containsText" text="A2">
      <formula>NOT(ISERROR(SEARCH("A2",O34)))</formula>
    </cfRule>
    <cfRule type="containsText" dxfId="542" priority="270" operator="containsText" text="B1">
      <formula>NOT(ISERROR(SEARCH("B1",O34)))</formula>
    </cfRule>
    <cfRule type="containsText" dxfId="541" priority="269" operator="containsText" text="B2">
      <formula>NOT(ISERROR(SEARCH("B2",O34)))</formula>
    </cfRule>
    <cfRule type="containsText" dxfId="540" priority="268" operator="containsText" text="C1">
      <formula>NOT(ISERROR(SEARCH("C1",O34)))</formula>
    </cfRule>
    <cfRule type="containsText" dxfId="539" priority="264" operator="containsText" text="A1">
      <formula>NOT(ISERROR(SEARCH("A1",O34)))</formula>
    </cfRule>
    <cfRule type="containsText" dxfId="538" priority="263" operator="containsText" text="A2">
      <formula>NOT(ISERROR(SEARCH("A2",O34)))</formula>
    </cfRule>
    <cfRule type="containsText" dxfId="537" priority="262" operator="containsText" text="B1">
      <formula>NOT(ISERROR(SEARCH("B1",O34)))</formula>
    </cfRule>
    <cfRule type="beginsWith" dxfId="536" priority="81" operator="beginsWith" text="E">
      <formula>LEFT(O34,LEN("E"))="E"</formula>
    </cfRule>
    <cfRule type="containsText" dxfId="535" priority="82" operator="containsText" text="D">
      <formula>NOT(ISERROR(SEARCH("D",O34)))</formula>
    </cfRule>
    <cfRule type="containsText" dxfId="534" priority="261" operator="containsText" text="B2">
      <formula>NOT(ISERROR(SEARCH("B2",O34)))</formula>
    </cfRule>
    <cfRule type="containsText" dxfId="533" priority="84" operator="containsText" text="C1">
      <formula>NOT(ISERROR(SEARCH("C1",O34)))</formula>
    </cfRule>
    <cfRule type="containsText" dxfId="532" priority="85" operator="containsText" text="B2">
      <formula>NOT(ISERROR(SEARCH("B2",O34)))</formula>
    </cfRule>
    <cfRule type="containsText" dxfId="531" priority="86" operator="containsText" text="B1">
      <formula>NOT(ISERROR(SEARCH("B1",O34)))</formula>
    </cfRule>
    <cfRule type="containsText" dxfId="530" priority="87" operator="containsText" text="A2">
      <formula>NOT(ISERROR(SEARCH("A2",O34)))</formula>
    </cfRule>
    <cfRule type="containsText" dxfId="529" priority="88" operator="containsText" text="A1">
      <formula>NOT(ISERROR(SEARCH("A1",O34)))</formula>
    </cfRule>
    <cfRule type="beginsWith" dxfId="528" priority="89" operator="beginsWith" text="E">
      <formula>LEFT(O34,LEN("E"))="E"</formula>
    </cfRule>
    <cfRule type="containsText" dxfId="527" priority="90" operator="containsText" text="D">
      <formula>NOT(ISERROR(SEARCH("D",O34)))</formula>
    </cfRule>
    <cfRule type="containsText" dxfId="526" priority="91" operator="containsText" text="C2">
      <formula>NOT(ISERROR(SEARCH("C2",O34)))</formula>
    </cfRule>
    <cfRule type="containsText" dxfId="525" priority="92" operator="containsText" text="C1">
      <formula>NOT(ISERROR(SEARCH("C1",O34)))</formula>
    </cfRule>
    <cfRule type="containsText" dxfId="524" priority="93" operator="containsText" text="B2">
      <formula>NOT(ISERROR(SEARCH("B2",O34)))</formula>
    </cfRule>
    <cfRule type="containsText" dxfId="523" priority="94" operator="containsText" text="B1">
      <formula>NOT(ISERROR(SEARCH("B1",O34)))</formula>
    </cfRule>
    <cfRule type="containsText" dxfId="522" priority="95" operator="containsText" text="A2">
      <formula>NOT(ISERROR(SEARCH("A2",O34)))</formula>
    </cfRule>
    <cfRule type="containsText" dxfId="521" priority="96" operator="containsText" text="A1">
      <formula>NOT(ISERROR(SEARCH("A1",O34)))</formula>
    </cfRule>
    <cfRule type="containsText" dxfId="520" priority="260" operator="containsText" text="C1">
      <formula>NOT(ISERROR(SEARCH("C1",O34)))</formula>
    </cfRule>
    <cfRule type="containsText" dxfId="519" priority="259" operator="containsText" text="C2">
      <formula>NOT(ISERROR(SEARCH("C2",O34)))</formula>
    </cfRule>
    <cfRule type="containsText" dxfId="518" priority="258" operator="containsText" text="D">
      <formula>NOT(ISERROR(SEARCH("D",O34)))</formula>
    </cfRule>
    <cfRule type="beginsWith" dxfId="517" priority="257" operator="beginsWith" text="E">
      <formula>LEFT(O34,LEN("E"))="E"</formula>
    </cfRule>
    <cfRule type="containsText" dxfId="516" priority="272" operator="containsText" text="A1">
      <formula>NOT(ISERROR(SEARCH("A1",O34)))</formula>
    </cfRule>
    <cfRule type="containsText" dxfId="515" priority="183" operator="containsText" text="A2">
      <formula>NOT(ISERROR(SEARCH("A2",O34)))</formula>
    </cfRule>
    <cfRule type="containsText" dxfId="514" priority="182" operator="containsText" text="B1">
      <formula>NOT(ISERROR(SEARCH("B1",O34)))</formula>
    </cfRule>
    <cfRule type="containsText" dxfId="513" priority="186" operator="containsText" text="D">
      <formula>NOT(ISERROR(SEARCH("D",O34)))</formula>
    </cfRule>
    <cfRule type="beginsWith" dxfId="512" priority="185" operator="beginsWith" text="E">
      <formula>LEFT(O34,LEN("E"))="E"</formula>
    </cfRule>
    <cfRule type="containsText" dxfId="511" priority="192" operator="containsText" text="A1">
      <formula>NOT(ISERROR(SEARCH("A1",O34)))</formula>
    </cfRule>
    <cfRule type="containsText" dxfId="510" priority="191" operator="containsText" text="A2">
      <formula>NOT(ISERROR(SEARCH("A2",O34)))</formula>
    </cfRule>
    <cfRule type="containsText" dxfId="509" priority="190" operator="containsText" text="B1">
      <formula>NOT(ISERROR(SEARCH("B1",O34)))</formula>
    </cfRule>
    <cfRule type="beginsWith" dxfId="508" priority="177" operator="beginsWith" text="E">
      <formula>LEFT(O34,LEN("E"))="E"</formula>
    </cfRule>
  </conditionalFormatting>
  <conditionalFormatting sqref="AA5">
    <cfRule type="containsText" dxfId="507" priority="618" operator="containsText" text="D">
      <formula>NOT(ISERROR(SEARCH("D",AA5)))</formula>
    </cfRule>
    <cfRule type="containsText" dxfId="506" priority="619" operator="containsText" text="C2">
      <formula>NOT(ISERROR(SEARCH("C2",AA5)))</formula>
    </cfRule>
    <cfRule type="containsText" dxfId="505" priority="620" operator="containsText" text="C1">
      <formula>NOT(ISERROR(SEARCH("C1",AA5)))</formula>
    </cfRule>
    <cfRule type="containsText" dxfId="504" priority="621" operator="containsText" text="B2">
      <formula>NOT(ISERROR(SEARCH("B2",AA5)))</formula>
    </cfRule>
    <cfRule type="containsText" dxfId="503" priority="622" operator="containsText" text="B1">
      <formula>NOT(ISERROR(SEARCH("B1",AA5)))</formula>
    </cfRule>
    <cfRule type="containsText" dxfId="502" priority="623" operator="containsText" text="A2">
      <formula>NOT(ISERROR(SEARCH("A2",AA5)))</formula>
    </cfRule>
    <cfRule type="containsText" dxfId="501" priority="624" operator="containsText" text="A1">
      <formula>NOT(ISERROR(SEARCH("A1",AA5)))</formula>
    </cfRule>
    <cfRule type="containsText" dxfId="500" priority="509" operator="containsText" text="B2">
      <formula>NOT(ISERROR(SEARCH("B2",AA5)))</formula>
    </cfRule>
    <cfRule type="containsText" dxfId="499" priority="500" operator="containsText" text="C1">
      <formula>NOT(ISERROR(SEARCH("C1",AA5)))</formula>
    </cfRule>
    <cfRule type="containsText" dxfId="498" priority="501" operator="containsText" text="B2">
      <formula>NOT(ISERROR(SEARCH("B2",AA5)))</formula>
    </cfRule>
    <cfRule type="containsText" dxfId="497" priority="502" operator="containsText" text="B1">
      <formula>NOT(ISERROR(SEARCH("B1",AA5)))</formula>
    </cfRule>
    <cfRule type="containsText" dxfId="496" priority="503" operator="containsText" text="A2">
      <formula>NOT(ISERROR(SEARCH("A2",AA5)))</formula>
    </cfRule>
    <cfRule type="containsText" dxfId="495" priority="504" operator="containsText" text="A1">
      <formula>NOT(ISERROR(SEARCH("A1",AA5)))</formula>
    </cfRule>
    <cfRule type="containsText" dxfId="494" priority="612" operator="containsText" text="C1">
      <formula>NOT(ISERROR(SEARCH("C1",AA5)))</formula>
    </cfRule>
    <cfRule type="containsText" dxfId="493" priority="613" operator="containsText" text="B2">
      <formula>NOT(ISERROR(SEARCH("B2",AA5)))</formula>
    </cfRule>
    <cfRule type="containsText" dxfId="492" priority="508" operator="containsText" text="C1">
      <formula>NOT(ISERROR(SEARCH("C1",AA5)))</formula>
    </cfRule>
    <cfRule type="containsText" dxfId="491" priority="510" operator="containsText" text="B1">
      <formula>NOT(ISERROR(SEARCH("B1",AA5)))</formula>
    </cfRule>
    <cfRule type="containsText" dxfId="490" priority="511" operator="containsText" text="A2">
      <formula>NOT(ISERROR(SEARCH("A2",AA5)))</formula>
    </cfRule>
    <cfRule type="containsText" dxfId="489" priority="512" operator="containsText" text="A1">
      <formula>NOT(ISERROR(SEARCH("A1",AA5)))</formula>
    </cfRule>
    <cfRule type="containsText" dxfId="488" priority="614" operator="containsText" text="B1">
      <formula>NOT(ISERROR(SEARCH("B1",AA5)))</formula>
    </cfRule>
    <cfRule type="containsText" dxfId="487" priority="615" operator="containsText" text="A2">
      <formula>NOT(ISERROR(SEARCH("A2",AA5)))</formula>
    </cfRule>
    <cfRule type="containsText" dxfId="486" priority="616" operator="containsText" text="A1">
      <formula>NOT(ISERROR(SEARCH("A1",AA5)))</formula>
    </cfRule>
    <cfRule type="beginsWith" dxfId="485" priority="617" operator="beginsWith" text="E">
      <formula>LEFT(AA5,LEN("E"))="E"</formula>
    </cfRule>
  </conditionalFormatting>
  <conditionalFormatting sqref="AA5:AA33">
    <cfRule type="containsText" dxfId="484" priority="442" operator="containsText" text="D">
      <formula>NOT(ISERROR(SEARCH("D",AA5)))</formula>
    </cfRule>
    <cfRule type="containsText" dxfId="483" priority="587" operator="containsText" text="C2">
      <formula>NOT(ISERROR(SEARCH("C2",AA5)))</formula>
    </cfRule>
    <cfRule type="beginsWith" dxfId="482" priority="585" operator="beginsWith" text="E">
      <formula>LEFT(AA5,LEN("E"))="E"</formula>
    </cfRule>
    <cfRule type="containsText" dxfId="481" priority="586" operator="containsText" text="D">
      <formula>NOT(ISERROR(SEARCH("D",AA5)))</formula>
    </cfRule>
    <cfRule type="containsText" dxfId="480" priority="443" operator="containsText" text="C2">
      <formula>NOT(ISERROR(SEARCH("C2",AA5)))</formula>
    </cfRule>
    <cfRule type="beginsWith" dxfId="479" priority="505" operator="beginsWith" text="E">
      <formula>LEFT(AA5,LEN("E"))="E"</formula>
    </cfRule>
    <cfRule type="beginsWith" dxfId="478" priority="441" operator="beginsWith" text="E">
      <formula>LEFT(AA5,LEN("E"))="E"</formula>
    </cfRule>
    <cfRule type="containsText" dxfId="477" priority="506" operator="containsText" text="D">
      <formula>NOT(ISERROR(SEARCH("D",AA5)))</formula>
    </cfRule>
    <cfRule type="containsText" dxfId="476" priority="507" operator="containsText" text="C2">
      <formula>NOT(ISERROR(SEARCH("C2",AA5)))</formula>
    </cfRule>
  </conditionalFormatting>
  <conditionalFormatting sqref="AA6:AA33">
    <cfRule type="containsText" dxfId="475" priority="312" operator="containsText" text="A1">
      <formula>NOT(ISERROR(SEARCH("A1",AA6)))</formula>
    </cfRule>
    <cfRule type="containsText" dxfId="474" priority="308" operator="containsText" text="C1">
      <formula>NOT(ISERROR(SEARCH("C1",AA6)))</formula>
    </cfRule>
    <cfRule type="containsText" dxfId="473" priority="580" operator="containsText" text="C1">
      <formula>NOT(ISERROR(SEARCH("C1",AA6)))</formula>
    </cfRule>
    <cfRule type="containsText" dxfId="472" priority="581" operator="containsText" text="B2">
      <formula>NOT(ISERROR(SEARCH("B2",AA6)))</formula>
    </cfRule>
    <cfRule type="containsText" dxfId="471" priority="582" operator="containsText" text="B1">
      <formula>NOT(ISERROR(SEARCH("B1",AA6)))</formula>
    </cfRule>
    <cfRule type="containsText" dxfId="470" priority="583" operator="containsText" text="A2">
      <formula>NOT(ISERROR(SEARCH("A2",AA6)))</formula>
    </cfRule>
    <cfRule type="containsText" dxfId="469" priority="584" operator="containsText" text="A1">
      <formula>NOT(ISERROR(SEARCH("A1",AA6)))</formula>
    </cfRule>
    <cfRule type="containsText" dxfId="468" priority="588" operator="containsText" text="C1">
      <formula>NOT(ISERROR(SEARCH("C1",AA6)))</formula>
    </cfRule>
    <cfRule type="containsText" dxfId="467" priority="589" operator="containsText" text="B2">
      <formula>NOT(ISERROR(SEARCH("B2",AA6)))</formula>
    </cfRule>
    <cfRule type="containsText" dxfId="466" priority="590" operator="containsText" text="B1">
      <formula>NOT(ISERROR(SEARCH("B1",AA6)))</formula>
    </cfRule>
    <cfRule type="containsText" dxfId="465" priority="591" operator="containsText" text="A2">
      <formula>NOT(ISERROR(SEARCH("A2",AA6)))</formula>
    </cfRule>
    <cfRule type="containsText" dxfId="464" priority="448" operator="containsText" text="A1">
      <formula>NOT(ISERROR(SEARCH("A1",AA6)))</formula>
    </cfRule>
    <cfRule type="containsText" dxfId="463" priority="447" operator="containsText" text="A2">
      <formula>NOT(ISERROR(SEARCH("A2",AA6)))</formula>
    </cfRule>
    <cfRule type="containsText" dxfId="462" priority="446" operator="containsText" text="B1">
      <formula>NOT(ISERROR(SEARCH("B1",AA6)))</formula>
    </cfRule>
    <cfRule type="containsText" dxfId="461" priority="445" operator="containsText" text="B2">
      <formula>NOT(ISERROR(SEARCH("B2",AA6)))</formula>
    </cfRule>
    <cfRule type="containsText" dxfId="460" priority="444" operator="containsText" text="C1">
      <formula>NOT(ISERROR(SEARCH("C1",AA6)))</formula>
    </cfRule>
    <cfRule type="containsText" dxfId="459" priority="440" operator="containsText" text="A1">
      <formula>NOT(ISERROR(SEARCH("A1",AA6)))</formula>
    </cfRule>
    <cfRule type="containsText" dxfId="458" priority="439" operator="containsText" text="A2">
      <formula>NOT(ISERROR(SEARCH("A2",AA6)))</formula>
    </cfRule>
    <cfRule type="containsText" dxfId="457" priority="438" operator="containsText" text="B1">
      <formula>NOT(ISERROR(SEARCH("B1",AA6)))</formula>
    </cfRule>
    <cfRule type="containsText" dxfId="456" priority="437" operator="containsText" text="B2">
      <formula>NOT(ISERROR(SEARCH("B2",AA6)))</formula>
    </cfRule>
    <cfRule type="containsText" dxfId="455" priority="436" operator="containsText" text="C1">
      <formula>NOT(ISERROR(SEARCH("C1",AA6)))</formula>
    </cfRule>
    <cfRule type="containsText" dxfId="454" priority="435" operator="containsText" text="C2">
      <formula>NOT(ISERROR(SEARCH("C2",AA6)))</formula>
    </cfRule>
    <cfRule type="containsText" dxfId="453" priority="434" operator="containsText" text="D">
      <formula>NOT(ISERROR(SEARCH("D",AA6)))</formula>
    </cfRule>
    <cfRule type="beginsWith" dxfId="452" priority="433" operator="beginsWith" text="E">
      <formula>LEFT(AA6,LEN("E"))="E"</formula>
    </cfRule>
    <cfRule type="containsText" dxfId="451" priority="416" operator="containsText" text="A1">
      <formula>NOT(ISERROR(SEARCH("A1",AA6)))</formula>
    </cfRule>
    <cfRule type="containsText" dxfId="450" priority="415" operator="containsText" text="A2">
      <formula>NOT(ISERROR(SEARCH("A2",AA6)))</formula>
    </cfRule>
    <cfRule type="containsText" dxfId="449" priority="414" operator="containsText" text="B1">
      <formula>NOT(ISERROR(SEARCH("B1",AA6)))</formula>
    </cfRule>
    <cfRule type="containsText" dxfId="448" priority="413" operator="containsText" text="B2">
      <formula>NOT(ISERROR(SEARCH("B2",AA6)))</formula>
    </cfRule>
    <cfRule type="containsText" dxfId="447" priority="412" operator="containsText" text="C1">
      <formula>NOT(ISERROR(SEARCH("C1",AA6)))</formula>
    </cfRule>
    <cfRule type="containsText" dxfId="446" priority="592" operator="containsText" text="A1">
      <formula>NOT(ISERROR(SEARCH("A1",AA6)))</formula>
    </cfRule>
    <cfRule type="containsText" dxfId="445" priority="411" operator="containsText" text="C2">
      <formula>NOT(ISERROR(SEARCH("C2",AA6)))</formula>
    </cfRule>
    <cfRule type="containsText" dxfId="444" priority="410" operator="containsText" text="D">
      <formula>NOT(ISERROR(SEARCH("D",AA6)))</formula>
    </cfRule>
    <cfRule type="beginsWith" dxfId="443" priority="409" operator="beginsWith" text="E">
      <formula>LEFT(AA6,LEN("E"))="E"</formula>
    </cfRule>
    <cfRule type="containsText" dxfId="442" priority="408" operator="containsText" text="A1">
      <formula>NOT(ISERROR(SEARCH("A1",AA6)))</formula>
    </cfRule>
    <cfRule type="containsText" dxfId="441" priority="407" operator="containsText" text="A2">
      <formula>NOT(ISERROR(SEARCH("A2",AA6)))</formula>
    </cfRule>
    <cfRule type="containsText" dxfId="440" priority="406" operator="containsText" text="B1">
      <formula>NOT(ISERROR(SEARCH("B1",AA6)))</formula>
    </cfRule>
    <cfRule type="containsText" dxfId="439" priority="405" operator="containsText" text="B2">
      <formula>NOT(ISERROR(SEARCH("B2",AA6)))</formula>
    </cfRule>
    <cfRule type="containsText" dxfId="438" priority="404" operator="containsText" text="C1">
      <formula>NOT(ISERROR(SEARCH("C1",AA6)))</formula>
    </cfRule>
    <cfRule type="containsText" dxfId="437" priority="403" operator="containsText" text="C2">
      <formula>NOT(ISERROR(SEARCH("C2",AA6)))</formula>
    </cfRule>
    <cfRule type="containsText" dxfId="436" priority="402" operator="containsText" text="D">
      <formula>NOT(ISERROR(SEARCH("D",AA6)))</formula>
    </cfRule>
    <cfRule type="beginsWith" dxfId="435" priority="401" operator="beginsWith" text="E">
      <formula>LEFT(AA6,LEN("E"))="E"</formula>
    </cfRule>
    <cfRule type="containsText" dxfId="434" priority="352" operator="containsText" text="A1">
      <formula>NOT(ISERROR(SEARCH("A1",AA6)))</formula>
    </cfRule>
    <cfRule type="containsText" dxfId="433" priority="351" operator="containsText" text="A2">
      <formula>NOT(ISERROR(SEARCH("A2",AA6)))</formula>
    </cfRule>
    <cfRule type="containsText" dxfId="432" priority="350" operator="containsText" text="B1">
      <formula>NOT(ISERROR(SEARCH("B1",AA6)))</formula>
    </cfRule>
    <cfRule type="containsText" dxfId="431" priority="349" operator="containsText" text="B2">
      <formula>NOT(ISERROR(SEARCH("B2",AA6)))</formula>
    </cfRule>
    <cfRule type="containsText" dxfId="430" priority="348" operator="containsText" text="C1">
      <formula>NOT(ISERROR(SEARCH("C1",AA6)))</formula>
    </cfRule>
    <cfRule type="containsText" dxfId="429" priority="347" operator="containsText" text="C2">
      <formula>NOT(ISERROR(SEARCH("C2",AA6)))</formula>
    </cfRule>
    <cfRule type="containsText" dxfId="428" priority="346" operator="containsText" text="D">
      <formula>NOT(ISERROR(SEARCH("D",AA6)))</formula>
    </cfRule>
    <cfRule type="beginsWith" dxfId="427" priority="345" operator="beginsWith" text="E">
      <formula>LEFT(AA6,LEN("E"))="E"</formula>
    </cfRule>
    <cfRule type="containsText" dxfId="426" priority="344" operator="containsText" text="A1">
      <formula>NOT(ISERROR(SEARCH("A1",AA6)))</formula>
    </cfRule>
    <cfRule type="containsText" dxfId="425" priority="343" operator="containsText" text="A2">
      <formula>NOT(ISERROR(SEARCH("A2",AA6)))</formula>
    </cfRule>
    <cfRule type="containsText" dxfId="424" priority="342" operator="containsText" text="B1">
      <formula>NOT(ISERROR(SEARCH("B1",AA6)))</formula>
    </cfRule>
    <cfRule type="containsText" dxfId="423" priority="341" operator="containsText" text="B2">
      <formula>NOT(ISERROR(SEARCH("B2",AA6)))</formula>
    </cfRule>
    <cfRule type="containsText" dxfId="422" priority="340" operator="containsText" text="C1">
      <formula>NOT(ISERROR(SEARCH("C1",AA6)))</formula>
    </cfRule>
    <cfRule type="containsText" dxfId="421" priority="339" operator="containsText" text="C2">
      <formula>NOT(ISERROR(SEARCH("C2",AA6)))</formula>
    </cfRule>
    <cfRule type="beginsWith" dxfId="420" priority="313" operator="beginsWith" text="E">
      <formula>LEFT(AA6,LEN("E"))="E"</formula>
    </cfRule>
    <cfRule type="containsText" dxfId="419" priority="338" operator="containsText" text="D">
      <formula>NOT(ISERROR(SEARCH("D",AA6)))</formula>
    </cfRule>
    <cfRule type="beginsWith" dxfId="418" priority="337" operator="beginsWith" text="E">
      <formula>LEFT(AA6,LEN("E"))="E"</formula>
    </cfRule>
    <cfRule type="containsText" dxfId="417" priority="320" operator="containsText" text="A1">
      <formula>NOT(ISERROR(SEARCH("A1",AA6)))</formula>
    </cfRule>
    <cfRule type="containsText" dxfId="416" priority="319" operator="containsText" text="A2">
      <formula>NOT(ISERROR(SEARCH("A2",AA6)))</formula>
    </cfRule>
    <cfRule type="containsText" dxfId="415" priority="318" operator="containsText" text="B1">
      <formula>NOT(ISERROR(SEARCH("B1",AA6)))</formula>
    </cfRule>
    <cfRule type="containsText" dxfId="414" priority="317" operator="containsText" text="B2">
      <formula>NOT(ISERROR(SEARCH("B2",AA6)))</formula>
    </cfRule>
    <cfRule type="containsText" dxfId="413" priority="316" operator="containsText" text="C1">
      <formula>NOT(ISERROR(SEARCH("C1",AA6)))</formula>
    </cfRule>
    <cfRule type="containsText" dxfId="412" priority="315" operator="containsText" text="C2">
      <formula>NOT(ISERROR(SEARCH("C2",AA6)))</formula>
    </cfRule>
    <cfRule type="containsText" dxfId="411" priority="314" operator="containsText" text="D">
      <formula>NOT(ISERROR(SEARCH("D",AA6)))</formula>
    </cfRule>
    <cfRule type="containsText" dxfId="410" priority="309" operator="containsText" text="B2">
      <formula>NOT(ISERROR(SEARCH("B2",AA6)))</formula>
    </cfRule>
    <cfRule type="containsText" dxfId="409" priority="310" operator="containsText" text="B1">
      <formula>NOT(ISERROR(SEARCH("B1",AA6)))</formula>
    </cfRule>
    <cfRule type="containsText" dxfId="408" priority="311" operator="containsText" text="A2">
      <formula>NOT(ISERROR(SEARCH("A2",AA6)))</formula>
    </cfRule>
  </conditionalFormatting>
  <conditionalFormatting sqref="AA6:AA34">
    <cfRule type="beginsWith" dxfId="407" priority="249" operator="beginsWith" text="E">
      <formula>LEFT(AA6,LEN("E"))="E"</formula>
    </cfRule>
    <cfRule type="containsText" dxfId="406" priority="250" operator="containsText" text="D">
      <formula>NOT(ISERROR(SEARCH("D",AA6)))</formula>
    </cfRule>
    <cfRule type="containsText" dxfId="405" priority="251" operator="containsText" text="C2">
      <formula>NOT(ISERROR(SEARCH("C2",AA6)))</formula>
    </cfRule>
  </conditionalFormatting>
  <conditionalFormatting sqref="AA34">
    <cfRule type="containsText" dxfId="404" priority="166" operator="containsText" text="B1">
      <formula>NOT(ISERROR(SEARCH("B1",AA34)))</formula>
    </cfRule>
    <cfRule type="containsText" dxfId="403" priority="164" operator="containsText" text="C1">
      <formula>NOT(ISERROR(SEARCH("C1",AA34)))</formula>
    </cfRule>
    <cfRule type="containsText" dxfId="402" priority="77" operator="containsText" text="B2">
      <formula>NOT(ISERROR(SEARCH("B2",AA34)))</formula>
    </cfRule>
    <cfRule type="containsText" dxfId="401" priority="66" operator="containsText" text="D">
      <formula>NOT(ISERROR(SEARCH("D",AA34)))</formula>
    </cfRule>
    <cfRule type="beginsWith" dxfId="400" priority="65" operator="beginsWith" text="E">
      <formula>LEFT(AA34,LEN("E"))="E"</formula>
    </cfRule>
    <cfRule type="beginsWith" dxfId="399" priority="41" operator="beginsWith" text="E">
      <formula>LEFT(AA34,LEN("E"))="E"</formula>
    </cfRule>
    <cfRule type="containsText" dxfId="398" priority="48" operator="containsText" text="A1">
      <formula>NOT(ISERROR(SEARCH("A1",AA34)))</formula>
    </cfRule>
    <cfRule type="containsText" dxfId="397" priority="47" operator="containsText" text="A2">
      <formula>NOT(ISERROR(SEARCH("A2",AA34)))</formula>
    </cfRule>
    <cfRule type="containsText" dxfId="396" priority="46" operator="containsText" text="B1">
      <formula>NOT(ISERROR(SEARCH("B1",AA34)))</formula>
    </cfRule>
    <cfRule type="containsText" dxfId="395" priority="45" operator="containsText" text="B2">
      <formula>NOT(ISERROR(SEARCH("B2",AA34)))</formula>
    </cfRule>
    <cfRule type="containsText" dxfId="394" priority="44" operator="containsText" text="C1">
      <formula>NOT(ISERROR(SEARCH("C1",AA34)))</formula>
    </cfRule>
    <cfRule type="containsText" dxfId="393" priority="163" operator="containsText" text="C2">
      <formula>NOT(ISERROR(SEARCH("C2",AA34)))</formula>
    </cfRule>
    <cfRule type="containsText" dxfId="392" priority="162" operator="containsText" text="D">
      <formula>NOT(ISERROR(SEARCH("D",AA34)))</formula>
    </cfRule>
    <cfRule type="beginsWith" dxfId="391" priority="161" operator="beginsWith" text="E">
      <formula>LEFT(AA34,LEN("E"))="E"</formula>
    </cfRule>
    <cfRule type="containsText" dxfId="390" priority="43" operator="containsText" text="C2">
      <formula>NOT(ISERROR(SEARCH("C2",AA34)))</formula>
    </cfRule>
    <cfRule type="containsText" dxfId="389" priority="40" operator="containsText" text="A1">
      <formula>NOT(ISERROR(SEARCH("A1",AA34)))</formula>
    </cfRule>
    <cfRule type="containsText" dxfId="388" priority="71" operator="containsText" text="A2">
      <formula>NOT(ISERROR(SEARCH("A2",AA34)))</formula>
    </cfRule>
    <cfRule type="containsText" dxfId="387" priority="144" operator="containsText" text="A1">
      <formula>NOT(ISERROR(SEARCH("A1",AA34)))</formula>
    </cfRule>
    <cfRule type="containsText" dxfId="386" priority="143" operator="containsText" text="A2">
      <formula>NOT(ISERROR(SEARCH("A2",AA34)))</formula>
    </cfRule>
    <cfRule type="containsText" dxfId="385" priority="142" operator="containsText" text="B1">
      <formula>NOT(ISERROR(SEARCH("B1",AA34)))</formula>
    </cfRule>
    <cfRule type="containsText" dxfId="384" priority="141" operator="containsText" text="B2">
      <formula>NOT(ISERROR(SEARCH("B2",AA34)))</formula>
    </cfRule>
    <cfRule type="containsText" dxfId="383" priority="140" operator="containsText" text="C1">
      <formula>NOT(ISERROR(SEARCH("C1",AA34)))</formula>
    </cfRule>
    <cfRule type="containsText" dxfId="382" priority="139" operator="containsText" text="C2">
      <formula>NOT(ISERROR(SEARCH("C2",AA34)))</formula>
    </cfRule>
    <cfRule type="beginsWith" dxfId="381" priority="169" operator="beginsWith" text="E">
      <formula>LEFT(AA34,LEN("E"))="E"</formula>
    </cfRule>
    <cfRule type="containsText" dxfId="380" priority="170" operator="containsText" text="D">
      <formula>NOT(ISERROR(SEARCH("D",AA34)))</formula>
    </cfRule>
    <cfRule type="containsText" dxfId="379" priority="171" operator="containsText" text="C2">
      <formula>NOT(ISERROR(SEARCH("C2",AA34)))</formula>
    </cfRule>
    <cfRule type="containsText" dxfId="378" priority="172" operator="containsText" text="C1">
      <formula>NOT(ISERROR(SEARCH("C1",AA34)))</formula>
    </cfRule>
    <cfRule type="containsText" dxfId="377" priority="173" operator="containsText" text="B2">
      <formula>NOT(ISERROR(SEARCH("B2",AA34)))</formula>
    </cfRule>
    <cfRule type="containsText" dxfId="376" priority="174" operator="containsText" text="B1">
      <formula>NOT(ISERROR(SEARCH("B1",AA34)))</formula>
    </cfRule>
    <cfRule type="containsText" dxfId="375" priority="175" operator="containsText" text="A2">
      <formula>NOT(ISERROR(SEARCH("A2",AA34)))</formula>
    </cfRule>
    <cfRule type="containsText" dxfId="374" priority="176" operator="containsText" text="A1">
      <formula>NOT(ISERROR(SEARCH("A1",AA34)))</formula>
    </cfRule>
    <cfRule type="containsText" dxfId="373" priority="167" operator="containsText" text="A2">
      <formula>NOT(ISERROR(SEARCH("A2",AA34)))</formula>
    </cfRule>
    <cfRule type="containsText" dxfId="372" priority="39" operator="containsText" text="A2">
      <formula>NOT(ISERROR(SEARCH("A2",AA34)))</formula>
    </cfRule>
    <cfRule type="containsText" dxfId="371" priority="165" operator="containsText" text="B2">
      <formula>NOT(ISERROR(SEARCH("B2",AA34)))</formula>
    </cfRule>
    <cfRule type="beginsWith" dxfId="370" priority="241" operator="beginsWith" text="E">
      <formula>LEFT(AA34,LEN("E"))="E"</formula>
    </cfRule>
    <cfRule type="containsText" dxfId="369" priority="242" operator="containsText" text="D">
      <formula>NOT(ISERROR(SEARCH("D",AA34)))</formula>
    </cfRule>
    <cfRule type="containsText" dxfId="368" priority="243" operator="containsText" text="C2">
      <formula>NOT(ISERROR(SEARCH("C2",AA34)))</formula>
    </cfRule>
    <cfRule type="containsText" dxfId="367" priority="244" operator="containsText" text="C1">
      <formula>NOT(ISERROR(SEARCH("C1",AA34)))</formula>
    </cfRule>
    <cfRule type="containsText" dxfId="366" priority="245" operator="containsText" text="B2">
      <formula>NOT(ISERROR(SEARCH("B2",AA34)))</formula>
    </cfRule>
    <cfRule type="containsText" dxfId="365" priority="246" operator="containsText" text="B1">
      <formula>NOT(ISERROR(SEARCH("B1",AA34)))</formula>
    </cfRule>
    <cfRule type="containsText" dxfId="364" priority="247" operator="containsText" text="A2">
      <formula>NOT(ISERROR(SEARCH("A2",AA34)))</formula>
    </cfRule>
    <cfRule type="containsText" dxfId="363" priority="248" operator="containsText" text="A1">
      <formula>NOT(ISERROR(SEARCH("A1",AA34)))</formula>
    </cfRule>
    <cfRule type="containsText" dxfId="362" priority="38" operator="containsText" text="B1">
      <formula>NOT(ISERROR(SEARCH("B1",AA34)))</formula>
    </cfRule>
    <cfRule type="containsText" dxfId="361" priority="253" operator="containsText" text="B2">
      <formula>NOT(ISERROR(SEARCH("B2",AA34)))</formula>
    </cfRule>
    <cfRule type="containsText" dxfId="360" priority="254" operator="containsText" text="B1">
      <formula>NOT(ISERROR(SEARCH("B1",AA34)))</formula>
    </cfRule>
    <cfRule type="containsText" dxfId="359" priority="255" operator="containsText" text="A2">
      <formula>NOT(ISERROR(SEARCH("A2",AA34)))</formula>
    </cfRule>
    <cfRule type="containsText" dxfId="358" priority="256" operator="containsText" text="A1">
      <formula>NOT(ISERROR(SEARCH("A1",AA34)))</formula>
    </cfRule>
    <cfRule type="containsText" dxfId="357" priority="37" operator="containsText" text="B2">
      <formula>NOT(ISERROR(SEARCH("B2",AA34)))</formula>
    </cfRule>
    <cfRule type="containsText" dxfId="356" priority="36" operator="containsText" text="C1">
      <formula>NOT(ISERROR(SEARCH("C1",AA34)))</formula>
    </cfRule>
    <cfRule type="containsText" dxfId="355" priority="35" operator="containsText" text="C2">
      <formula>NOT(ISERROR(SEARCH("C2",AA34)))</formula>
    </cfRule>
    <cfRule type="containsText" dxfId="354" priority="34" operator="containsText" text="D">
      <formula>NOT(ISERROR(SEARCH("D",AA34)))</formula>
    </cfRule>
    <cfRule type="containsText" dxfId="353" priority="42" operator="containsText" text="D">
      <formula>NOT(ISERROR(SEARCH("D",AA34)))</formula>
    </cfRule>
    <cfRule type="containsText" dxfId="352" priority="80" operator="containsText" text="A1">
      <formula>NOT(ISERROR(SEARCH("A1",AA34)))</formula>
    </cfRule>
    <cfRule type="containsText" dxfId="351" priority="79" operator="containsText" text="A2">
      <formula>NOT(ISERROR(SEARCH("A2",AA34)))</formula>
    </cfRule>
    <cfRule type="containsText" dxfId="350" priority="78" operator="containsText" text="B1">
      <formula>NOT(ISERROR(SEARCH("B1",AA34)))</formula>
    </cfRule>
    <cfRule type="beginsWith" dxfId="349" priority="33" operator="beginsWith" text="E">
      <formula>LEFT(AA34,LEN("E"))="E"</formula>
    </cfRule>
    <cfRule type="containsText" dxfId="348" priority="76" operator="containsText" text="C1">
      <formula>NOT(ISERROR(SEARCH("C1",AA34)))</formula>
    </cfRule>
    <cfRule type="containsText" dxfId="347" priority="75" operator="containsText" text="C2">
      <formula>NOT(ISERROR(SEARCH("C2",AA34)))</formula>
    </cfRule>
    <cfRule type="containsText" dxfId="346" priority="74" operator="containsText" text="D">
      <formula>NOT(ISERROR(SEARCH("D",AA34)))</formula>
    </cfRule>
    <cfRule type="beginsWith" dxfId="345" priority="73" operator="beginsWith" text="E">
      <formula>LEFT(AA34,LEN("E"))="E"</formula>
    </cfRule>
    <cfRule type="containsText" dxfId="344" priority="72" operator="containsText" text="A1">
      <formula>NOT(ISERROR(SEARCH("A1",AA34)))</formula>
    </cfRule>
    <cfRule type="containsText" dxfId="343" priority="252" operator="containsText" text="C1">
      <formula>NOT(ISERROR(SEARCH("C1",AA34)))</formula>
    </cfRule>
    <cfRule type="containsText" dxfId="342" priority="70" operator="containsText" text="B1">
      <formula>NOT(ISERROR(SEARCH("B1",AA34)))</formula>
    </cfRule>
    <cfRule type="containsText" dxfId="341" priority="138" operator="containsText" text="D">
      <formula>NOT(ISERROR(SEARCH("D",AA34)))</formula>
    </cfRule>
    <cfRule type="beginsWith" dxfId="340" priority="137" operator="beginsWith" text="E">
      <formula>LEFT(AA34,LEN("E"))="E"</formula>
    </cfRule>
    <cfRule type="containsText" dxfId="339" priority="136" operator="containsText" text="A1">
      <formula>NOT(ISERROR(SEARCH("A1",AA34)))</formula>
    </cfRule>
    <cfRule type="containsText" dxfId="338" priority="135" operator="containsText" text="A2">
      <formula>NOT(ISERROR(SEARCH("A2",AA34)))</formula>
    </cfRule>
    <cfRule type="containsText" dxfId="337" priority="134" operator="containsText" text="B1">
      <formula>NOT(ISERROR(SEARCH("B1",AA34)))</formula>
    </cfRule>
    <cfRule type="containsText" dxfId="336" priority="168" operator="containsText" text="A1">
      <formula>NOT(ISERROR(SEARCH("A1",AA34)))</formula>
    </cfRule>
    <cfRule type="containsText" dxfId="335" priority="133" operator="containsText" text="B2">
      <formula>NOT(ISERROR(SEARCH("B2",AA34)))</formula>
    </cfRule>
    <cfRule type="containsText" dxfId="334" priority="132" operator="containsText" text="C1">
      <formula>NOT(ISERROR(SEARCH("C1",AA34)))</formula>
    </cfRule>
    <cfRule type="containsText" dxfId="333" priority="131" operator="containsText" text="C2">
      <formula>NOT(ISERROR(SEARCH("C2",AA34)))</formula>
    </cfRule>
    <cfRule type="containsText" dxfId="332" priority="130" operator="containsText" text="D">
      <formula>NOT(ISERROR(SEARCH("D",AA34)))</formula>
    </cfRule>
    <cfRule type="containsText" dxfId="331" priority="69" operator="containsText" text="B2">
      <formula>NOT(ISERROR(SEARCH("B2",AA34)))</formula>
    </cfRule>
    <cfRule type="containsText" dxfId="330" priority="68" operator="containsText" text="C1">
      <formula>NOT(ISERROR(SEARCH("C1",AA34)))</formula>
    </cfRule>
    <cfRule type="containsText" dxfId="329" priority="67" operator="containsText" text="C2">
      <formula>NOT(ISERROR(SEARCH("C2",AA34)))</formula>
    </cfRule>
    <cfRule type="beginsWith" dxfId="328" priority="129" operator="beginsWith" text="E">
      <formula>LEFT(AA34,LEN("E"))="E"</formula>
    </cfRule>
  </conditionalFormatting>
  <conditionalFormatting sqref="AD5">
    <cfRule type="containsText" dxfId="327" priority="572" operator="containsText" text="C1">
      <formula>NOT(ISERROR(SEARCH("C1",AD5)))</formula>
    </cfRule>
    <cfRule type="containsText" dxfId="326" priority="571" operator="containsText" text="C2">
      <formula>NOT(ISERROR(SEARCH("C2",AD5)))</formula>
    </cfRule>
    <cfRule type="containsText" dxfId="325" priority="570" operator="containsText" text="D">
      <formula>NOT(ISERROR(SEARCH("D",AD5)))</formula>
    </cfRule>
    <cfRule type="beginsWith" dxfId="324" priority="569" operator="beginsWith" text="E">
      <formula>LEFT(AD5,LEN("E"))="E"</formula>
    </cfRule>
    <cfRule type="containsText" dxfId="323" priority="568" operator="containsText" text="A1">
      <formula>NOT(ISERROR(SEARCH("A1",AD5)))</formula>
    </cfRule>
    <cfRule type="containsText" dxfId="322" priority="567" operator="containsText" text="A2">
      <formula>NOT(ISERROR(SEARCH("A2",AD5)))</formula>
    </cfRule>
    <cfRule type="containsText" dxfId="321" priority="566" operator="containsText" text="B1">
      <formula>NOT(ISERROR(SEARCH("B1",AD5)))</formula>
    </cfRule>
    <cfRule type="containsText" dxfId="320" priority="565" operator="containsText" text="B2">
      <formula>NOT(ISERROR(SEARCH("B2",AD5)))</formula>
    </cfRule>
    <cfRule type="containsText" dxfId="319" priority="564" operator="containsText" text="C1">
      <formula>NOT(ISERROR(SEARCH("C1",AD5)))</formula>
    </cfRule>
    <cfRule type="containsText" dxfId="318" priority="494" operator="containsText" text="B1">
      <formula>NOT(ISERROR(SEARCH("B1",AD5)))</formula>
    </cfRule>
    <cfRule type="containsText" dxfId="317" priority="495" operator="containsText" text="A2">
      <formula>NOT(ISERROR(SEARCH("A2",AD5)))</formula>
    </cfRule>
    <cfRule type="containsText" dxfId="316" priority="496" operator="containsText" text="A1">
      <formula>NOT(ISERROR(SEARCH("A1",AD5)))</formula>
    </cfRule>
    <cfRule type="containsText" dxfId="315" priority="482" operator="containsText" text="D">
      <formula>NOT(ISERROR(SEARCH("D",AD5)))</formula>
    </cfRule>
    <cfRule type="containsText" dxfId="314" priority="470" operator="containsText" text="B1">
      <formula>NOT(ISERROR(SEARCH("B1",AD5)))</formula>
    </cfRule>
    <cfRule type="containsText" dxfId="313" priority="471" operator="containsText" text="A2">
      <formula>NOT(ISERROR(SEARCH("A2",AD5)))</formula>
    </cfRule>
    <cfRule type="containsText" dxfId="312" priority="472" operator="containsText" text="A1">
      <formula>NOT(ISERROR(SEARCH("A1",AD5)))</formula>
    </cfRule>
    <cfRule type="containsText" dxfId="311" priority="474" operator="containsText" text="D">
      <formula>NOT(ISERROR(SEARCH("D",AD5)))</formula>
    </cfRule>
    <cfRule type="containsText" dxfId="310" priority="475" operator="containsText" text="C2">
      <formula>NOT(ISERROR(SEARCH("C2",AD5)))</formula>
    </cfRule>
    <cfRule type="beginsWith" dxfId="309" priority="473" operator="beginsWith" text="E">
      <formula>LEFT(AD5,LEN("E"))="E"</formula>
    </cfRule>
    <cfRule type="containsText" dxfId="308" priority="486" operator="containsText" text="B1">
      <formula>NOT(ISERROR(SEARCH("B1",AD5)))</formula>
    </cfRule>
    <cfRule type="containsText" dxfId="307" priority="487" operator="containsText" text="A2">
      <formula>NOT(ISERROR(SEARCH("A2",AD5)))</formula>
    </cfRule>
    <cfRule type="containsText" dxfId="306" priority="488" operator="containsText" text="A1">
      <formula>NOT(ISERROR(SEARCH("A1",AD5)))</formula>
    </cfRule>
    <cfRule type="beginsWith" dxfId="305" priority="489" operator="beginsWith" text="E">
      <formula>LEFT(AD5,LEN("E"))="E"</formula>
    </cfRule>
    <cfRule type="containsText" dxfId="304" priority="490" operator="containsText" text="D">
      <formula>NOT(ISERROR(SEARCH("D",AD5)))</formula>
    </cfRule>
    <cfRule type="containsText" dxfId="303" priority="491" operator="containsText" text="C2">
      <formula>NOT(ISERROR(SEARCH("C2",AD5)))</formula>
    </cfRule>
    <cfRule type="containsText" dxfId="302" priority="574" operator="containsText" text="B1">
      <formula>NOT(ISERROR(SEARCH("B1",AD5)))</formula>
    </cfRule>
    <cfRule type="containsText" dxfId="301" priority="575" operator="containsText" text="A2">
      <formula>NOT(ISERROR(SEARCH("A2",AD5)))</formula>
    </cfRule>
    <cfRule type="containsText" dxfId="300" priority="576" operator="containsText" text="A1">
      <formula>NOT(ISERROR(SEARCH("A1",AD5)))</formula>
    </cfRule>
    <cfRule type="containsText" dxfId="299" priority="468" operator="containsText" text="C1">
      <formula>NOT(ISERROR(SEARCH("C1",AD5)))</formula>
    </cfRule>
    <cfRule type="containsText" dxfId="298" priority="476" operator="containsText" text="C1">
      <formula>NOT(ISERROR(SEARCH("C1",AD5)))</formula>
    </cfRule>
    <cfRule type="containsText" dxfId="297" priority="477" operator="containsText" text="B2">
      <formula>NOT(ISERROR(SEARCH("B2",AD5)))</formula>
    </cfRule>
    <cfRule type="containsText" dxfId="296" priority="573" operator="containsText" text="B2">
      <formula>NOT(ISERROR(SEARCH("B2",AD5)))</formula>
    </cfRule>
    <cfRule type="containsText" dxfId="295" priority="478" operator="containsText" text="B1">
      <formula>NOT(ISERROR(SEARCH("B1",AD5)))</formula>
    </cfRule>
    <cfRule type="containsText" dxfId="294" priority="479" operator="containsText" text="A2">
      <formula>NOT(ISERROR(SEARCH("A2",AD5)))</formula>
    </cfRule>
    <cfRule type="containsText" dxfId="293" priority="480" operator="containsText" text="A1">
      <formula>NOT(ISERROR(SEARCH("A1",AD5)))</formula>
    </cfRule>
    <cfRule type="beginsWith" dxfId="292" priority="481" operator="beginsWith" text="E">
      <formula>LEFT(AD5,LEN("E"))="E"</formula>
    </cfRule>
    <cfRule type="containsText" dxfId="291" priority="469" operator="containsText" text="B2">
      <formula>NOT(ISERROR(SEARCH("B2",AD5)))</formula>
    </cfRule>
    <cfRule type="containsText" dxfId="290" priority="483" operator="containsText" text="C2">
      <formula>NOT(ISERROR(SEARCH("C2",AD5)))</formula>
    </cfRule>
    <cfRule type="containsText" dxfId="289" priority="484" operator="containsText" text="C1">
      <formula>NOT(ISERROR(SEARCH("C1",AD5)))</formula>
    </cfRule>
    <cfRule type="containsText" dxfId="288" priority="485" operator="containsText" text="B2">
      <formula>NOT(ISERROR(SEARCH("B2",AD5)))</formula>
    </cfRule>
    <cfRule type="containsText" dxfId="287" priority="492" operator="containsText" text="C1">
      <formula>NOT(ISERROR(SEARCH("C1",AD5)))</formula>
    </cfRule>
    <cfRule type="containsText" dxfId="286" priority="493" operator="containsText" text="B2">
      <formula>NOT(ISERROR(SEARCH("B2",AD5)))</formula>
    </cfRule>
  </conditionalFormatting>
  <conditionalFormatting sqref="AD5:AD33">
    <cfRule type="containsText" dxfId="285" priority="555" operator="containsText" text="C2">
      <formula>NOT(ISERROR(SEARCH("C2",AD5)))</formula>
    </cfRule>
    <cfRule type="beginsWith" dxfId="284" priority="425" operator="beginsWith" text="E">
      <formula>LEFT(AD5,LEN("E"))="E"</formula>
    </cfRule>
    <cfRule type="containsText" dxfId="283" priority="426" operator="containsText" text="D">
      <formula>NOT(ISERROR(SEARCH("D",AD5)))</formula>
    </cfRule>
    <cfRule type="containsText" dxfId="282" priority="427" operator="containsText" text="C2">
      <formula>NOT(ISERROR(SEARCH("C2",AD5)))</formula>
    </cfRule>
    <cfRule type="containsText" dxfId="281" priority="554" operator="containsText" text="D">
      <formula>NOT(ISERROR(SEARCH("D",AD5)))</formula>
    </cfRule>
    <cfRule type="beginsWith" dxfId="280" priority="553" operator="beginsWith" text="E">
      <formula>LEFT(AD5,LEN("E"))="E"</formula>
    </cfRule>
  </conditionalFormatting>
  <conditionalFormatting sqref="AD6:AD33">
    <cfRule type="containsText" dxfId="279" priority="380" operator="containsText" text="C1">
      <formula>NOT(ISERROR(SEARCH("C1",AD6)))</formula>
    </cfRule>
    <cfRule type="containsText" dxfId="278" priority="381" operator="containsText" text="B2">
      <formula>NOT(ISERROR(SEARCH("B2",AD6)))</formula>
    </cfRule>
    <cfRule type="containsText" dxfId="277" priority="382" operator="containsText" text="B1">
      <formula>NOT(ISERROR(SEARCH("B1",AD6)))</formula>
    </cfRule>
    <cfRule type="containsText" dxfId="276" priority="383" operator="containsText" text="A2">
      <formula>NOT(ISERROR(SEARCH("A2",AD6)))</formula>
    </cfRule>
    <cfRule type="containsText" dxfId="275" priority="384" operator="containsText" text="A1">
      <formula>NOT(ISERROR(SEARCH("A1",AD6)))</formula>
    </cfRule>
    <cfRule type="beginsWith" dxfId="274" priority="385" operator="beginsWith" text="E">
      <formula>LEFT(AD6,LEN("E"))="E"</formula>
    </cfRule>
    <cfRule type="containsText" dxfId="273" priority="386" operator="containsText" text="D">
      <formula>NOT(ISERROR(SEARCH("D",AD6)))</formula>
    </cfRule>
    <cfRule type="containsText" dxfId="272" priority="387" operator="containsText" text="C2">
      <formula>NOT(ISERROR(SEARCH("C2",AD6)))</formula>
    </cfRule>
    <cfRule type="containsText" dxfId="271" priority="388" operator="containsText" text="C1">
      <formula>NOT(ISERROR(SEARCH("C1",AD6)))</formula>
    </cfRule>
    <cfRule type="containsText" dxfId="270" priority="389" operator="containsText" text="B2">
      <formula>NOT(ISERROR(SEARCH("B2",AD6)))</formula>
    </cfRule>
    <cfRule type="containsText" dxfId="269" priority="390" operator="containsText" text="B1">
      <formula>NOT(ISERROR(SEARCH("B1",AD6)))</formula>
    </cfRule>
    <cfRule type="containsText" dxfId="268" priority="391" operator="containsText" text="A2">
      <formula>NOT(ISERROR(SEARCH("A2",AD6)))</formula>
    </cfRule>
    <cfRule type="beginsWith" dxfId="267" priority="393" operator="beginsWith" text="E">
      <formula>LEFT(AD6,LEN("E"))="E"</formula>
    </cfRule>
    <cfRule type="containsText" dxfId="266" priority="394" operator="containsText" text="D">
      <formula>NOT(ISERROR(SEARCH("D",AD6)))</formula>
    </cfRule>
    <cfRule type="containsText" dxfId="265" priority="395" operator="containsText" text="C2">
      <formula>NOT(ISERROR(SEARCH("C2",AD6)))</formula>
    </cfRule>
    <cfRule type="containsText" dxfId="264" priority="396" operator="containsText" text="C1">
      <formula>NOT(ISERROR(SEARCH("C1",AD6)))</formula>
    </cfRule>
    <cfRule type="containsText" dxfId="263" priority="397" operator="containsText" text="B2">
      <formula>NOT(ISERROR(SEARCH("B2",AD6)))</formula>
    </cfRule>
    <cfRule type="containsText" dxfId="262" priority="398" operator="containsText" text="B1">
      <formula>NOT(ISERROR(SEARCH("B1",AD6)))</formula>
    </cfRule>
    <cfRule type="containsText" dxfId="261" priority="399" operator="containsText" text="A2">
      <formula>NOT(ISERROR(SEARCH("A2",AD6)))</formula>
    </cfRule>
    <cfRule type="containsText" dxfId="260" priority="400" operator="containsText" text="A1">
      <formula>NOT(ISERROR(SEARCH("A1",AD6)))</formula>
    </cfRule>
    <cfRule type="beginsWith" dxfId="259" priority="417" operator="beginsWith" text="E">
      <formula>LEFT(AD6,LEN("E"))="E"</formula>
    </cfRule>
    <cfRule type="containsText" dxfId="258" priority="418" operator="containsText" text="D">
      <formula>NOT(ISERROR(SEARCH("D",AD6)))</formula>
    </cfRule>
    <cfRule type="containsText" dxfId="257" priority="419" operator="containsText" text="C2">
      <formula>NOT(ISERROR(SEARCH("C2",AD6)))</formula>
    </cfRule>
    <cfRule type="containsText" dxfId="256" priority="420" operator="containsText" text="C1">
      <formula>NOT(ISERROR(SEARCH("C1",AD6)))</formula>
    </cfRule>
    <cfRule type="containsText" dxfId="255" priority="421" operator="containsText" text="B2">
      <formula>NOT(ISERROR(SEARCH("B2",AD6)))</formula>
    </cfRule>
    <cfRule type="containsText" dxfId="254" priority="422" operator="containsText" text="B1">
      <formula>NOT(ISERROR(SEARCH("B1",AD6)))</formula>
    </cfRule>
    <cfRule type="containsText" dxfId="253" priority="423" operator="containsText" text="A2">
      <formula>NOT(ISERROR(SEARCH("A2",AD6)))</formula>
    </cfRule>
    <cfRule type="containsText" dxfId="252" priority="424" operator="containsText" text="A1">
      <formula>NOT(ISERROR(SEARCH("A1",AD6)))</formula>
    </cfRule>
    <cfRule type="containsText" dxfId="251" priority="428" operator="containsText" text="C1">
      <formula>NOT(ISERROR(SEARCH("C1",AD6)))</formula>
    </cfRule>
    <cfRule type="containsText" dxfId="250" priority="429" operator="containsText" text="B2">
      <formula>NOT(ISERROR(SEARCH("B2",AD6)))</formula>
    </cfRule>
    <cfRule type="containsText" dxfId="249" priority="430" operator="containsText" text="B1">
      <formula>NOT(ISERROR(SEARCH("B1",AD6)))</formula>
    </cfRule>
    <cfRule type="containsText" dxfId="248" priority="431" operator="containsText" text="A2">
      <formula>NOT(ISERROR(SEARCH("A2",AD6)))</formula>
    </cfRule>
    <cfRule type="containsText" dxfId="247" priority="432" operator="containsText" text="A1">
      <formula>NOT(ISERROR(SEARCH("A1",AD6)))</formula>
    </cfRule>
    <cfRule type="beginsWith" dxfId="246" priority="545" operator="beginsWith" text="E">
      <formula>LEFT(AD6,LEN("E"))="E"</formula>
    </cfRule>
    <cfRule type="containsText" dxfId="245" priority="546" operator="containsText" text="D">
      <formula>NOT(ISERROR(SEARCH("D",AD6)))</formula>
    </cfRule>
    <cfRule type="containsText" dxfId="244" priority="547" operator="containsText" text="C2">
      <formula>NOT(ISERROR(SEARCH("C2",AD6)))</formula>
    </cfRule>
    <cfRule type="containsText" dxfId="243" priority="548" operator="containsText" text="C1">
      <formula>NOT(ISERROR(SEARCH("C1",AD6)))</formula>
    </cfRule>
    <cfRule type="containsText" dxfId="242" priority="549" operator="containsText" text="B2">
      <formula>NOT(ISERROR(SEARCH("B2",AD6)))</formula>
    </cfRule>
    <cfRule type="containsText" dxfId="241" priority="550" operator="containsText" text="B1">
      <formula>NOT(ISERROR(SEARCH("B1",AD6)))</formula>
    </cfRule>
    <cfRule type="containsText" dxfId="240" priority="551" operator="containsText" text="A2">
      <formula>NOT(ISERROR(SEARCH("A2",AD6)))</formula>
    </cfRule>
    <cfRule type="containsText" dxfId="239" priority="556" operator="containsText" text="C1">
      <formula>NOT(ISERROR(SEARCH("C1",AD6)))</formula>
    </cfRule>
    <cfRule type="containsText" dxfId="238" priority="557" operator="containsText" text="B2">
      <formula>NOT(ISERROR(SEARCH("B2",AD6)))</formula>
    </cfRule>
    <cfRule type="containsText" dxfId="237" priority="558" operator="containsText" text="B1">
      <formula>NOT(ISERROR(SEARCH("B1",AD6)))</formula>
    </cfRule>
    <cfRule type="containsText" dxfId="236" priority="559" operator="containsText" text="A2">
      <formula>NOT(ISERROR(SEARCH("A2",AD6)))</formula>
    </cfRule>
    <cfRule type="containsText" dxfId="235" priority="560" operator="containsText" text="A1">
      <formula>NOT(ISERROR(SEARCH("A1",AD6)))</formula>
    </cfRule>
    <cfRule type="containsText" dxfId="234" priority="276" operator="containsText" text="C1">
      <formula>NOT(ISERROR(SEARCH("C1",AD6)))</formula>
    </cfRule>
    <cfRule type="containsText" dxfId="233" priority="277" operator="containsText" text="B2">
      <formula>NOT(ISERROR(SEARCH("B2",AD6)))</formula>
    </cfRule>
    <cfRule type="containsText" dxfId="232" priority="278" operator="containsText" text="B1">
      <formula>NOT(ISERROR(SEARCH("B1",AD6)))</formula>
    </cfRule>
    <cfRule type="containsText" dxfId="231" priority="279" operator="containsText" text="A2">
      <formula>NOT(ISERROR(SEARCH("A2",AD6)))</formula>
    </cfRule>
    <cfRule type="containsText" dxfId="230" priority="280" operator="containsText" text="A1">
      <formula>NOT(ISERROR(SEARCH("A1",AD6)))</formula>
    </cfRule>
    <cfRule type="beginsWith" dxfId="229" priority="281" operator="beginsWith" text="E">
      <formula>LEFT(AD6,LEN("E"))="E"</formula>
    </cfRule>
    <cfRule type="containsText" dxfId="228" priority="282" operator="containsText" text="D">
      <formula>NOT(ISERROR(SEARCH("D",AD6)))</formula>
    </cfRule>
    <cfRule type="containsText" dxfId="227" priority="283" operator="containsText" text="C2">
      <formula>NOT(ISERROR(SEARCH("C2",AD6)))</formula>
    </cfRule>
    <cfRule type="containsText" dxfId="226" priority="284" operator="containsText" text="C1">
      <formula>NOT(ISERROR(SEARCH("C1",AD6)))</formula>
    </cfRule>
    <cfRule type="containsText" dxfId="225" priority="285" operator="containsText" text="B2">
      <formula>NOT(ISERROR(SEARCH("B2",AD6)))</formula>
    </cfRule>
    <cfRule type="containsText" dxfId="224" priority="286" operator="containsText" text="B1">
      <formula>NOT(ISERROR(SEARCH("B1",AD6)))</formula>
    </cfRule>
    <cfRule type="containsText" dxfId="223" priority="287" operator="containsText" text="A2">
      <formula>NOT(ISERROR(SEARCH("A2",AD6)))</formula>
    </cfRule>
    <cfRule type="containsText" dxfId="222" priority="288" operator="containsText" text="A1">
      <formula>NOT(ISERROR(SEARCH("A1",AD6)))</formula>
    </cfRule>
    <cfRule type="beginsWith" dxfId="221" priority="289" operator="beginsWith" text="E">
      <formula>LEFT(AD6,LEN("E"))="E"</formula>
    </cfRule>
    <cfRule type="containsText" dxfId="220" priority="290" operator="containsText" text="D">
      <formula>NOT(ISERROR(SEARCH("D",AD6)))</formula>
    </cfRule>
    <cfRule type="containsText" dxfId="219" priority="291" operator="containsText" text="C2">
      <formula>NOT(ISERROR(SEARCH("C2",AD6)))</formula>
    </cfRule>
    <cfRule type="containsText" dxfId="218" priority="292" operator="containsText" text="C1">
      <formula>NOT(ISERROR(SEARCH("C1",AD6)))</formula>
    </cfRule>
    <cfRule type="containsText" dxfId="217" priority="293" operator="containsText" text="B2">
      <formula>NOT(ISERROR(SEARCH("B2",AD6)))</formula>
    </cfRule>
    <cfRule type="containsText" dxfId="216" priority="294" operator="containsText" text="B1">
      <formula>NOT(ISERROR(SEARCH("B1",AD6)))</formula>
    </cfRule>
    <cfRule type="containsText" dxfId="215" priority="295" operator="containsText" text="A2">
      <formula>NOT(ISERROR(SEARCH("A2",AD6)))</formula>
    </cfRule>
    <cfRule type="containsText" dxfId="214" priority="296" operator="containsText" text="A1">
      <formula>NOT(ISERROR(SEARCH("A1",AD6)))</formula>
    </cfRule>
    <cfRule type="beginsWith" dxfId="213" priority="297" operator="beginsWith" text="E">
      <formula>LEFT(AD6,LEN("E"))="E"</formula>
    </cfRule>
    <cfRule type="containsText" dxfId="212" priority="298" operator="containsText" text="D">
      <formula>NOT(ISERROR(SEARCH("D",AD6)))</formula>
    </cfRule>
    <cfRule type="containsText" dxfId="211" priority="299" operator="containsText" text="C2">
      <formula>NOT(ISERROR(SEARCH("C2",AD6)))</formula>
    </cfRule>
    <cfRule type="containsText" dxfId="210" priority="300" operator="containsText" text="C1">
      <formula>NOT(ISERROR(SEARCH("C1",AD6)))</formula>
    </cfRule>
    <cfRule type="containsText" dxfId="209" priority="301" operator="containsText" text="B2">
      <formula>NOT(ISERROR(SEARCH("B2",AD6)))</formula>
    </cfRule>
    <cfRule type="containsText" dxfId="208" priority="302" operator="containsText" text="B1">
      <formula>NOT(ISERROR(SEARCH("B1",AD6)))</formula>
    </cfRule>
    <cfRule type="containsText" dxfId="207" priority="303" operator="containsText" text="A2">
      <formula>NOT(ISERROR(SEARCH("A2",AD6)))</formula>
    </cfRule>
    <cfRule type="containsText" dxfId="206" priority="304" operator="containsText" text="A1">
      <formula>NOT(ISERROR(SEARCH("A1",AD6)))</formula>
    </cfRule>
    <cfRule type="containsText" dxfId="205" priority="392" operator="containsText" text="A1">
      <formula>NOT(ISERROR(SEARCH("A1",AD6)))</formula>
    </cfRule>
    <cfRule type="beginsWith" dxfId="204" priority="321" operator="beginsWith" text="E">
      <formula>LEFT(AD6,LEN("E"))="E"</formula>
    </cfRule>
    <cfRule type="containsText" dxfId="203" priority="322" operator="containsText" text="D">
      <formula>NOT(ISERROR(SEARCH("D",AD6)))</formula>
    </cfRule>
    <cfRule type="containsText" dxfId="202" priority="323" operator="containsText" text="C2">
      <formula>NOT(ISERROR(SEARCH("C2",AD6)))</formula>
    </cfRule>
    <cfRule type="containsText" dxfId="201" priority="324" operator="containsText" text="C1">
      <formula>NOT(ISERROR(SEARCH("C1",AD6)))</formula>
    </cfRule>
    <cfRule type="containsText" dxfId="200" priority="325" operator="containsText" text="B2">
      <formula>NOT(ISERROR(SEARCH("B2",AD6)))</formula>
    </cfRule>
    <cfRule type="containsText" dxfId="199" priority="326" operator="containsText" text="B1">
      <formula>NOT(ISERROR(SEARCH("B1",AD6)))</formula>
    </cfRule>
    <cfRule type="containsText" dxfId="198" priority="327" operator="containsText" text="A2">
      <formula>NOT(ISERROR(SEARCH("A2",AD6)))</formula>
    </cfRule>
    <cfRule type="containsText" dxfId="197" priority="328" operator="containsText" text="A1">
      <formula>NOT(ISERROR(SEARCH("A1",AD6)))</formula>
    </cfRule>
    <cfRule type="beginsWith" dxfId="196" priority="329" operator="beginsWith" text="E">
      <formula>LEFT(AD6,LEN("E"))="E"</formula>
    </cfRule>
    <cfRule type="containsText" dxfId="195" priority="330" operator="containsText" text="D">
      <formula>NOT(ISERROR(SEARCH("D",AD6)))</formula>
    </cfRule>
    <cfRule type="containsText" dxfId="194" priority="331" operator="containsText" text="C2">
      <formula>NOT(ISERROR(SEARCH("C2",AD6)))</formula>
    </cfRule>
    <cfRule type="containsText" dxfId="193" priority="332" operator="containsText" text="C1">
      <formula>NOT(ISERROR(SEARCH("C1",AD6)))</formula>
    </cfRule>
    <cfRule type="containsText" dxfId="192" priority="333" operator="containsText" text="B2">
      <formula>NOT(ISERROR(SEARCH("B2",AD6)))</formula>
    </cfRule>
    <cfRule type="containsText" dxfId="191" priority="334" operator="containsText" text="B1">
      <formula>NOT(ISERROR(SEARCH("B1",AD6)))</formula>
    </cfRule>
    <cfRule type="containsText" dxfId="190" priority="335" operator="containsText" text="A2">
      <formula>NOT(ISERROR(SEARCH("A2",AD6)))</formula>
    </cfRule>
    <cfRule type="containsText" dxfId="189" priority="336" operator="containsText" text="A1">
      <formula>NOT(ISERROR(SEARCH("A1",AD6)))</formula>
    </cfRule>
    <cfRule type="beginsWith" dxfId="188" priority="369" operator="beginsWith" text="E">
      <formula>LEFT(AD6,LEN("E"))="E"</formula>
    </cfRule>
    <cfRule type="containsText" dxfId="187" priority="370" operator="containsText" text="D">
      <formula>NOT(ISERROR(SEARCH("D",AD6)))</formula>
    </cfRule>
    <cfRule type="containsText" dxfId="186" priority="371" operator="containsText" text="C2">
      <formula>NOT(ISERROR(SEARCH("C2",AD6)))</formula>
    </cfRule>
    <cfRule type="containsText" dxfId="185" priority="372" operator="containsText" text="C1">
      <formula>NOT(ISERROR(SEARCH("C1",AD6)))</formula>
    </cfRule>
    <cfRule type="containsText" dxfId="184" priority="373" operator="containsText" text="B2">
      <formula>NOT(ISERROR(SEARCH("B2",AD6)))</formula>
    </cfRule>
    <cfRule type="containsText" dxfId="183" priority="374" operator="containsText" text="B1">
      <formula>NOT(ISERROR(SEARCH("B1",AD6)))</formula>
    </cfRule>
    <cfRule type="containsText" dxfId="182" priority="375" operator="containsText" text="A2">
      <formula>NOT(ISERROR(SEARCH("A2",AD6)))</formula>
    </cfRule>
    <cfRule type="containsText" dxfId="181" priority="376" operator="containsText" text="A1">
      <formula>NOT(ISERROR(SEARCH("A1",AD6)))</formula>
    </cfRule>
    <cfRule type="beginsWith" dxfId="180" priority="377" operator="beginsWith" text="E">
      <formula>LEFT(AD6,LEN("E"))="E"</formula>
    </cfRule>
    <cfRule type="containsText" dxfId="179" priority="378" operator="containsText" text="D">
      <formula>NOT(ISERROR(SEARCH("D",AD6)))</formula>
    </cfRule>
    <cfRule type="containsText" dxfId="178" priority="379" operator="containsText" text="C2">
      <formula>NOT(ISERROR(SEARCH("C2",AD6)))</formula>
    </cfRule>
    <cfRule type="containsText" dxfId="177" priority="552" operator="containsText" text="A1">
      <formula>NOT(ISERROR(SEARCH("A1",AD6)))</formula>
    </cfRule>
  </conditionalFormatting>
  <conditionalFormatting sqref="AD6:AD34">
    <cfRule type="beginsWith" dxfId="176" priority="233" operator="beginsWith" text="E">
      <formula>LEFT(AD6,LEN("E"))="E"</formula>
    </cfRule>
    <cfRule type="containsText" dxfId="175" priority="235" operator="containsText" text="C2">
      <formula>NOT(ISERROR(SEARCH("C2",AD6)))</formula>
    </cfRule>
    <cfRule type="containsText" dxfId="174" priority="234" operator="containsText" text="D">
      <formula>NOT(ISERROR(SEARCH("D",AD6)))</formula>
    </cfRule>
  </conditionalFormatting>
  <conditionalFormatting sqref="AD12:AD33">
    <cfRule type="beginsWith" dxfId="173" priority="513" operator="beginsWith" text="E">
      <formula>LEFT(AD12,LEN("E"))="E"</formula>
    </cfRule>
    <cfRule type="containsText" dxfId="172" priority="514" operator="containsText" text="D">
      <formula>NOT(ISERROR(SEARCH("D",AD12)))</formula>
    </cfRule>
    <cfRule type="containsText" dxfId="171" priority="515" operator="containsText" text="C2">
      <formula>NOT(ISERROR(SEARCH("C2",AD12)))</formula>
    </cfRule>
    <cfRule type="containsText" dxfId="170" priority="516" operator="containsText" text="C1">
      <formula>NOT(ISERROR(SEARCH("C1",AD12)))</formula>
    </cfRule>
    <cfRule type="containsText" dxfId="169" priority="517" operator="containsText" text="B2">
      <formula>NOT(ISERROR(SEARCH("B2",AD12)))</formula>
    </cfRule>
    <cfRule type="containsText" dxfId="168" priority="518" operator="containsText" text="B1">
      <formula>NOT(ISERROR(SEARCH("B1",AD12)))</formula>
    </cfRule>
    <cfRule type="containsText" dxfId="167" priority="519" operator="containsText" text="A2">
      <formula>NOT(ISERROR(SEARCH("A2",AD12)))</formula>
    </cfRule>
    <cfRule type="containsText" dxfId="166" priority="520" operator="containsText" text="A1">
      <formula>NOT(ISERROR(SEARCH("A1",AD12)))</formula>
    </cfRule>
    <cfRule type="beginsWith" dxfId="165" priority="521" operator="beginsWith" text="E">
      <formula>LEFT(AD12,LEN("E"))="E"</formula>
    </cfRule>
    <cfRule type="containsText" dxfId="164" priority="522" operator="containsText" text="D">
      <formula>NOT(ISERROR(SEARCH("D",AD12)))</formula>
    </cfRule>
    <cfRule type="containsText" dxfId="163" priority="523" operator="containsText" text="C2">
      <formula>NOT(ISERROR(SEARCH("C2",AD12)))</formula>
    </cfRule>
    <cfRule type="containsText" dxfId="162" priority="524" operator="containsText" text="C1">
      <formula>NOT(ISERROR(SEARCH("C1",AD12)))</formula>
    </cfRule>
    <cfRule type="containsText" dxfId="161" priority="525" operator="containsText" text="B2">
      <formula>NOT(ISERROR(SEARCH("B2",AD12)))</formula>
    </cfRule>
    <cfRule type="containsText" dxfId="160" priority="526" operator="containsText" text="B1">
      <formula>NOT(ISERROR(SEARCH("B1",AD12)))</formula>
    </cfRule>
    <cfRule type="containsText" dxfId="159" priority="538" operator="containsText" text="D">
      <formula>NOT(ISERROR(SEARCH("D",AD12)))</formula>
    </cfRule>
    <cfRule type="containsText" dxfId="158" priority="528" operator="containsText" text="A1">
      <formula>NOT(ISERROR(SEARCH("A1",AD12)))</formula>
    </cfRule>
    <cfRule type="beginsWith" dxfId="157" priority="529" operator="beginsWith" text="E">
      <formula>LEFT(AD12,LEN("E"))="E"</formula>
    </cfRule>
    <cfRule type="containsText" dxfId="156" priority="530" operator="containsText" text="D">
      <formula>NOT(ISERROR(SEARCH("D",AD12)))</formula>
    </cfRule>
    <cfRule type="containsText" dxfId="155" priority="531" operator="containsText" text="C2">
      <formula>NOT(ISERROR(SEARCH("C2",AD12)))</formula>
    </cfRule>
    <cfRule type="containsText" dxfId="154" priority="541" operator="containsText" text="B2">
      <formula>NOT(ISERROR(SEARCH("B2",AD12)))</formula>
    </cfRule>
    <cfRule type="containsText" dxfId="153" priority="532" operator="containsText" text="C1">
      <formula>NOT(ISERROR(SEARCH("C1",AD12)))</formula>
    </cfRule>
    <cfRule type="containsText" dxfId="152" priority="533" operator="containsText" text="B2">
      <formula>NOT(ISERROR(SEARCH("B2",AD12)))</formula>
    </cfRule>
    <cfRule type="containsText" dxfId="151" priority="534" operator="containsText" text="B1">
      <formula>NOT(ISERROR(SEARCH("B1",AD12)))</formula>
    </cfRule>
    <cfRule type="containsText" dxfId="150" priority="535" operator="containsText" text="A2">
      <formula>NOT(ISERROR(SEARCH("A2",AD12)))</formula>
    </cfRule>
    <cfRule type="containsText" dxfId="149" priority="536" operator="containsText" text="A1">
      <formula>NOT(ISERROR(SEARCH("A1",AD12)))</formula>
    </cfRule>
    <cfRule type="beginsWith" dxfId="148" priority="537" operator="beginsWith" text="E">
      <formula>LEFT(AD12,LEN("E"))="E"</formula>
    </cfRule>
    <cfRule type="containsText" dxfId="147" priority="542" operator="containsText" text="B1">
      <formula>NOT(ISERROR(SEARCH("B1",AD12)))</formula>
    </cfRule>
    <cfRule type="containsText" dxfId="146" priority="543" operator="containsText" text="A2">
      <formula>NOT(ISERROR(SEARCH("A2",AD12)))</formula>
    </cfRule>
    <cfRule type="containsText" dxfId="145" priority="544" operator="containsText" text="A1">
      <formula>NOT(ISERROR(SEARCH("A1",AD12)))</formula>
    </cfRule>
    <cfRule type="containsText" dxfId="144" priority="539" operator="containsText" text="C2">
      <formula>NOT(ISERROR(SEARCH("C2",AD12)))</formula>
    </cfRule>
    <cfRule type="containsText" dxfId="143" priority="540" operator="containsText" text="C1">
      <formula>NOT(ISERROR(SEARCH("C1",AD12)))</formula>
    </cfRule>
    <cfRule type="containsText" dxfId="142" priority="527" operator="containsText" text="A2">
      <formula>NOT(ISERROR(SEARCH("A2",AD12)))</formula>
    </cfRule>
  </conditionalFormatting>
  <conditionalFormatting sqref="AD34">
    <cfRule type="containsText" dxfId="141" priority="116" operator="containsText" text="C1">
      <formula>NOT(ISERROR(SEARCH("C1",AD34)))</formula>
    </cfRule>
    <cfRule type="containsText" dxfId="140" priority="115" operator="containsText" text="C2">
      <formula>NOT(ISERROR(SEARCH("C2",AD34)))</formula>
    </cfRule>
    <cfRule type="containsText" dxfId="139" priority="114" operator="containsText" text="D">
      <formula>NOT(ISERROR(SEARCH("D",AD34)))</formula>
    </cfRule>
    <cfRule type="beginsWith" dxfId="138" priority="113" operator="beginsWith" text="E">
      <formula>LEFT(AD34,LEN("E"))="E"</formula>
    </cfRule>
    <cfRule type="containsText" dxfId="137" priority="112" operator="containsText" text="A1">
      <formula>NOT(ISERROR(SEARCH("A1",AD34)))</formula>
    </cfRule>
    <cfRule type="containsText" dxfId="136" priority="111" operator="containsText" text="A2">
      <formula>NOT(ISERROR(SEARCH("A2",AD34)))</formula>
    </cfRule>
    <cfRule type="containsText" dxfId="135" priority="110" operator="containsText" text="B1">
      <formula>NOT(ISERROR(SEARCH("B1",AD34)))</formula>
    </cfRule>
    <cfRule type="containsText" dxfId="134" priority="109" operator="containsText" text="B2">
      <formula>NOT(ISERROR(SEARCH("B2",AD34)))</formula>
    </cfRule>
    <cfRule type="containsText" dxfId="133" priority="108" operator="containsText" text="C1">
      <formula>NOT(ISERROR(SEARCH("C1",AD34)))</formula>
    </cfRule>
    <cfRule type="containsText" dxfId="132" priority="107" operator="containsText" text="C2">
      <formula>NOT(ISERROR(SEARCH("C2",AD34)))</formula>
    </cfRule>
    <cfRule type="containsText" dxfId="131" priority="106" operator="containsText" text="D">
      <formula>NOT(ISERROR(SEARCH("D",AD34)))</formula>
    </cfRule>
    <cfRule type="beginsWith" dxfId="130" priority="105" operator="beginsWith" text="E">
      <formula>LEFT(AD34,LEN("E"))="E"</formula>
    </cfRule>
    <cfRule type="containsText" dxfId="129" priority="104" operator="containsText" text="A1">
      <formula>NOT(ISERROR(SEARCH("A1",AD34)))</formula>
    </cfRule>
    <cfRule type="containsText" dxfId="128" priority="103" operator="containsText" text="A2">
      <formula>NOT(ISERROR(SEARCH("A2",AD34)))</formula>
    </cfRule>
    <cfRule type="containsText" dxfId="127" priority="102" operator="containsText" text="B1">
      <formula>NOT(ISERROR(SEARCH("B1",AD34)))</formula>
    </cfRule>
    <cfRule type="containsText" dxfId="126" priority="101" operator="containsText" text="B2">
      <formula>NOT(ISERROR(SEARCH("B2",AD34)))</formula>
    </cfRule>
    <cfRule type="containsText" dxfId="125" priority="99" operator="containsText" text="C2">
      <formula>NOT(ISERROR(SEARCH("C2",AD34)))</formula>
    </cfRule>
    <cfRule type="containsText" dxfId="124" priority="98" operator="containsText" text="D">
      <formula>NOT(ISERROR(SEARCH("D",AD34)))</formula>
    </cfRule>
    <cfRule type="beginsWith" dxfId="123" priority="97" operator="beginsWith" text="E">
      <formula>LEFT(AD34,LEN("E"))="E"</formula>
    </cfRule>
    <cfRule type="containsText" dxfId="122" priority="64" operator="containsText" text="A1">
      <formula>NOT(ISERROR(SEARCH("A1",AD34)))</formula>
    </cfRule>
    <cfRule type="containsText" dxfId="121" priority="63" operator="containsText" text="A2">
      <formula>NOT(ISERROR(SEARCH("A2",AD34)))</formula>
    </cfRule>
    <cfRule type="containsText" dxfId="120" priority="62" operator="containsText" text="B1">
      <formula>NOT(ISERROR(SEARCH("B1",AD34)))</formula>
    </cfRule>
    <cfRule type="containsText" dxfId="119" priority="61" operator="containsText" text="B2">
      <formula>NOT(ISERROR(SEARCH("B2",AD34)))</formula>
    </cfRule>
    <cfRule type="containsText" dxfId="118" priority="60" operator="containsText" text="C1">
      <formula>NOT(ISERROR(SEARCH("C1",AD34)))</formula>
    </cfRule>
    <cfRule type="containsText" dxfId="117" priority="59" operator="containsText" text="C2">
      <formula>NOT(ISERROR(SEARCH("C2",AD34)))</formula>
    </cfRule>
    <cfRule type="containsText" dxfId="116" priority="58" operator="containsText" text="D">
      <formula>NOT(ISERROR(SEARCH("D",AD34)))</formula>
    </cfRule>
    <cfRule type="beginsWith" dxfId="115" priority="57" operator="beginsWith" text="E">
      <formula>LEFT(AD34,LEN("E"))="E"</formula>
    </cfRule>
    <cfRule type="containsText" dxfId="114" priority="56" operator="containsText" text="A1">
      <formula>NOT(ISERROR(SEARCH("A1",AD34)))</formula>
    </cfRule>
    <cfRule type="containsText" dxfId="113" priority="55" operator="containsText" text="A2">
      <formula>NOT(ISERROR(SEARCH("A2",AD34)))</formula>
    </cfRule>
    <cfRule type="containsText" dxfId="112" priority="54" operator="containsText" text="B1">
      <formula>NOT(ISERROR(SEARCH("B1",AD34)))</formula>
    </cfRule>
    <cfRule type="containsText" dxfId="111" priority="53" operator="containsText" text="B2">
      <formula>NOT(ISERROR(SEARCH("B2",AD34)))</formula>
    </cfRule>
    <cfRule type="containsText" dxfId="110" priority="52" operator="containsText" text="C1">
      <formula>NOT(ISERROR(SEARCH("C1",AD34)))</formula>
    </cfRule>
    <cfRule type="containsText" dxfId="109" priority="51" operator="containsText" text="C2">
      <formula>NOT(ISERROR(SEARCH("C2",AD34)))</formula>
    </cfRule>
    <cfRule type="containsText" dxfId="108" priority="50" operator="containsText" text="D">
      <formula>NOT(ISERROR(SEARCH("D",AD34)))</formula>
    </cfRule>
    <cfRule type="beginsWith" dxfId="107" priority="49" operator="beginsWith" text="E">
      <formula>LEFT(AD34,LEN("E"))="E"</formula>
    </cfRule>
    <cfRule type="containsText" dxfId="106" priority="32" operator="containsText" text="A1">
      <formula>NOT(ISERROR(SEARCH("A1",AD34)))</formula>
    </cfRule>
    <cfRule type="containsText" dxfId="105" priority="31" operator="containsText" text="A2">
      <formula>NOT(ISERROR(SEARCH("A2",AD34)))</formula>
    </cfRule>
    <cfRule type="containsText" dxfId="104" priority="30" operator="containsText" text="B1">
      <formula>NOT(ISERROR(SEARCH("B1",AD34)))</formula>
    </cfRule>
    <cfRule type="containsText" dxfId="103" priority="29" operator="containsText" text="B2">
      <formula>NOT(ISERROR(SEARCH("B2",AD34)))</formula>
    </cfRule>
    <cfRule type="containsText" dxfId="102" priority="28" operator="containsText" text="C1">
      <formula>NOT(ISERROR(SEARCH("C1",AD34)))</formula>
    </cfRule>
    <cfRule type="containsText" dxfId="101" priority="27" operator="containsText" text="C2">
      <formula>NOT(ISERROR(SEARCH("C2",AD34)))</formula>
    </cfRule>
    <cfRule type="containsText" dxfId="100" priority="26" operator="containsText" text="D">
      <formula>NOT(ISERROR(SEARCH("D",AD34)))</formula>
    </cfRule>
    <cfRule type="beginsWith" dxfId="99" priority="25" operator="beginsWith" text="E">
      <formula>LEFT(AD34,LEN("E"))="E"</formula>
    </cfRule>
    <cfRule type="containsText" dxfId="98" priority="24" operator="containsText" text="A1">
      <formula>NOT(ISERROR(SEARCH("A1",AD34)))</formula>
    </cfRule>
    <cfRule type="containsText" dxfId="97" priority="23" operator="containsText" text="A2">
      <formula>NOT(ISERROR(SEARCH("A2",AD34)))</formula>
    </cfRule>
    <cfRule type="containsText" dxfId="96" priority="22" operator="containsText" text="B1">
      <formula>NOT(ISERROR(SEARCH("B1",AD34)))</formula>
    </cfRule>
    <cfRule type="containsText" dxfId="95" priority="21" operator="containsText" text="B2">
      <formula>NOT(ISERROR(SEARCH("B2",AD34)))</formula>
    </cfRule>
    <cfRule type="containsText" dxfId="94" priority="20" operator="containsText" text="C1">
      <formula>NOT(ISERROR(SEARCH("C1",AD34)))</formula>
    </cfRule>
    <cfRule type="containsText" dxfId="93" priority="19" operator="containsText" text="C2">
      <formula>NOT(ISERROR(SEARCH("C2",AD34)))</formula>
    </cfRule>
    <cfRule type="containsText" dxfId="92" priority="18" operator="containsText" text="D">
      <formula>NOT(ISERROR(SEARCH("D",AD34)))</formula>
    </cfRule>
    <cfRule type="beginsWith" dxfId="91" priority="17" operator="beginsWith" text="E">
      <formula>LEFT(AD34,LEN("E"))="E"</formula>
    </cfRule>
    <cfRule type="containsText" dxfId="90" priority="16" operator="containsText" text="A1">
      <formula>NOT(ISERROR(SEARCH("A1",AD34)))</formula>
    </cfRule>
    <cfRule type="containsText" dxfId="89" priority="15" operator="containsText" text="A2">
      <formula>NOT(ISERROR(SEARCH("A2",AD34)))</formula>
    </cfRule>
    <cfRule type="containsText" dxfId="88" priority="100" operator="containsText" text="C1">
      <formula>NOT(ISERROR(SEARCH("C1",AD34)))</formula>
    </cfRule>
    <cfRule type="containsText" dxfId="87" priority="122" operator="containsText" text="D">
      <formula>NOT(ISERROR(SEARCH("D",AD34)))</formula>
    </cfRule>
    <cfRule type="beginsWith" dxfId="86" priority="121" operator="beginsWith" text="E">
      <formula>LEFT(AD34,LEN("E"))="E"</formula>
    </cfRule>
    <cfRule type="containsText" dxfId="85" priority="120" operator="containsText" text="A1">
      <formula>NOT(ISERROR(SEARCH("A1",AD34)))</formula>
    </cfRule>
    <cfRule type="containsText" dxfId="84" priority="232" operator="containsText" text="A1">
      <formula>NOT(ISERROR(SEARCH("A1",AD34)))</formula>
    </cfRule>
    <cfRule type="containsText" dxfId="83" priority="230" operator="containsText" text="B1">
      <formula>NOT(ISERROR(SEARCH("B1",AD34)))</formula>
    </cfRule>
    <cfRule type="containsText" dxfId="82" priority="229" operator="containsText" text="B2">
      <formula>NOT(ISERROR(SEARCH("B2",AD34)))</formula>
    </cfRule>
    <cfRule type="containsText" dxfId="81" priority="228" operator="containsText" text="C1">
      <formula>NOT(ISERROR(SEARCH("C1",AD34)))</formula>
    </cfRule>
    <cfRule type="containsText" dxfId="80" priority="227" operator="containsText" text="C2">
      <formula>NOT(ISERROR(SEARCH("C2",AD34)))</formula>
    </cfRule>
    <cfRule type="containsText" dxfId="79" priority="226" operator="containsText" text="D">
      <formula>NOT(ISERROR(SEARCH("D",AD34)))</formula>
    </cfRule>
    <cfRule type="beginsWith" dxfId="78" priority="225" operator="beginsWith" text="E">
      <formula>LEFT(AD34,LEN("E"))="E"</formula>
    </cfRule>
    <cfRule type="beginsWith" dxfId="77" priority="1" operator="beginsWith" text="E">
      <formula>LEFT(AD34,LEN("E"))="E"</formula>
    </cfRule>
    <cfRule type="containsText" dxfId="76" priority="14" operator="containsText" text="B1">
      <formula>NOT(ISERROR(SEARCH("B1",AD34)))</formula>
    </cfRule>
    <cfRule type="containsText" dxfId="75" priority="13" operator="containsText" text="B2">
      <formula>NOT(ISERROR(SEARCH("B2",AD34)))</formula>
    </cfRule>
    <cfRule type="containsText" dxfId="74" priority="12" operator="containsText" text="C1">
      <formula>NOT(ISERROR(SEARCH("C1",AD34)))</formula>
    </cfRule>
    <cfRule type="containsText" dxfId="73" priority="224" operator="containsText" text="A1">
      <formula>NOT(ISERROR(SEARCH("A1",AD34)))</formula>
    </cfRule>
    <cfRule type="containsText" dxfId="72" priority="223" operator="containsText" text="A2">
      <formula>NOT(ISERROR(SEARCH("A2",AD34)))</formula>
    </cfRule>
    <cfRule type="containsText" dxfId="71" priority="222" operator="containsText" text="B1">
      <formula>NOT(ISERROR(SEARCH("B1",AD34)))</formula>
    </cfRule>
    <cfRule type="containsText" dxfId="70" priority="221" operator="containsText" text="B2">
      <formula>NOT(ISERROR(SEARCH("B2",AD34)))</formula>
    </cfRule>
    <cfRule type="containsText" dxfId="69" priority="220" operator="containsText" text="C1">
      <formula>NOT(ISERROR(SEARCH("C1",AD34)))</formula>
    </cfRule>
    <cfRule type="containsText" dxfId="68" priority="11" operator="containsText" text="C2">
      <formula>NOT(ISERROR(SEARCH("C2",AD34)))</formula>
    </cfRule>
    <cfRule type="containsText" dxfId="67" priority="10" operator="containsText" text="D">
      <formula>NOT(ISERROR(SEARCH("D",AD34)))</formula>
    </cfRule>
    <cfRule type="beginsWith" dxfId="66" priority="9" operator="beginsWith" text="E">
      <formula>LEFT(AD34,LEN("E"))="E"</formula>
    </cfRule>
    <cfRule type="containsText" dxfId="65" priority="8" operator="containsText" text="A1">
      <formula>NOT(ISERROR(SEARCH("A1",AD34)))</formula>
    </cfRule>
    <cfRule type="containsText" dxfId="64" priority="7" operator="containsText" text="A2">
      <formula>NOT(ISERROR(SEARCH("A2",AD34)))</formula>
    </cfRule>
    <cfRule type="containsText" dxfId="63" priority="6" operator="containsText" text="B1">
      <formula>NOT(ISERROR(SEARCH("B1",AD34)))</formula>
    </cfRule>
    <cfRule type="containsText" dxfId="62" priority="5" operator="containsText" text="B2">
      <formula>NOT(ISERROR(SEARCH("B2",AD34)))</formula>
    </cfRule>
    <cfRule type="containsText" dxfId="61" priority="4" operator="containsText" text="C1">
      <formula>NOT(ISERROR(SEARCH("C1",AD34)))</formula>
    </cfRule>
    <cfRule type="containsText" dxfId="60" priority="3" operator="containsText" text="C2">
      <formula>NOT(ISERROR(SEARCH("C2",AD34)))</formula>
    </cfRule>
    <cfRule type="containsText" dxfId="59" priority="2" operator="containsText" text="D">
      <formula>NOT(ISERROR(SEARCH("D",AD34)))</formula>
    </cfRule>
    <cfRule type="containsText" dxfId="58" priority="219" operator="containsText" text="C2">
      <formula>NOT(ISERROR(SEARCH("C2",AD34)))</formula>
    </cfRule>
    <cfRule type="containsText" dxfId="57" priority="218" operator="containsText" text="D">
      <formula>NOT(ISERROR(SEARCH("D",AD34)))</formula>
    </cfRule>
    <cfRule type="beginsWith" dxfId="56" priority="217" operator="beginsWith" text="E">
      <formula>LEFT(AD34,LEN("E"))="E"</formula>
    </cfRule>
    <cfRule type="containsText" dxfId="55" priority="231" operator="containsText" text="A2">
      <formula>NOT(ISERROR(SEARCH("A2",AD34)))</formula>
    </cfRule>
    <cfRule type="containsText" dxfId="54" priority="216" operator="containsText" text="A1">
      <formula>NOT(ISERROR(SEARCH("A1",AD34)))</formula>
    </cfRule>
    <cfRule type="containsText" dxfId="53" priority="215" operator="containsText" text="A2">
      <formula>NOT(ISERROR(SEARCH("A2",AD34)))</formula>
    </cfRule>
    <cfRule type="containsText" dxfId="52" priority="214" operator="containsText" text="B1">
      <formula>NOT(ISERROR(SEARCH("B1",AD34)))</formula>
    </cfRule>
    <cfRule type="containsText" dxfId="51" priority="213" operator="containsText" text="B2">
      <formula>NOT(ISERROR(SEARCH("B2",AD34)))</formula>
    </cfRule>
    <cfRule type="containsText" dxfId="50" priority="212" operator="containsText" text="C1">
      <formula>NOT(ISERROR(SEARCH("C1",AD34)))</formula>
    </cfRule>
    <cfRule type="containsText" dxfId="49" priority="211" operator="containsText" text="C2">
      <formula>NOT(ISERROR(SEARCH("C2",AD34)))</formula>
    </cfRule>
    <cfRule type="containsText" dxfId="48" priority="210" operator="containsText" text="D">
      <formula>NOT(ISERROR(SEARCH("D",AD34)))</formula>
    </cfRule>
    <cfRule type="beginsWith" dxfId="47" priority="209" operator="beginsWith" text="E">
      <formula>LEFT(AD34,LEN("E"))="E"</formula>
    </cfRule>
    <cfRule type="containsText" dxfId="46" priority="203" operator="containsText" text="C2">
      <formula>NOT(ISERROR(SEARCH("C2",AD34)))</formula>
    </cfRule>
    <cfRule type="containsText" dxfId="45" priority="202" operator="containsText" text="D">
      <formula>NOT(ISERROR(SEARCH("D",AD34)))</formula>
    </cfRule>
    <cfRule type="beginsWith" dxfId="44" priority="201" operator="beginsWith" text="E">
      <formula>LEFT(AD34,LEN("E"))="E"</formula>
    </cfRule>
    <cfRule type="containsText" dxfId="43" priority="200" operator="containsText" text="A1">
      <formula>NOT(ISERROR(SEARCH("A1",AD34)))</formula>
    </cfRule>
    <cfRule type="containsText" dxfId="42" priority="199" operator="containsText" text="A2">
      <formula>NOT(ISERROR(SEARCH("A2",AD34)))</formula>
    </cfRule>
    <cfRule type="containsText" dxfId="41" priority="198" operator="containsText" text="B1">
      <formula>NOT(ISERROR(SEARCH("B1",AD34)))</formula>
    </cfRule>
    <cfRule type="containsText" dxfId="40" priority="197" operator="containsText" text="B2">
      <formula>NOT(ISERROR(SEARCH("B2",AD34)))</formula>
    </cfRule>
    <cfRule type="containsText" dxfId="39" priority="196" operator="containsText" text="C1">
      <formula>NOT(ISERROR(SEARCH("C1",AD34)))</formula>
    </cfRule>
    <cfRule type="containsText" dxfId="38" priority="195" operator="containsText" text="C2">
      <formula>NOT(ISERROR(SEARCH("C2",AD34)))</formula>
    </cfRule>
    <cfRule type="containsText" dxfId="37" priority="194" operator="containsText" text="D">
      <formula>NOT(ISERROR(SEARCH("D",AD34)))</formula>
    </cfRule>
    <cfRule type="beginsWith" dxfId="36" priority="193" operator="beginsWith" text="E">
      <formula>LEFT(AD34,LEN("E"))="E"</formula>
    </cfRule>
    <cfRule type="containsText" dxfId="35" priority="160" operator="containsText" text="A1">
      <formula>NOT(ISERROR(SEARCH("A1",AD34)))</formula>
    </cfRule>
    <cfRule type="containsText" dxfId="34" priority="159" operator="containsText" text="A2">
      <formula>NOT(ISERROR(SEARCH("A2",AD34)))</formula>
    </cfRule>
    <cfRule type="containsText" dxfId="33" priority="158" operator="containsText" text="B1">
      <formula>NOT(ISERROR(SEARCH("B1",AD34)))</formula>
    </cfRule>
    <cfRule type="containsText" dxfId="32" priority="157" operator="containsText" text="B2">
      <formula>NOT(ISERROR(SEARCH("B2",AD34)))</formula>
    </cfRule>
    <cfRule type="containsText" dxfId="31" priority="156" operator="containsText" text="C1">
      <formula>NOT(ISERROR(SEARCH("C1",AD34)))</formula>
    </cfRule>
    <cfRule type="containsText" dxfId="30" priority="208" operator="containsText" text="A1">
      <formula>NOT(ISERROR(SEARCH("A1",AD34)))</formula>
    </cfRule>
    <cfRule type="containsText" dxfId="29" priority="207" operator="containsText" text="A2">
      <formula>NOT(ISERROR(SEARCH("A2",AD34)))</formula>
    </cfRule>
    <cfRule type="containsText" dxfId="28" priority="206" operator="containsText" text="B1">
      <formula>NOT(ISERROR(SEARCH("B1",AD34)))</formula>
    </cfRule>
    <cfRule type="containsText" dxfId="27" priority="205" operator="containsText" text="B2">
      <formula>NOT(ISERROR(SEARCH("B2",AD34)))</formula>
    </cfRule>
    <cfRule type="containsText" dxfId="26" priority="204" operator="containsText" text="C1">
      <formula>NOT(ISERROR(SEARCH("C1",AD34)))</formula>
    </cfRule>
    <cfRule type="containsText" dxfId="25" priority="238" operator="containsText" text="B1">
      <formula>NOT(ISERROR(SEARCH("B1",AD34)))</formula>
    </cfRule>
    <cfRule type="containsText" dxfId="24" priority="237" operator="containsText" text="B2">
      <formula>NOT(ISERROR(SEARCH("B2",AD34)))</formula>
    </cfRule>
    <cfRule type="containsText" dxfId="23" priority="236" operator="containsText" text="C1">
      <formula>NOT(ISERROR(SEARCH("C1",AD34)))</formula>
    </cfRule>
    <cfRule type="containsText" dxfId="22" priority="155" operator="containsText" text="C2">
      <formula>NOT(ISERROR(SEARCH("C2",AD34)))</formula>
    </cfRule>
    <cfRule type="containsText" dxfId="21" priority="154" operator="containsText" text="D">
      <formula>NOT(ISERROR(SEARCH("D",AD34)))</formula>
    </cfRule>
    <cfRule type="beginsWith" dxfId="20" priority="153" operator="beginsWith" text="E">
      <formula>LEFT(AD34,LEN("E"))="E"</formula>
    </cfRule>
    <cfRule type="containsText" dxfId="19" priority="119" operator="containsText" text="A2">
      <formula>NOT(ISERROR(SEARCH("A2",AD34)))</formula>
    </cfRule>
    <cfRule type="containsText" dxfId="18" priority="118" operator="containsText" text="B1">
      <formula>NOT(ISERROR(SEARCH("B1",AD34)))</formula>
    </cfRule>
    <cfRule type="containsText" dxfId="17" priority="240" operator="containsText" text="A1">
      <formula>NOT(ISERROR(SEARCH("A1",AD34)))</formula>
    </cfRule>
    <cfRule type="containsText" dxfId="16" priority="239" operator="containsText" text="A2">
      <formula>NOT(ISERROR(SEARCH("A2",AD34)))</formula>
    </cfRule>
    <cfRule type="containsText" dxfId="15" priority="117" operator="containsText" text="B2">
      <formula>NOT(ISERROR(SEARCH("B2",AD34)))</formula>
    </cfRule>
    <cfRule type="containsText" dxfId="14" priority="152" operator="containsText" text="A1">
      <formula>NOT(ISERROR(SEARCH("A1",AD34)))</formula>
    </cfRule>
    <cfRule type="containsText" dxfId="13" priority="151" operator="containsText" text="A2">
      <formula>NOT(ISERROR(SEARCH("A2",AD34)))</formula>
    </cfRule>
    <cfRule type="containsText" dxfId="12" priority="150" operator="containsText" text="B1">
      <formula>NOT(ISERROR(SEARCH("B1",AD34)))</formula>
    </cfRule>
    <cfRule type="containsText" dxfId="11" priority="149" operator="containsText" text="B2">
      <formula>NOT(ISERROR(SEARCH("B2",AD34)))</formula>
    </cfRule>
    <cfRule type="containsText" dxfId="10" priority="148" operator="containsText" text="C1">
      <formula>NOT(ISERROR(SEARCH("C1",AD34)))</formula>
    </cfRule>
    <cfRule type="containsText" dxfId="9" priority="147" operator="containsText" text="C2">
      <formula>NOT(ISERROR(SEARCH("C2",AD34)))</formula>
    </cfRule>
    <cfRule type="containsText" dxfId="8" priority="146" operator="containsText" text="D">
      <formula>NOT(ISERROR(SEARCH("D",AD34)))</formula>
    </cfRule>
    <cfRule type="beginsWith" dxfId="7" priority="145" operator="beginsWith" text="E">
      <formula>LEFT(AD34,LEN("E"))="E"</formula>
    </cfRule>
    <cfRule type="containsText" dxfId="6" priority="128" operator="containsText" text="A1">
      <formula>NOT(ISERROR(SEARCH("A1",AD34)))</formula>
    </cfRule>
    <cfRule type="containsText" dxfId="5" priority="127" operator="containsText" text="A2">
      <formula>NOT(ISERROR(SEARCH("A2",AD34)))</formula>
    </cfRule>
    <cfRule type="containsText" dxfId="4" priority="126" operator="containsText" text="B1">
      <formula>NOT(ISERROR(SEARCH("B1",AD34)))</formula>
    </cfRule>
    <cfRule type="containsText" dxfId="3" priority="125" operator="containsText" text="B2">
      <formula>NOT(ISERROR(SEARCH("B2",AD34)))</formula>
    </cfRule>
    <cfRule type="containsText" dxfId="2" priority="124" operator="containsText" text="C1">
      <formula>NOT(ISERROR(SEARCH("C1",AD34)))</formula>
    </cfRule>
    <cfRule type="containsText" dxfId="1" priority="123" operator="containsText" text="C2">
      <formula>NOT(ISERROR(SEARCH("C2",AD34)))</formula>
    </cfRule>
  </conditionalFormatting>
  <printOptions horizontalCentered="1"/>
  <pageMargins left="0.71" right="0.27" top="0.31" bottom="0.3" header="0.3" footer="0.3"/>
  <pageSetup paperSize="9" scale="9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8</vt:i4>
      </vt:variant>
    </vt:vector>
  </HeadingPairs>
  <TitlesOfParts>
    <vt:vector size="19" baseType="lpstr">
      <vt:lpstr>Data</vt:lpstr>
      <vt:lpstr>Hindi</vt:lpstr>
      <vt:lpstr>English</vt:lpstr>
      <vt:lpstr>Maths</vt:lpstr>
      <vt:lpstr>E.V.S.</vt:lpstr>
      <vt:lpstr>G.K.</vt:lpstr>
      <vt:lpstr>Urdu</vt:lpstr>
      <vt:lpstr>Computer</vt:lpstr>
      <vt:lpstr>Result Sheet</vt:lpstr>
      <vt:lpstr>Data (2)</vt:lpstr>
      <vt:lpstr>Report Card</vt:lpstr>
      <vt:lpstr>Computer!Print_Area</vt:lpstr>
      <vt:lpstr>E.V.S.!Print_Area</vt:lpstr>
      <vt:lpstr>English!Print_Area</vt:lpstr>
      <vt:lpstr>G.K.!Print_Area</vt:lpstr>
      <vt:lpstr>Hindi!Print_Area</vt:lpstr>
      <vt:lpstr>Maths!Print_Area</vt:lpstr>
      <vt:lpstr>'Report Card'!Print_Area</vt:lpstr>
      <vt:lpstr>Urdu!Print_Area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Nishat Malik</cp:lastModifiedBy>
  <cp:lastPrinted>2024-03-11T08:47:13Z</cp:lastPrinted>
  <dcterms:created xsi:type="dcterms:W3CDTF">2016-04-26T04:00:00Z</dcterms:created>
  <dcterms:modified xsi:type="dcterms:W3CDTF">2024-03-11T08:49:46Z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F430265DD38049D1BCB53B02DA623466</vt:lpwstr>
  </property>
  <property fmtid="{D5CDD505-2E9C-101B-9397-08002B2CF9AE}" pid="3" name="KSOProductBuildVer">
    <vt:lpwstr>1033-11.2.0.11537</vt:lpwstr>
  </property>
</Properties>
</file>