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ollow_UP_LFC_LCamp\Documents\training\"/>
    </mc:Choice>
  </mc:AlternateContent>
  <bookViews>
    <workbookView xWindow="0" yWindow="0" windowWidth="25125" windowHeight="1233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0" i="3" l="1"/>
  <c r="D104" i="3"/>
  <c r="F92" i="3"/>
  <c r="E87" i="3"/>
  <c r="E86" i="3"/>
  <c r="E85" i="3"/>
  <c r="E84" i="3"/>
  <c r="E83" i="3"/>
  <c r="H78" i="3"/>
  <c r="H77" i="3"/>
  <c r="H76" i="3"/>
  <c r="H75" i="3"/>
  <c r="H74" i="3"/>
  <c r="H73" i="3"/>
  <c r="H72" i="3"/>
  <c r="H71" i="3"/>
  <c r="H70" i="3"/>
  <c r="H69" i="3"/>
  <c r="G70" i="3"/>
  <c r="G71" i="3"/>
  <c r="G72" i="3"/>
  <c r="G73" i="3"/>
  <c r="G74" i="3"/>
  <c r="G75" i="3"/>
  <c r="G76" i="3"/>
  <c r="G77" i="3"/>
  <c r="G69" i="3"/>
  <c r="F70" i="3"/>
  <c r="F71" i="3"/>
  <c r="F72" i="3"/>
  <c r="F73" i="3"/>
  <c r="F74" i="3"/>
  <c r="F75" i="3"/>
  <c r="F76" i="3"/>
  <c r="F77" i="3"/>
  <c r="F69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48" i="3"/>
  <c r="E42" i="3"/>
  <c r="F42" i="3" s="1"/>
  <c r="G42" i="3" s="1"/>
  <c r="H42" i="3" s="1"/>
  <c r="E41" i="3"/>
  <c r="F41" i="3" s="1"/>
  <c r="G41" i="3" s="1"/>
  <c r="H41" i="3" s="1"/>
  <c r="E40" i="3"/>
  <c r="F40" i="3" s="1"/>
  <c r="G40" i="3" s="1"/>
  <c r="H40" i="3" s="1"/>
  <c r="E39" i="3"/>
  <c r="F39" i="3" s="1"/>
  <c r="G39" i="3" s="1"/>
  <c r="H39" i="3" s="1"/>
  <c r="E38" i="3"/>
  <c r="F38" i="3" s="1"/>
  <c r="G38" i="3" s="1"/>
  <c r="H38" i="3" s="1"/>
  <c r="E37" i="3"/>
  <c r="F37" i="3" s="1"/>
  <c r="G37" i="3" s="1"/>
  <c r="H37" i="3" s="1"/>
  <c r="E36" i="3"/>
  <c r="F36" i="3" s="1"/>
  <c r="G36" i="3" s="1"/>
  <c r="H36" i="3" s="1"/>
  <c r="E35" i="3"/>
  <c r="F35" i="3" s="1"/>
  <c r="G35" i="3" s="1"/>
  <c r="H35" i="3" s="1"/>
  <c r="E34" i="3"/>
  <c r="F34" i="3" s="1"/>
  <c r="G34" i="3" s="1"/>
  <c r="H34" i="3" s="1"/>
  <c r="E33" i="3"/>
  <c r="F33" i="3" s="1"/>
  <c r="G33" i="3" s="1"/>
  <c r="H33" i="3" s="1"/>
  <c r="E32" i="3"/>
  <c r="F32" i="3" s="1"/>
  <c r="G32" i="3" s="1"/>
  <c r="H32" i="3" s="1"/>
  <c r="E31" i="3"/>
  <c r="F31" i="3" s="1"/>
  <c r="G31" i="3" s="1"/>
  <c r="H31" i="3" s="1"/>
  <c r="F25" i="3"/>
  <c r="G25" i="3" s="1"/>
  <c r="F23" i="3"/>
  <c r="G23" i="3" s="1"/>
  <c r="G26" i="3" s="1"/>
  <c r="E25" i="3"/>
  <c r="E24" i="3"/>
  <c r="F24" i="3" s="1"/>
  <c r="G24" i="3" s="1"/>
  <c r="E23" i="3"/>
  <c r="G18" i="3"/>
  <c r="H18" i="3" s="1"/>
  <c r="E18" i="3"/>
  <c r="F18" i="3" s="1"/>
  <c r="E17" i="3"/>
  <c r="F17" i="3" s="1"/>
  <c r="G17" i="3" s="1"/>
  <c r="H17" i="3" s="1"/>
  <c r="E16" i="3"/>
  <c r="F16" i="3" s="1"/>
  <c r="G16" i="3" s="1"/>
  <c r="H16" i="3" s="1"/>
  <c r="E15" i="3"/>
  <c r="F15" i="3" s="1"/>
  <c r="G15" i="3" s="1"/>
  <c r="H15" i="3" s="1"/>
  <c r="H19" i="3" s="1"/>
  <c r="E14" i="3"/>
  <c r="F14" i="3" s="1"/>
  <c r="G14" i="3" s="1"/>
  <c r="H14" i="3" s="1"/>
  <c r="H43" i="3" l="1"/>
  <c r="F101" i="2"/>
  <c r="F96" i="2"/>
  <c r="I81" i="2"/>
  <c r="I77" i="2"/>
  <c r="I76" i="2"/>
  <c r="I75" i="2"/>
  <c r="I72" i="2"/>
  <c r="I71" i="2"/>
  <c r="I70" i="2"/>
  <c r="I69" i="2"/>
  <c r="I68" i="2"/>
  <c r="I65" i="2"/>
  <c r="I64" i="2"/>
  <c r="I63" i="2"/>
  <c r="I57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13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75" i="2"/>
  <c r="H76" i="2"/>
  <c r="H13" i="2"/>
  <c r="H14" i="2"/>
  <c r="I30" i="2"/>
  <c r="I29" i="2"/>
  <c r="I28" i="2"/>
  <c r="I27" i="2"/>
  <c r="I26" i="2"/>
  <c r="I21" i="2"/>
  <c r="I20" i="2"/>
  <c r="I19" i="2"/>
  <c r="I18" i="2"/>
  <c r="I14" i="2"/>
  <c r="I56" i="2"/>
  <c r="I55" i="2"/>
  <c r="G26" i="2"/>
  <c r="I12" i="2"/>
  <c r="I11" i="2"/>
  <c r="E50" i="1"/>
  <c r="E48" i="1"/>
  <c r="E28" i="1"/>
  <c r="E46" i="1"/>
  <c r="E41" i="1"/>
  <c r="C34" i="1"/>
  <c r="E49" i="1" s="1"/>
  <c r="E27" i="1"/>
  <c r="D27" i="1"/>
  <c r="E26" i="1"/>
  <c r="D26" i="1"/>
  <c r="E18" i="1"/>
  <c r="D19" i="1"/>
  <c r="E19" i="1" s="1"/>
  <c r="D12" i="1"/>
  <c r="E12" i="1" s="1"/>
  <c r="D18" i="1"/>
  <c r="I23" i="2" l="1"/>
  <c r="I15" i="2"/>
  <c r="E20" i="1"/>
  <c r="E47" i="1" s="1"/>
  <c r="E52" i="1"/>
  <c r="E54" i="1" l="1"/>
  <c r="E57" i="1" s="1"/>
</calcChain>
</file>

<file path=xl/sharedStrings.xml><?xml version="1.0" encoding="utf-8"?>
<sst xmlns="http://schemas.openxmlformats.org/spreadsheetml/2006/main" count="284" uniqueCount="180">
  <si>
    <t>Budget for polls</t>
  </si>
  <si>
    <t>Number of Party Agents</t>
  </si>
  <si>
    <t>Party Agent fee</t>
  </si>
  <si>
    <t>Days</t>
  </si>
  <si>
    <t>Rate</t>
  </si>
  <si>
    <t>Agents</t>
  </si>
  <si>
    <t>Total</t>
  </si>
  <si>
    <t>Food for party agents</t>
  </si>
  <si>
    <t>Breakfast</t>
  </si>
  <si>
    <t>Lunch</t>
  </si>
  <si>
    <t>Call  App for Situation Room ($20/day)</t>
  </si>
  <si>
    <t>Total USD</t>
  </si>
  <si>
    <t>Total NGN</t>
  </si>
  <si>
    <t>USD Rate</t>
  </si>
  <si>
    <t>App</t>
  </si>
  <si>
    <t>Support</t>
  </si>
  <si>
    <t>Fuel Price</t>
  </si>
  <si>
    <t>Agent</t>
  </si>
  <si>
    <t>Fuel for Party Agents (50ltrs)</t>
  </si>
  <si>
    <t>Consultancy Fee</t>
  </si>
  <si>
    <t>Staff</t>
  </si>
  <si>
    <t>Per hour</t>
  </si>
  <si>
    <t>Hours spent</t>
  </si>
  <si>
    <t>total</t>
  </si>
  <si>
    <t>Summary</t>
  </si>
  <si>
    <t>Party Agents Pay</t>
  </si>
  <si>
    <t>Food for Party Agents</t>
  </si>
  <si>
    <t>Call App for Situation Room</t>
  </si>
  <si>
    <t>Fuel vehicle for party agents</t>
  </si>
  <si>
    <t>Consultancy</t>
  </si>
  <si>
    <t>7.5% VAT</t>
  </si>
  <si>
    <t>Contract Sum</t>
  </si>
  <si>
    <t>Number of guest</t>
  </si>
  <si>
    <t>Budget for Anna's Birthday Party</t>
  </si>
  <si>
    <t>Rentals</t>
  </si>
  <si>
    <t>Venue</t>
  </si>
  <si>
    <t xml:space="preserve">Canopy </t>
  </si>
  <si>
    <t>Musical Equipment</t>
  </si>
  <si>
    <t>Bouncers</t>
  </si>
  <si>
    <t>A</t>
  </si>
  <si>
    <t>B</t>
  </si>
  <si>
    <t>Decoration</t>
  </si>
  <si>
    <t>Lighting</t>
  </si>
  <si>
    <t>Flowers</t>
  </si>
  <si>
    <t>Ribbons</t>
  </si>
  <si>
    <t>Décor Fee</t>
  </si>
  <si>
    <t>c</t>
  </si>
  <si>
    <t>Power</t>
  </si>
  <si>
    <t>Fuel</t>
  </si>
  <si>
    <t>Wiring</t>
  </si>
  <si>
    <t>Generator</t>
  </si>
  <si>
    <t>D</t>
  </si>
  <si>
    <t>Party Food</t>
  </si>
  <si>
    <t>Main Meal</t>
  </si>
  <si>
    <t>Jollof Rice</t>
  </si>
  <si>
    <t>Fried Rice</t>
  </si>
  <si>
    <t>Salad</t>
  </si>
  <si>
    <t>Chicken</t>
  </si>
  <si>
    <t>Dessert</t>
  </si>
  <si>
    <t>Cup Cakes</t>
  </si>
  <si>
    <t>Fruit</t>
  </si>
  <si>
    <t>E</t>
  </si>
  <si>
    <t>Drinks</t>
  </si>
  <si>
    <t>Wine</t>
  </si>
  <si>
    <t>Water</t>
  </si>
  <si>
    <t>Juice</t>
  </si>
  <si>
    <t>Soft Drinks</t>
  </si>
  <si>
    <t>Serving</t>
  </si>
  <si>
    <t>Cleaning up After</t>
  </si>
  <si>
    <t>Birthday Cake</t>
  </si>
  <si>
    <t>Cake</t>
  </si>
  <si>
    <t>F</t>
  </si>
  <si>
    <t>Serving Dish Rental</t>
  </si>
  <si>
    <t>Plate</t>
  </si>
  <si>
    <t>Spoons</t>
  </si>
  <si>
    <t>Disposable Cups</t>
  </si>
  <si>
    <t>Serviette</t>
  </si>
  <si>
    <t>Entertainment</t>
  </si>
  <si>
    <t>MC</t>
  </si>
  <si>
    <t>DJ</t>
  </si>
  <si>
    <t>Souvenir</t>
  </si>
  <si>
    <t>Gifts</t>
  </si>
  <si>
    <t>Gift Bags</t>
  </si>
  <si>
    <t>G</t>
  </si>
  <si>
    <t>Guest</t>
  </si>
  <si>
    <t>Engineering</t>
  </si>
  <si>
    <t>Qty</t>
  </si>
  <si>
    <t>Chairs</t>
  </si>
  <si>
    <t>Tables</t>
  </si>
  <si>
    <t>Baloons</t>
  </si>
  <si>
    <t>Cutting Kinfe</t>
  </si>
  <si>
    <t>Forks</t>
  </si>
  <si>
    <t>Knives</t>
  </si>
  <si>
    <t>Ushering/Catering Service Charge</t>
  </si>
  <si>
    <t>No. of Persons</t>
  </si>
  <si>
    <t>H</t>
  </si>
  <si>
    <t>Per Hour</t>
  </si>
  <si>
    <t>Hours Spent</t>
  </si>
  <si>
    <t>No.</t>
  </si>
  <si>
    <t>I</t>
  </si>
  <si>
    <t>USD RATE</t>
  </si>
  <si>
    <t>TAX PER IMPORT</t>
  </si>
  <si>
    <t>INFRASTRUCTURE RENOVATION</t>
  </si>
  <si>
    <t>SUPPLY OF FURNITURES</t>
  </si>
  <si>
    <t>ITEMS</t>
  </si>
  <si>
    <t>QTY</t>
  </si>
  <si>
    <t>TAX RATE</t>
  </si>
  <si>
    <t>TAX AMOUNT</t>
  </si>
  <si>
    <t>TOTAL</t>
  </si>
  <si>
    <t>UNIT PRICE($)</t>
  </si>
  <si>
    <t>CHAIRS</t>
  </si>
  <si>
    <t>TABLES</t>
  </si>
  <si>
    <t>TROLLEY</t>
  </si>
  <si>
    <t>BEDS</t>
  </si>
  <si>
    <t>LOCKERS</t>
  </si>
  <si>
    <t>TOTAL(USD)</t>
  </si>
  <si>
    <t>TOTAL(NGN)</t>
  </si>
  <si>
    <t>SUPPLY OF BUILDING MATERIALS</t>
  </si>
  <si>
    <t>BLOCKS</t>
  </si>
  <si>
    <t>CEMENT</t>
  </si>
  <si>
    <t>PAINT</t>
  </si>
  <si>
    <r>
      <t>UNIT PRICE(</t>
    </r>
    <r>
      <rPr>
        <sz val="11"/>
        <color theme="1"/>
        <rFont val="Calibri"/>
        <family val="2"/>
      </rPr>
      <t>₦)</t>
    </r>
  </si>
  <si>
    <t>INDIGENOUS TAX</t>
  </si>
  <si>
    <t>SUPPLY OF MEDICAL EQUIPMENTS AND ELECTRONICS</t>
  </si>
  <si>
    <t>STRETCHER</t>
  </si>
  <si>
    <t>ANESTHASIA MACHINE</t>
  </si>
  <si>
    <t>CLIENT MONITOR</t>
  </si>
  <si>
    <t>STERILIZER</t>
  </si>
  <si>
    <t>EKG / ECG MACHINES</t>
  </si>
  <si>
    <t>FLUID WARMERS</t>
  </si>
  <si>
    <t>TELEVISION</t>
  </si>
  <si>
    <t>SURGICAL TABLE</t>
  </si>
  <si>
    <t>DEFIBRILATORS</t>
  </si>
  <si>
    <t>LIGHT</t>
  </si>
  <si>
    <t>SOCKETS</t>
  </si>
  <si>
    <t>WIRE</t>
  </si>
  <si>
    <t>VACCINE PROCUREMENT</t>
  </si>
  <si>
    <t>CHICKEN POX</t>
  </si>
  <si>
    <t>DENGUE</t>
  </si>
  <si>
    <t>FLU</t>
  </si>
  <si>
    <t>HEPATITIS A</t>
  </si>
  <si>
    <t>HEPATITIS B</t>
  </si>
  <si>
    <t>HIB</t>
  </si>
  <si>
    <t>HPV</t>
  </si>
  <si>
    <t>MEASLES</t>
  </si>
  <si>
    <t>TETANUS</t>
  </si>
  <si>
    <t>POLIO</t>
  </si>
  <si>
    <t>TUBERCULOSIS</t>
  </si>
  <si>
    <t>MUMP</t>
  </si>
  <si>
    <t>TYPHOID</t>
  </si>
  <si>
    <t>YELLOW FEVER</t>
  </si>
  <si>
    <t>ANTHRAX</t>
  </si>
  <si>
    <t>SMALL POX</t>
  </si>
  <si>
    <t>PHARMACEUTICAL SUPPLIES</t>
  </si>
  <si>
    <t>ORAL MEDICINES</t>
  </si>
  <si>
    <t>INJECTABLE MEDICINES</t>
  </si>
  <si>
    <t>INFUSIONS</t>
  </si>
  <si>
    <t>MEDICINES FOR EXTERNAL USE</t>
  </si>
  <si>
    <t>DISINFECTANTS</t>
  </si>
  <si>
    <t>DRESSINGS</t>
  </si>
  <si>
    <t>INJECTION MATERIALS</t>
  </si>
  <si>
    <t>SUTURES</t>
  </si>
  <si>
    <t>REAGENTS &amp; LAB MATERIALS</t>
  </si>
  <si>
    <t>SERVICE CHARGE</t>
  </si>
  <si>
    <t>CATEGORY</t>
  </si>
  <si>
    <t>NO OF PERSONS</t>
  </si>
  <si>
    <t>AMOUNT</t>
  </si>
  <si>
    <t>FACILITY ASSESSMENT TEAM</t>
  </si>
  <si>
    <t>DESIGN AND PLANNING TEAM</t>
  </si>
  <si>
    <t>INSTALLATION OF ELECTRONICS/ MEDICAL EQUIPMENTS</t>
  </si>
  <si>
    <t>INFRASTRUCTURE RENOVATION TEAM (LABORERS)</t>
  </si>
  <si>
    <t>CONSULTANCY</t>
  </si>
  <si>
    <t>STAFF</t>
  </si>
  <si>
    <t>HOURS SPENT</t>
  </si>
  <si>
    <t>CHARGE PER HOUR</t>
  </si>
  <si>
    <t>SUMMARY</t>
  </si>
  <si>
    <t>CONTRACT SUM</t>
  </si>
  <si>
    <r>
      <t>UNIT PRICE($</t>
    </r>
    <r>
      <rPr>
        <b/>
        <sz val="11"/>
        <color theme="1"/>
        <rFont val="Calibri"/>
        <family val="2"/>
      </rPr>
      <t>)</t>
    </r>
  </si>
  <si>
    <t>C</t>
  </si>
  <si>
    <t>QUOTATION FOR NIGER NGO'S RENOVATION AND VACCINES &amp; DRUGS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</si>
</sst>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₦-469]\ #,##0.0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AF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4" fontId="1" fillId="0" borderId="0" xfId="0" applyNumberFormat="1" applyFont="1"/>
    <xf numFmtId="4" fontId="0" fillId="0" borderId="0" xfId="0" applyNumberFormat="1"/>
    <xf numFmtId="4" fontId="4" fillId="0" borderId="0" xfId="0" applyNumberFormat="1" applyFont="1"/>
    <xf numFmtId="0" fontId="0" fillId="2" borderId="0" xfId="0" applyFill="1"/>
    <xf numFmtId="4" fontId="0" fillId="2" borderId="0" xfId="0" applyNumberFormat="1" applyFill="1"/>
    <xf numFmtId="0" fontId="3" fillId="2" borderId="0" xfId="0" applyFont="1" applyFill="1"/>
    <xf numFmtId="0" fontId="2" fillId="2" borderId="0" xfId="0" applyFont="1" applyFill="1"/>
    <xf numFmtId="4" fontId="2" fillId="2" borderId="0" xfId="0" applyNumberFormat="1" applyFont="1" applyFill="1"/>
    <xf numFmtId="0" fontId="6" fillId="0" borderId="0" xfId="0" applyFont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7" fillId="3" borderId="0" xfId="0" applyFont="1" applyFill="1"/>
    <xf numFmtId="0" fontId="0" fillId="3" borderId="0" xfId="0" applyNumberFormat="1" applyFill="1"/>
    <xf numFmtId="0" fontId="0" fillId="0" borderId="0" xfId="0" applyNumberFormat="1"/>
    <xf numFmtId="164" fontId="3" fillId="3" borderId="0" xfId="0" applyNumberFormat="1" applyFont="1" applyFill="1"/>
    <xf numFmtId="164" fontId="0" fillId="3" borderId="0" xfId="0" applyNumberFormat="1" applyFill="1"/>
    <xf numFmtId="164" fontId="7" fillId="3" borderId="0" xfId="0" applyNumberFormat="1" applyFont="1" applyFill="1"/>
    <xf numFmtId="164" fontId="8" fillId="3" borderId="0" xfId="0" applyNumberFormat="1" applyFont="1" applyFill="1"/>
    <xf numFmtId="164" fontId="0" fillId="0" borderId="0" xfId="0" applyNumberFormat="1"/>
    <xf numFmtId="164" fontId="2" fillId="0" borderId="0" xfId="0" applyNumberFormat="1" applyFont="1"/>
    <xf numFmtId="164" fontId="0" fillId="3" borderId="0" xfId="0" applyNumberFormat="1" applyFont="1" applyFill="1"/>
    <xf numFmtId="164" fontId="3" fillId="0" borderId="0" xfId="0" applyNumberFormat="1" applyFont="1"/>
    <xf numFmtId="164" fontId="1" fillId="3" borderId="0" xfId="0" applyNumberFormat="1" applyFont="1" applyFill="1"/>
    <xf numFmtId="164" fontId="9" fillId="3" borderId="0" xfId="0" applyNumberFormat="1" applyFont="1" applyFill="1"/>
    <xf numFmtId="0" fontId="10" fillId="0" borderId="0" xfId="0" applyFont="1"/>
    <xf numFmtId="164" fontId="6" fillId="0" borderId="0" xfId="0" applyNumberFormat="1" applyFont="1"/>
    <xf numFmtId="0" fontId="0" fillId="0" borderId="0" xfId="1" applyNumberFormat="1" applyFont="1"/>
    <xf numFmtId="2" fontId="2" fillId="0" borderId="0" xfId="0" applyNumberFormat="1" applyFont="1"/>
    <xf numFmtId="2" fontId="0" fillId="0" borderId="0" xfId="0" applyNumberFormat="1"/>
    <xf numFmtId="4" fontId="2" fillId="0" borderId="0" xfId="0" applyNumberFormat="1" applyFont="1"/>
    <xf numFmtId="0" fontId="2" fillId="4" borderId="0" xfId="0" applyFont="1" applyFill="1"/>
    <xf numFmtId="0" fontId="0" fillId="4" borderId="0" xfId="0" applyFill="1"/>
    <xf numFmtId="2" fontId="2" fillId="4" borderId="0" xfId="0" applyNumberFormat="1" applyFont="1" applyFill="1"/>
    <xf numFmtId="164" fontId="2" fillId="4" borderId="0" xfId="0" applyNumberFormat="1" applyFont="1" applyFill="1"/>
    <xf numFmtId="2" fontId="0" fillId="4" borderId="0" xfId="0" applyNumberFormat="1" applyFill="1"/>
    <xf numFmtId="164" fontId="0" fillId="4" borderId="0" xfId="0" applyNumberFormat="1" applyFill="1"/>
    <xf numFmtId="0" fontId="2" fillId="5" borderId="0" xfId="0" applyFont="1" applyFill="1"/>
    <xf numFmtId="2" fontId="2" fillId="5" borderId="0" xfId="0" applyNumberFormat="1" applyFont="1" applyFill="1"/>
    <xf numFmtId="164" fontId="2" fillId="5" borderId="0" xfId="0" applyNumberFormat="1" applyFont="1" applyFill="1"/>
    <xf numFmtId="4" fontId="2" fillId="5" borderId="0" xfId="0" applyNumberFormat="1" applyFont="1" applyFill="1"/>
    <xf numFmtId="0" fontId="0" fillId="5" borderId="0" xfId="0" applyFill="1"/>
    <xf numFmtId="4" fontId="0" fillId="5" borderId="0" xfId="0" applyNumberFormat="1" applyFill="1"/>
    <xf numFmtId="4" fontId="2" fillId="3" borderId="0" xfId="0" applyNumberFormat="1" applyFont="1" applyFill="1"/>
    <xf numFmtId="4" fontId="0" fillId="3" borderId="0" xfId="0" applyNumberFormat="1" applyFill="1"/>
    <xf numFmtId="2" fontId="0" fillId="3" borderId="0" xfId="0" applyNumberFormat="1" applyFill="1"/>
    <xf numFmtId="0" fontId="2" fillId="6" borderId="0" xfId="0" applyFont="1" applyFill="1"/>
    <xf numFmtId="4" fontId="2" fillId="6" borderId="0" xfId="0" applyNumberFormat="1" applyFont="1" applyFill="1"/>
    <xf numFmtId="0" fontId="0" fillId="6" borderId="0" xfId="0" applyFill="1"/>
    <xf numFmtId="4" fontId="0" fillId="6" borderId="0" xfId="0" applyNumberFormat="1" applyFill="1"/>
    <xf numFmtId="0" fontId="2" fillId="7" borderId="0" xfId="0" applyFont="1" applyFill="1"/>
    <xf numFmtId="2" fontId="2" fillId="7" borderId="0" xfId="0" applyNumberFormat="1" applyFont="1" applyFill="1"/>
    <xf numFmtId="4" fontId="2" fillId="7" borderId="0" xfId="0" applyNumberFormat="1" applyFont="1" applyFill="1"/>
    <xf numFmtId="0" fontId="0" fillId="7" borderId="0" xfId="0" applyFill="1"/>
    <xf numFmtId="4" fontId="0" fillId="7" borderId="0" xfId="0" applyNumberFormat="1" applyFill="1"/>
    <xf numFmtId="0" fontId="2" fillId="8" borderId="0" xfId="0" applyFont="1" applyFill="1"/>
    <xf numFmtId="2" fontId="2" fillId="8" borderId="0" xfId="0" applyNumberFormat="1" applyFont="1" applyFill="1"/>
    <xf numFmtId="164" fontId="2" fillId="8" borderId="0" xfId="0" applyNumberFormat="1" applyFont="1" applyFill="1"/>
    <xf numFmtId="4" fontId="2" fillId="8" borderId="0" xfId="0" applyNumberFormat="1" applyFont="1" applyFill="1"/>
    <xf numFmtId="0" fontId="0" fillId="8" borderId="0" xfId="0" applyFill="1"/>
    <xf numFmtId="4" fontId="0" fillId="8" borderId="0" xfId="0" applyNumberFormat="1" applyFill="1"/>
    <xf numFmtId="0" fontId="0" fillId="9" borderId="0" xfId="0" applyFill="1"/>
    <xf numFmtId="0" fontId="2" fillId="9" borderId="0" xfId="0" applyFont="1" applyFill="1"/>
    <xf numFmtId="2" fontId="2" fillId="9" borderId="0" xfId="0" applyNumberFormat="1" applyFont="1" applyFill="1"/>
    <xf numFmtId="4" fontId="0" fillId="9" borderId="0" xfId="0" applyNumberFormat="1" applyFill="1"/>
    <xf numFmtId="4" fontId="2" fillId="9" borderId="0" xfId="0" applyNumberFormat="1" applyFont="1" applyFill="1"/>
    <xf numFmtId="2" fontId="0" fillId="9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AD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7"/>
  <sheetViews>
    <sheetView topLeftCell="A16" workbookViewId="0">
      <selection activeCell="E57" sqref="E57"/>
    </sheetView>
  </sheetViews>
  <sheetFormatPr defaultRowHeight="15" x14ac:dyDescent="0.25"/>
  <cols>
    <col min="5" max="5" width="16.28515625" style="6" customWidth="1"/>
  </cols>
  <sheetData>
    <row r="3" spans="1:10" ht="21" x14ac:dyDescent="0.35">
      <c r="B3" s="3" t="s">
        <v>0</v>
      </c>
      <c r="C3" s="4"/>
      <c r="D3" s="4"/>
      <c r="E3" s="5"/>
    </row>
    <row r="5" spans="1:10" x14ac:dyDescent="0.25">
      <c r="G5" t="s">
        <v>1</v>
      </c>
      <c r="J5">
        <v>50</v>
      </c>
    </row>
    <row r="6" spans="1:10" x14ac:dyDescent="0.25">
      <c r="G6" t="s">
        <v>13</v>
      </c>
      <c r="J6">
        <v>780</v>
      </c>
    </row>
    <row r="7" spans="1:10" x14ac:dyDescent="0.25">
      <c r="G7" t="s">
        <v>16</v>
      </c>
      <c r="J7">
        <v>537</v>
      </c>
    </row>
    <row r="9" spans="1:10" ht="15.75" x14ac:dyDescent="0.25">
      <c r="A9" s="8"/>
      <c r="B9" s="10" t="s">
        <v>2</v>
      </c>
      <c r="C9" s="8"/>
      <c r="D9" s="8"/>
      <c r="E9" s="9"/>
      <c r="F9" s="8"/>
    </row>
    <row r="10" spans="1:10" x14ac:dyDescent="0.25">
      <c r="A10" s="8"/>
      <c r="B10" s="8"/>
      <c r="C10" s="8"/>
      <c r="D10" s="8"/>
      <c r="E10" s="9"/>
      <c r="F10" s="8"/>
    </row>
    <row r="11" spans="1:10" x14ac:dyDescent="0.25">
      <c r="A11" s="8"/>
      <c r="B11" s="8" t="s">
        <v>3</v>
      </c>
      <c r="C11" s="8" t="s">
        <v>4</v>
      </c>
      <c r="D11" s="8" t="s">
        <v>5</v>
      </c>
      <c r="E11" s="9" t="s">
        <v>6</v>
      </c>
      <c r="F11" s="8"/>
    </row>
    <row r="12" spans="1:10" x14ac:dyDescent="0.25">
      <c r="A12" s="8"/>
      <c r="B12" s="8">
        <v>3</v>
      </c>
      <c r="C12" s="8">
        <v>10000</v>
      </c>
      <c r="D12" s="8">
        <f>J5</f>
        <v>50</v>
      </c>
      <c r="E12" s="9">
        <f>B12*C12*D12</f>
        <v>1500000</v>
      </c>
      <c r="F12" s="8"/>
    </row>
    <row r="15" spans="1:10" ht="15.75" x14ac:dyDescent="0.25">
      <c r="A15" s="8"/>
      <c r="B15" s="10" t="s">
        <v>7</v>
      </c>
      <c r="C15" s="8"/>
      <c r="D15" s="8"/>
      <c r="E15" s="9"/>
      <c r="F15" s="8"/>
    </row>
    <row r="16" spans="1:10" x14ac:dyDescent="0.25">
      <c r="A16" s="8"/>
      <c r="B16" s="8"/>
      <c r="C16" s="8"/>
      <c r="D16" s="8"/>
      <c r="E16" s="9"/>
      <c r="F16" s="8"/>
    </row>
    <row r="17" spans="1:6" x14ac:dyDescent="0.25">
      <c r="A17" s="8"/>
      <c r="B17" s="8" t="s">
        <v>3</v>
      </c>
      <c r="C17" s="8" t="s">
        <v>4</v>
      </c>
      <c r="D17" s="8" t="s">
        <v>5</v>
      </c>
      <c r="E17" s="9" t="s">
        <v>6</v>
      </c>
      <c r="F17" s="8"/>
    </row>
    <row r="18" spans="1:6" x14ac:dyDescent="0.25">
      <c r="A18" s="8" t="s">
        <v>8</v>
      </c>
      <c r="B18" s="8">
        <v>3</v>
      </c>
      <c r="C18" s="8">
        <v>1000</v>
      </c>
      <c r="D18" s="8">
        <f>J5</f>
        <v>50</v>
      </c>
      <c r="E18" s="9">
        <f>B18*C18*D18</f>
        <v>150000</v>
      </c>
      <c r="F18" s="8"/>
    </row>
    <row r="19" spans="1:6" x14ac:dyDescent="0.25">
      <c r="A19" s="8" t="s">
        <v>9</v>
      </c>
      <c r="B19" s="8">
        <v>3</v>
      </c>
      <c r="C19" s="8">
        <v>3500</v>
      </c>
      <c r="D19" s="8">
        <f>J5</f>
        <v>50</v>
      </c>
      <c r="E19" s="9">
        <f>B19*C19*D19</f>
        <v>525000</v>
      </c>
      <c r="F19" s="8"/>
    </row>
    <row r="20" spans="1:6" s="1" customFormat="1" x14ac:dyDescent="0.25">
      <c r="A20" s="11"/>
      <c r="B20" s="11"/>
      <c r="C20" s="11"/>
      <c r="D20" s="11" t="s">
        <v>6</v>
      </c>
      <c r="E20" s="12">
        <f>SUM(E18:E19)</f>
        <v>675000</v>
      </c>
      <c r="F20" s="11"/>
    </row>
    <row r="23" spans="1:6" ht="15.75" x14ac:dyDescent="0.25">
      <c r="A23" s="8"/>
      <c r="B23" s="10" t="s">
        <v>10</v>
      </c>
      <c r="C23" s="8"/>
      <c r="D23" s="8"/>
      <c r="E23" s="9"/>
      <c r="F23" s="8"/>
    </row>
    <row r="24" spans="1:6" x14ac:dyDescent="0.25">
      <c r="A24" s="8"/>
      <c r="B24" s="8"/>
      <c r="C24" s="8"/>
      <c r="D24" s="8"/>
      <c r="E24" s="9"/>
      <c r="F24" s="8"/>
    </row>
    <row r="25" spans="1:6" x14ac:dyDescent="0.25">
      <c r="A25" s="8"/>
      <c r="B25" s="8" t="s">
        <v>3</v>
      </c>
      <c r="C25" s="8" t="s">
        <v>4</v>
      </c>
      <c r="D25" s="8" t="s">
        <v>11</v>
      </c>
      <c r="E25" s="9" t="s">
        <v>12</v>
      </c>
      <c r="F25" s="8"/>
    </row>
    <row r="26" spans="1:6" x14ac:dyDescent="0.25">
      <c r="A26" s="8" t="s">
        <v>14</v>
      </c>
      <c r="B26" s="8">
        <v>3</v>
      </c>
      <c r="C26" s="8">
        <v>20</v>
      </c>
      <c r="D26" s="8">
        <f>B26*C26</f>
        <v>60</v>
      </c>
      <c r="E26" s="9">
        <f>D26*J6</f>
        <v>46800</v>
      </c>
      <c r="F26" s="8"/>
    </row>
    <row r="27" spans="1:6" x14ac:dyDescent="0.25">
      <c r="A27" s="8" t="s">
        <v>15</v>
      </c>
      <c r="B27" s="8">
        <v>3</v>
      </c>
      <c r="C27" s="8">
        <v>5</v>
      </c>
      <c r="D27" s="8">
        <f>B27*C27</f>
        <v>15</v>
      </c>
      <c r="E27" s="9">
        <f>D27*J6</f>
        <v>11700</v>
      </c>
      <c r="F27" s="8"/>
    </row>
    <row r="28" spans="1:6" s="1" customFormat="1" x14ac:dyDescent="0.25">
      <c r="A28" s="11"/>
      <c r="B28" s="11"/>
      <c r="C28" s="11"/>
      <c r="D28" s="11" t="s">
        <v>6</v>
      </c>
      <c r="E28" s="12">
        <f>SUM(E26:E27)</f>
        <v>58500</v>
      </c>
      <c r="F28" s="11"/>
    </row>
    <row r="31" spans="1:6" ht="15.75" x14ac:dyDescent="0.25">
      <c r="B31" s="10" t="s">
        <v>18</v>
      </c>
      <c r="C31" s="8"/>
      <c r="D31" s="8"/>
      <c r="E31" s="9"/>
      <c r="F31" s="8"/>
    </row>
    <row r="32" spans="1:6" x14ac:dyDescent="0.25">
      <c r="B32" s="8"/>
      <c r="C32" s="8"/>
      <c r="D32" s="8"/>
      <c r="E32" s="9"/>
      <c r="F32" s="8"/>
    </row>
    <row r="33" spans="2:6" x14ac:dyDescent="0.25">
      <c r="B33" s="8" t="s">
        <v>17</v>
      </c>
      <c r="C33" s="8" t="s">
        <v>6</v>
      </c>
      <c r="D33" s="8"/>
      <c r="E33" s="9"/>
      <c r="F33" s="8"/>
    </row>
    <row r="34" spans="2:6" x14ac:dyDescent="0.25">
      <c r="B34" s="8">
        <v>37</v>
      </c>
      <c r="C34" s="8">
        <f>B34*50*J7</f>
        <v>993450</v>
      </c>
      <c r="D34" s="8"/>
      <c r="E34" s="9"/>
      <c r="F34" s="8"/>
    </row>
    <row r="38" spans="2:6" ht="15.75" x14ac:dyDescent="0.25">
      <c r="B38" s="10" t="s">
        <v>19</v>
      </c>
      <c r="C38" s="8"/>
      <c r="D38" s="8"/>
      <c r="E38" s="9"/>
      <c r="F38" s="8"/>
    </row>
    <row r="39" spans="2:6" x14ac:dyDescent="0.25">
      <c r="B39" s="8"/>
      <c r="C39" s="8"/>
      <c r="D39" s="8"/>
      <c r="E39" s="9"/>
      <c r="F39" s="8"/>
    </row>
    <row r="40" spans="2:6" x14ac:dyDescent="0.25">
      <c r="B40" s="8" t="s">
        <v>20</v>
      </c>
      <c r="C40" s="8" t="s">
        <v>21</v>
      </c>
      <c r="D40" s="8" t="s">
        <v>22</v>
      </c>
      <c r="E40" s="9" t="s">
        <v>23</v>
      </c>
      <c r="F40" s="8"/>
    </row>
    <row r="41" spans="2:6" x14ac:dyDescent="0.25">
      <c r="B41" s="8">
        <v>6</v>
      </c>
      <c r="C41" s="8">
        <v>10000</v>
      </c>
      <c r="D41" s="8">
        <v>10</v>
      </c>
      <c r="E41" s="9">
        <f>B41*C41*D41</f>
        <v>600000</v>
      </c>
      <c r="F41" s="8"/>
    </row>
    <row r="44" spans="2:6" x14ac:dyDescent="0.25">
      <c r="B44" s="8" t="s">
        <v>24</v>
      </c>
      <c r="C44" s="8"/>
      <c r="D44" s="8"/>
      <c r="E44" s="9"/>
      <c r="F44" s="8"/>
    </row>
    <row r="45" spans="2:6" x14ac:dyDescent="0.25">
      <c r="B45" s="8"/>
      <c r="C45" s="8"/>
      <c r="D45" s="8"/>
      <c r="E45" s="9"/>
      <c r="F45" s="8"/>
    </row>
    <row r="46" spans="2:6" x14ac:dyDescent="0.25">
      <c r="B46" s="8" t="s">
        <v>25</v>
      </c>
      <c r="C46" s="8"/>
      <c r="D46" s="8"/>
      <c r="E46" s="9">
        <f>E12</f>
        <v>1500000</v>
      </c>
      <c r="F46" s="8"/>
    </row>
    <row r="47" spans="2:6" x14ac:dyDescent="0.25">
      <c r="B47" s="8" t="s">
        <v>26</v>
      </c>
      <c r="C47" s="8"/>
      <c r="D47" s="8"/>
      <c r="E47" s="9">
        <f>E20</f>
        <v>675000</v>
      </c>
      <c r="F47" s="8"/>
    </row>
    <row r="48" spans="2:6" x14ac:dyDescent="0.25">
      <c r="B48" s="8" t="s">
        <v>27</v>
      </c>
      <c r="C48" s="8"/>
      <c r="D48" s="8"/>
      <c r="E48" s="9">
        <f>E28</f>
        <v>58500</v>
      </c>
      <c r="F48" s="8"/>
    </row>
    <row r="49" spans="2:6" x14ac:dyDescent="0.25">
      <c r="B49" s="8" t="s">
        <v>28</v>
      </c>
      <c r="C49" s="8"/>
      <c r="D49" s="8"/>
      <c r="E49" s="9">
        <f>C34</f>
        <v>993450</v>
      </c>
      <c r="F49" s="8"/>
    </row>
    <row r="50" spans="2:6" x14ac:dyDescent="0.25">
      <c r="B50" s="8" t="s">
        <v>29</v>
      </c>
      <c r="C50" s="8"/>
      <c r="D50" s="8"/>
      <c r="E50" s="9">
        <f>E41</f>
        <v>600000</v>
      </c>
      <c r="F50" s="8"/>
    </row>
    <row r="51" spans="2:6" x14ac:dyDescent="0.25">
      <c r="B51" s="8"/>
      <c r="C51" s="8"/>
      <c r="D51" s="8"/>
      <c r="E51" s="9"/>
      <c r="F51" s="8"/>
    </row>
    <row r="52" spans="2:6" x14ac:dyDescent="0.25">
      <c r="B52" s="8" t="s">
        <v>6</v>
      </c>
      <c r="C52" s="8"/>
      <c r="D52" s="8"/>
      <c r="E52" s="9">
        <f>SUM(E46:E51)</f>
        <v>3826950</v>
      </c>
      <c r="F52" s="8"/>
    </row>
    <row r="53" spans="2:6" x14ac:dyDescent="0.25">
      <c r="B53" s="8"/>
      <c r="C53" s="8"/>
      <c r="D53" s="8"/>
      <c r="E53" s="9"/>
      <c r="F53" s="8"/>
    </row>
    <row r="54" spans="2:6" x14ac:dyDescent="0.25">
      <c r="B54" s="8" t="s">
        <v>30</v>
      </c>
      <c r="C54" s="8"/>
      <c r="D54" s="8"/>
      <c r="E54" s="9">
        <f>E52*0.075</f>
        <v>287021.25</v>
      </c>
      <c r="F54" s="8"/>
    </row>
    <row r="57" spans="2:6" s="2" customFormat="1" ht="18.75" x14ac:dyDescent="0.3">
      <c r="B57" s="2" t="s">
        <v>31</v>
      </c>
      <c r="E57" s="7">
        <f>E52+E54</f>
        <v>4113971.25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01"/>
  <sheetViews>
    <sheetView topLeftCell="A70" workbookViewId="0">
      <selection activeCell="O103" sqref="O103"/>
    </sheetView>
  </sheetViews>
  <sheetFormatPr defaultRowHeight="15" x14ac:dyDescent="0.25"/>
  <cols>
    <col min="3" max="3" width="31.28515625" customWidth="1"/>
    <col min="6" max="6" width="16.28515625" customWidth="1"/>
    <col min="7" max="7" width="12" bestFit="1" customWidth="1"/>
    <col min="8" max="8" width="13.7109375" customWidth="1"/>
    <col min="9" max="9" width="16.28515625" bestFit="1" customWidth="1"/>
  </cols>
  <sheetData>
    <row r="3" spans="2:9" ht="21" x14ac:dyDescent="0.35">
      <c r="C3" s="3" t="s">
        <v>33</v>
      </c>
    </row>
    <row r="6" spans="2:9" x14ac:dyDescent="0.25">
      <c r="G6" t="s">
        <v>32</v>
      </c>
      <c r="I6">
        <v>1000</v>
      </c>
    </row>
    <row r="7" spans="2:9" x14ac:dyDescent="0.25">
      <c r="G7" t="s">
        <v>16</v>
      </c>
      <c r="I7">
        <v>537</v>
      </c>
    </row>
    <row r="10" spans="2:9" ht="15.75" x14ac:dyDescent="0.25">
      <c r="B10" s="14"/>
      <c r="C10" s="14"/>
      <c r="D10" s="14"/>
      <c r="E10" s="14"/>
      <c r="F10" s="15" t="s">
        <v>86</v>
      </c>
      <c r="G10" s="20" t="s">
        <v>4</v>
      </c>
      <c r="H10" s="20" t="s">
        <v>84</v>
      </c>
      <c r="I10" s="20" t="s">
        <v>6</v>
      </c>
    </row>
    <row r="11" spans="2:9" ht="15.75" x14ac:dyDescent="0.25">
      <c r="B11" s="14" t="s">
        <v>39</v>
      </c>
      <c r="C11" s="16" t="s">
        <v>34</v>
      </c>
      <c r="D11" s="14" t="s">
        <v>35</v>
      </c>
      <c r="E11" s="14"/>
      <c r="F11" s="14">
        <v>1</v>
      </c>
      <c r="G11" s="21">
        <v>200000</v>
      </c>
      <c r="H11" s="21"/>
      <c r="I11" s="21">
        <f>F11*G11</f>
        <v>200000</v>
      </c>
    </row>
    <row r="12" spans="2:9" x14ac:dyDescent="0.25">
      <c r="B12" s="14"/>
      <c r="C12" s="14"/>
      <c r="D12" s="14" t="s">
        <v>36</v>
      </c>
      <c r="E12" s="14"/>
      <c r="F12" s="14">
        <v>5</v>
      </c>
      <c r="G12" s="21">
        <v>20000</v>
      </c>
      <c r="H12" s="21"/>
      <c r="I12" s="21">
        <f>F12*G12</f>
        <v>100000</v>
      </c>
    </row>
    <row r="13" spans="2:9" x14ac:dyDescent="0.25">
      <c r="B13" s="14"/>
      <c r="C13" s="14"/>
      <c r="D13" s="14" t="s">
        <v>87</v>
      </c>
      <c r="E13" s="14"/>
      <c r="F13" s="14">
        <v>1000</v>
      </c>
      <c r="G13" s="21">
        <v>500</v>
      </c>
      <c r="H13" s="21">
        <f>I6</f>
        <v>1000</v>
      </c>
      <c r="I13" s="21">
        <f>H13*G13</f>
        <v>500000</v>
      </c>
    </row>
    <row r="14" spans="2:9" x14ac:dyDescent="0.25">
      <c r="B14" s="14"/>
      <c r="C14" s="14"/>
      <c r="D14" s="14" t="s">
        <v>88</v>
      </c>
      <c r="E14" s="14"/>
      <c r="F14" s="14">
        <v>250</v>
      </c>
      <c r="G14" s="21">
        <v>500</v>
      </c>
      <c r="H14" s="21">
        <f>I6</f>
        <v>1000</v>
      </c>
      <c r="I14" s="21">
        <f>F14*G14</f>
        <v>125000</v>
      </c>
    </row>
    <row r="15" spans="2:9" ht="15.75" x14ac:dyDescent="0.25">
      <c r="B15" s="14"/>
      <c r="C15" s="14"/>
      <c r="D15" s="14"/>
      <c r="E15" s="14"/>
      <c r="F15" s="14"/>
      <c r="G15" s="22" t="s">
        <v>6</v>
      </c>
      <c r="H15" s="23"/>
      <c r="I15" s="23">
        <f>SUM(I11:I13)</f>
        <v>800000</v>
      </c>
    </row>
    <row r="16" spans="2:9" x14ac:dyDescent="0.25">
      <c r="G16" s="24"/>
      <c r="H16" s="24"/>
      <c r="I16" s="24"/>
    </row>
    <row r="17" spans="2:9" ht="15.75" x14ac:dyDescent="0.25">
      <c r="B17" s="14"/>
      <c r="C17" s="14"/>
      <c r="D17" s="14"/>
      <c r="E17" s="14"/>
      <c r="F17" s="15" t="s">
        <v>86</v>
      </c>
      <c r="G17" s="20" t="s">
        <v>4</v>
      </c>
      <c r="H17" s="20"/>
      <c r="I17" s="20" t="s">
        <v>6</v>
      </c>
    </row>
    <row r="18" spans="2:9" ht="15.75" x14ac:dyDescent="0.25">
      <c r="B18" s="14" t="s">
        <v>40</v>
      </c>
      <c r="C18" s="16" t="s">
        <v>41</v>
      </c>
      <c r="D18" s="14" t="s">
        <v>42</v>
      </c>
      <c r="E18" s="14"/>
      <c r="F18" s="14">
        <v>30</v>
      </c>
      <c r="G18" s="21">
        <v>450</v>
      </c>
      <c r="H18" s="21"/>
      <c r="I18" s="21">
        <f>F18*G18</f>
        <v>13500</v>
      </c>
    </row>
    <row r="19" spans="2:9" x14ac:dyDescent="0.25">
      <c r="B19" s="14"/>
      <c r="C19" s="14"/>
      <c r="D19" s="14" t="s">
        <v>43</v>
      </c>
      <c r="E19" s="14"/>
      <c r="F19" s="14">
        <v>250</v>
      </c>
      <c r="G19" s="21">
        <v>200</v>
      </c>
      <c r="H19" s="21"/>
      <c r="I19" s="21">
        <f>G19*F19</f>
        <v>50000</v>
      </c>
    </row>
    <row r="20" spans="2:9" x14ac:dyDescent="0.25">
      <c r="B20" s="14"/>
      <c r="C20" s="14"/>
      <c r="D20" s="14" t="s">
        <v>44</v>
      </c>
      <c r="E20" s="14"/>
      <c r="F20" s="14">
        <v>5</v>
      </c>
      <c r="G20" s="21">
        <v>100</v>
      </c>
      <c r="H20" s="21"/>
      <c r="I20" s="21">
        <f>G20*F20</f>
        <v>500</v>
      </c>
    </row>
    <row r="21" spans="2:9" x14ac:dyDescent="0.25">
      <c r="B21" s="14"/>
      <c r="C21" s="14"/>
      <c r="D21" s="14" t="s">
        <v>89</v>
      </c>
      <c r="E21" s="14"/>
      <c r="F21" s="14">
        <v>70</v>
      </c>
      <c r="G21" s="21">
        <v>30</v>
      </c>
      <c r="H21" s="21"/>
      <c r="I21" s="21">
        <f>G21*F21</f>
        <v>2100</v>
      </c>
    </row>
    <row r="22" spans="2:9" x14ac:dyDescent="0.25">
      <c r="B22" s="14"/>
      <c r="C22" s="14"/>
      <c r="D22" s="14" t="s">
        <v>45</v>
      </c>
      <c r="E22" s="14"/>
      <c r="F22" s="14"/>
      <c r="G22" s="21"/>
      <c r="H22" s="21"/>
      <c r="I22" s="21">
        <v>150000</v>
      </c>
    </row>
    <row r="23" spans="2:9" ht="15.75" x14ac:dyDescent="0.25">
      <c r="B23" s="14"/>
      <c r="C23" s="14"/>
      <c r="D23" s="14"/>
      <c r="E23" s="14"/>
      <c r="F23" s="14"/>
      <c r="G23" s="22" t="s">
        <v>6</v>
      </c>
      <c r="H23" s="23"/>
      <c r="I23" s="23">
        <f>SUM(I18:I22)</f>
        <v>216100</v>
      </c>
    </row>
    <row r="24" spans="2:9" x14ac:dyDescent="0.25">
      <c r="G24" s="25"/>
      <c r="H24" s="24"/>
      <c r="I24" s="24"/>
    </row>
    <row r="25" spans="2:9" ht="15.75" x14ac:dyDescent="0.25">
      <c r="B25" s="14"/>
      <c r="C25" s="14"/>
      <c r="D25" s="14"/>
      <c r="E25" s="14"/>
      <c r="F25" s="15" t="s">
        <v>86</v>
      </c>
      <c r="G25" s="20" t="s">
        <v>4</v>
      </c>
      <c r="H25" s="20"/>
      <c r="I25" s="20" t="s">
        <v>6</v>
      </c>
    </row>
    <row r="26" spans="2:9" ht="15.75" x14ac:dyDescent="0.25">
      <c r="B26" s="14" t="s">
        <v>46</v>
      </c>
      <c r="C26" s="16" t="s">
        <v>47</v>
      </c>
      <c r="D26" s="14" t="s">
        <v>48</v>
      </c>
      <c r="E26" s="14"/>
      <c r="F26" s="14">
        <v>60</v>
      </c>
      <c r="G26" s="21">
        <f>I7</f>
        <v>537</v>
      </c>
      <c r="H26" s="21"/>
      <c r="I26" s="21">
        <f>G26*F26</f>
        <v>32220</v>
      </c>
    </row>
    <row r="27" spans="2:9" x14ac:dyDescent="0.25">
      <c r="B27" s="14"/>
      <c r="C27" s="14"/>
      <c r="D27" s="14" t="s">
        <v>49</v>
      </c>
      <c r="E27" s="14"/>
      <c r="F27" s="14">
        <v>3</v>
      </c>
      <c r="G27" s="21">
        <v>600</v>
      </c>
      <c r="H27" s="21"/>
      <c r="I27" s="21">
        <f>G27*F27</f>
        <v>1800</v>
      </c>
    </row>
    <row r="28" spans="2:9" x14ac:dyDescent="0.25">
      <c r="B28" s="14"/>
      <c r="C28" s="14"/>
      <c r="D28" s="14" t="s">
        <v>50</v>
      </c>
      <c r="E28" s="14"/>
      <c r="F28" s="14">
        <v>1</v>
      </c>
      <c r="G28" s="21">
        <v>50000</v>
      </c>
      <c r="H28" s="21"/>
      <c r="I28" s="21">
        <f>G28*F28</f>
        <v>50000</v>
      </c>
    </row>
    <row r="29" spans="2:9" x14ac:dyDescent="0.25">
      <c r="B29" s="14"/>
      <c r="C29" s="14"/>
      <c r="D29" s="14" t="s">
        <v>85</v>
      </c>
      <c r="E29" s="14"/>
      <c r="F29" s="14">
        <v>1</v>
      </c>
      <c r="G29" s="21">
        <v>20000</v>
      </c>
      <c r="H29" s="21"/>
      <c r="I29" s="21">
        <f>G29*F29</f>
        <v>20000</v>
      </c>
    </row>
    <row r="30" spans="2:9" ht="15.75" x14ac:dyDescent="0.25">
      <c r="B30" s="14"/>
      <c r="C30" s="14"/>
      <c r="D30" s="14"/>
      <c r="E30" s="14"/>
      <c r="F30" s="14"/>
      <c r="G30" s="22" t="s">
        <v>6</v>
      </c>
      <c r="H30" s="21"/>
      <c r="I30" s="23">
        <f>SUM(I26:I29)</f>
        <v>104020</v>
      </c>
    </row>
    <row r="31" spans="2:9" x14ac:dyDescent="0.25">
      <c r="G31" s="24"/>
      <c r="H31" s="24"/>
      <c r="I31" s="24"/>
    </row>
    <row r="32" spans="2:9" x14ac:dyDescent="0.25">
      <c r="G32" s="24"/>
      <c r="H32" s="24"/>
      <c r="I32" s="24"/>
    </row>
    <row r="33" spans="2:9" ht="15.75" x14ac:dyDescent="0.25">
      <c r="B33" s="14" t="s">
        <v>51</v>
      </c>
      <c r="C33" s="16" t="s">
        <v>52</v>
      </c>
      <c r="D33" s="14"/>
      <c r="E33" s="14"/>
      <c r="F33" s="15"/>
      <c r="G33" s="20" t="s">
        <v>4</v>
      </c>
      <c r="H33" s="20" t="s">
        <v>84</v>
      </c>
      <c r="I33" s="20" t="s">
        <v>6</v>
      </c>
    </row>
    <row r="34" spans="2:9" x14ac:dyDescent="0.25">
      <c r="B34" s="14"/>
      <c r="C34" s="14" t="s">
        <v>53</v>
      </c>
      <c r="D34" s="14" t="s">
        <v>54</v>
      </c>
      <c r="E34" s="14"/>
      <c r="F34" s="14"/>
      <c r="G34" s="21">
        <v>1000</v>
      </c>
      <c r="H34" s="21">
        <v>1000</v>
      </c>
      <c r="I34" s="21">
        <f t="shared" ref="I34:I49" si="0">H34*G34</f>
        <v>1000000</v>
      </c>
    </row>
    <row r="35" spans="2:9" x14ac:dyDescent="0.25">
      <c r="B35" s="14"/>
      <c r="C35" s="14"/>
      <c r="D35" s="14" t="s">
        <v>55</v>
      </c>
      <c r="E35" s="14"/>
      <c r="F35" s="14"/>
      <c r="G35" s="21">
        <v>1000</v>
      </c>
      <c r="H35" s="21">
        <f>I6</f>
        <v>1000</v>
      </c>
      <c r="I35" s="21">
        <f t="shared" si="0"/>
        <v>1000000</v>
      </c>
    </row>
    <row r="36" spans="2:9" x14ac:dyDescent="0.25">
      <c r="B36" s="14"/>
      <c r="C36" s="14"/>
      <c r="D36" s="14" t="s">
        <v>56</v>
      </c>
      <c r="E36" s="14"/>
      <c r="F36" s="14"/>
      <c r="G36" s="21">
        <v>500</v>
      </c>
      <c r="H36" s="21">
        <f>I6</f>
        <v>1000</v>
      </c>
      <c r="I36" s="21">
        <f t="shared" si="0"/>
        <v>500000</v>
      </c>
    </row>
    <row r="37" spans="2:9" x14ac:dyDescent="0.25">
      <c r="B37" s="14"/>
      <c r="C37" s="14"/>
      <c r="D37" s="14" t="s">
        <v>57</v>
      </c>
      <c r="E37" s="14"/>
      <c r="F37" s="14"/>
      <c r="G37" s="21">
        <v>3000</v>
      </c>
      <c r="H37" s="21">
        <f>I6</f>
        <v>1000</v>
      </c>
      <c r="I37" s="21">
        <f t="shared" si="0"/>
        <v>3000000</v>
      </c>
    </row>
    <row r="38" spans="2:9" x14ac:dyDescent="0.25">
      <c r="B38" s="14"/>
      <c r="C38" s="14" t="s">
        <v>58</v>
      </c>
      <c r="D38" s="14" t="s">
        <v>59</v>
      </c>
      <c r="E38" s="14"/>
      <c r="F38" s="14"/>
      <c r="G38" s="21">
        <v>300</v>
      </c>
      <c r="H38" s="21">
        <f>I6</f>
        <v>1000</v>
      </c>
      <c r="I38" s="21">
        <f t="shared" si="0"/>
        <v>300000</v>
      </c>
    </row>
    <row r="39" spans="2:9" x14ac:dyDescent="0.25">
      <c r="B39" s="14"/>
      <c r="C39" s="14"/>
      <c r="D39" s="14" t="s">
        <v>60</v>
      </c>
      <c r="E39" s="14"/>
      <c r="F39" s="14"/>
      <c r="G39" s="21">
        <v>500</v>
      </c>
      <c r="H39" s="21">
        <f>I6</f>
        <v>1000</v>
      </c>
      <c r="I39" s="21">
        <f t="shared" si="0"/>
        <v>500000</v>
      </c>
    </row>
    <row r="40" spans="2:9" x14ac:dyDescent="0.25">
      <c r="B40" s="14"/>
      <c r="C40" s="14" t="s">
        <v>62</v>
      </c>
      <c r="D40" s="14" t="s">
        <v>63</v>
      </c>
      <c r="E40" s="14"/>
      <c r="F40" s="14"/>
      <c r="G40" s="21">
        <v>2000</v>
      </c>
      <c r="H40" s="21">
        <f>I6</f>
        <v>1000</v>
      </c>
      <c r="I40" s="26">
        <f t="shared" si="0"/>
        <v>2000000</v>
      </c>
    </row>
    <row r="41" spans="2:9" x14ac:dyDescent="0.25">
      <c r="B41" s="14"/>
      <c r="C41" s="14"/>
      <c r="D41" s="14" t="s">
        <v>64</v>
      </c>
      <c r="E41" s="14"/>
      <c r="F41" s="14"/>
      <c r="G41" s="21">
        <v>100</v>
      </c>
      <c r="H41" s="21">
        <f>I6</f>
        <v>1000</v>
      </c>
      <c r="I41" s="26">
        <f t="shared" si="0"/>
        <v>100000</v>
      </c>
    </row>
    <row r="42" spans="2:9" x14ac:dyDescent="0.25">
      <c r="B42" s="14"/>
      <c r="C42" s="14"/>
      <c r="D42" s="14" t="s">
        <v>65</v>
      </c>
      <c r="E42" s="14"/>
      <c r="F42" s="14"/>
      <c r="G42" s="21">
        <v>1000</v>
      </c>
      <c r="H42" s="21">
        <f>I6</f>
        <v>1000</v>
      </c>
      <c r="I42" s="26">
        <f t="shared" si="0"/>
        <v>1000000</v>
      </c>
    </row>
    <row r="43" spans="2:9" x14ac:dyDescent="0.25">
      <c r="B43" s="14"/>
      <c r="C43" s="14"/>
      <c r="D43" s="14" t="s">
        <v>66</v>
      </c>
      <c r="E43" s="14"/>
      <c r="F43" s="14"/>
      <c r="G43" s="21">
        <v>200</v>
      </c>
      <c r="H43" s="21">
        <f>I6</f>
        <v>1000</v>
      </c>
      <c r="I43" s="26">
        <f t="shared" si="0"/>
        <v>200000</v>
      </c>
    </row>
    <row r="44" spans="2:9" x14ac:dyDescent="0.25">
      <c r="B44" s="14"/>
      <c r="C44" s="14" t="s">
        <v>72</v>
      </c>
      <c r="D44" s="14" t="s">
        <v>73</v>
      </c>
      <c r="E44" s="14"/>
      <c r="F44" s="14"/>
      <c r="G44" s="21">
        <v>200</v>
      </c>
      <c r="H44" s="21">
        <f>I6</f>
        <v>1000</v>
      </c>
      <c r="I44" s="26">
        <f t="shared" si="0"/>
        <v>200000</v>
      </c>
    </row>
    <row r="45" spans="2:9" x14ac:dyDescent="0.25">
      <c r="B45" s="14"/>
      <c r="C45" s="14"/>
      <c r="D45" s="14" t="s">
        <v>74</v>
      </c>
      <c r="E45" s="14"/>
      <c r="F45" s="14"/>
      <c r="G45" s="21">
        <v>100</v>
      </c>
      <c r="H45" s="21">
        <f>I6</f>
        <v>1000</v>
      </c>
      <c r="I45" s="26">
        <f t="shared" si="0"/>
        <v>100000</v>
      </c>
    </row>
    <row r="46" spans="2:9" x14ac:dyDescent="0.25">
      <c r="B46" s="14"/>
      <c r="C46" s="14"/>
      <c r="D46" s="14" t="s">
        <v>91</v>
      </c>
      <c r="E46" s="14"/>
      <c r="F46" s="14"/>
      <c r="G46" s="21">
        <v>100</v>
      </c>
      <c r="H46" s="21">
        <f>I6</f>
        <v>1000</v>
      </c>
      <c r="I46" s="26">
        <f t="shared" si="0"/>
        <v>100000</v>
      </c>
    </row>
    <row r="47" spans="2:9" x14ac:dyDescent="0.25">
      <c r="B47" s="14"/>
      <c r="C47" s="14"/>
      <c r="D47" s="14" t="s">
        <v>92</v>
      </c>
      <c r="E47" s="14"/>
      <c r="F47" s="14"/>
      <c r="G47" s="21">
        <v>100</v>
      </c>
      <c r="H47" s="21">
        <f>I6</f>
        <v>1000</v>
      </c>
      <c r="I47" s="26">
        <f t="shared" si="0"/>
        <v>100000</v>
      </c>
    </row>
    <row r="48" spans="2:9" x14ac:dyDescent="0.25">
      <c r="B48" s="14"/>
      <c r="C48" s="14"/>
      <c r="D48" s="14" t="s">
        <v>75</v>
      </c>
      <c r="E48" s="14"/>
      <c r="F48" s="14"/>
      <c r="G48" s="21">
        <v>200</v>
      </c>
      <c r="H48" s="21">
        <f>I6</f>
        <v>1000</v>
      </c>
      <c r="I48" s="26">
        <f t="shared" si="0"/>
        <v>200000</v>
      </c>
    </row>
    <row r="49" spans="2:9" x14ac:dyDescent="0.25">
      <c r="B49" s="14"/>
      <c r="C49" s="14"/>
      <c r="D49" s="14" t="s">
        <v>76</v>
      </c>
      <c r="E49" s="14"/>
      <c r="F49" s="14"/>
      <c r="G49" s="21">
        <v>100</v>
      </c>
      <c r="H49" s="21">
        <f>I6</f>
        <v>1000</v>
      </c>
      <c r="I49" s="26">
        <f t="shared" si="0"/>
        <v>100000</v>
      </c>
    </row>
    <row r="50" spans="2:9" ht="15.75" x14ac:dyDescent="0.25">
      <c r="B50" s="14"/>
      <c r="C50" s="14"/>
      <c r="D50" s="14"/>
      <c r="E50" s="14"/>
      <c r="F50" s="14"/>
      <c r="G50" s="22" t="s">
        <v>6</v>
      </c>
      <c r="H50" s="21"/>
      <c r="I50" s="23">
        <f>SUM(I34:I49)</f>
        <v>10400000</v>
      </c>
    </row>
    <row r="51" spans="2:9" ht="15.75" x14ac:dyDescent="0.25">
      <c r="F51" s="1"/>
      <c r="G51" s="27"/>
      <c r="H51" s="27"/>
      <c r="I51" s="27"/>
    </row>
    <row r="52" spans="2:9" x14ac:dyDescent="0.25">
      <c r="G52" s="24"/>
      <c r="H52" s="24"/>
      <c r="I52" s="24"/>
    </row>
    <row r="53" spans="2:9" x14ac:dyDescent="0.25">
      <c r="G53" s="24"/>
      <c r="H53" s="24"/>
      <c r="I53" s="24"/>
    </row>
    <row r="54" spans="2:9" ht="15.75" x14ac:dyDescent="0.25">
      <c r="B54" s="14"/>
      <c r="C54" s="14"/>
      <c r="D54" s="14"/>
      <c r="E54" s="14"/>
      <c r="F54" s="15" t="s">
        <v>86</v>
      </c>
      <c r="G54" s="20" t="s">
        <v>4</v>
      </c>
      <c r="H54" s="20" t="s">
        <v>84</v>
      </c>
      <c r="I54" s="20" t="s">
        <v>6</v>
      </c>
    </row>
    <row r="55" spans="2:9" x14ac:dyDescent="0.25">
      <c r="B55" s="14" t="s">
        <v>61</v>
      </c>
      <c r="C55" s="15" t="s">
        <v>69</v>
      </c>
      <c r="D55" s="14" t="s">
        <v>70</v>
      </c>
      <c r="E55" s="14"/>
      <c r="F55" s="14">
        <v>1</v>
      </c>
      <c r="G55" s="21">
        <v>10000</v>
      </c>
      <c r="H55" s="21"/>
      <c r="I55" s="21">
        <f>G55*F55</f>
        <v>10000</v>
      </c>
    </row>
    <row r="56" spans="2:9" x14ac:dyDescent="0.25">
      <c r="B56" s="14"/>
      <c r="C56" s="14"/>
      <c r="D56" s="14" t="s">
        <v>90</v>
      </c>
      <c r="E56" s="14"/>
      <c r="F56" s="14">
        <v>1</v>
      </c>
      <c r="G56" s="21">
        <v>300</v>
      </c>
      <c r="H56" s="21"/>
      <c r="I56" s="21">
        <f>G56*F56</f>
        <v>300</v>
      </c>
    </row>
    <row r="57" spans="2:9" ht="15.75" x14ac:dyDescent="0.25">
      <c r="B57" s="14"/>
      <c r="C57" s="14"/>
      <c r="D57" s="14"/>
      <c r="E57" s="14"/>
      <c r="F57" s="14"/>
      <c r="G57" s="22" t="s">
        <v>6</v>
      </c>
      <c r="H57" s="21"/>
      <c r="I57" s="28">
        <f>SUM(I55:I56)</f>
        <v>10300</v>
      </c>
    </row>
    <row r="58" spans="2:9" x14ac:dyDescent="0.25">
      <c r="G58" s="24"/>
      <c r="H58" s="24"/>
      <c r="I58" s="24"/>
    </row>
    <row r="59" spans="2:9" x14ac:dyDescent="0.25">
      <c r="G59" s="24"/>
      <c r="H59" s="24"/>
      <c r="I59" s="24"/>
    </row>
    <row r="60" spans="2:9" x14ac:dyDescent="0.25">
      <c r="G60" s="24"/>
      <c r="H60" s="24"/>
      <c r="I60" s="24"/>
    </row>
    <row r="61" spans="2:9" x14ac:dyDescent="0.25">
      <c r="G61" s="24"/>
      <c r="H61" s="24"/>
      <c r="I61" s="24"/>
    </row>
    <row r="62" spans="2:9" ht="15.75" x14ac:dyDescent="0.25">
      <c r="B62" s="14"/>
      <c r="C62" s="14"/>
      <c r="D62" s="14"/>
      <c r="E62" s="14"/>
      <c r="F62" s="16" t="s">
        <v>94</v>
      </c>
      <c r="G62" s="20" t="s">
        <v>4</v>
      </c>
      <c r="H62" s="21"/>
      <c r="I62" s="20" t="s">
        <v>6</v>
      </c>
    </row>
    <row r="63" spans="2:9" ht="15.75" x14ac:dyDescent="0.25">
      <c r="B63" s="14" t="s">
        <v>71</v>
      </c>
      <c r="C63" s="16" t="s">
        <v>93</v>
      </c>
      <c r="D63" s="14" t="s">
        <v>67</v>
      </c>
      <c r="E63" s="14"/>
      <c r="F63" s="14">
        <v>5</v>
      </c>
      <c r="G63" s="21">
        <v>5000</v>
      </c>
      <c r="H63" s="21"/>
      <c r="I63" s="21">
        <f>G63*F63</f>
        <v>25000</v>
      </c>
    </row>
    <row r="64" spans="2:9" x14ac:dyDescent="0.25">
      <c r="B64" s="14"/>
      <c r="C64" s="14"/>
      <c r="D64" s="14" t="s">
        <v>68</v>
      </c>
      <c r="E64" s="14"/>
      <c r="F64" s="14">
        <v>5</v>
      </c>
      <c r="G64" s="21">
        <v>5000</v>
      </c>
      <c r="H64" s="21"/>
      <c r="I64" s="21">
        <f>G64*F64</f>
        <v>25000</v>
      </c>
    </row>
    <row r="65" spans="2:9" ht="15.75" x14ac:dyDescent="0.25">
      <c r="B65" s="14"/>
      <c r="C65" s="14"/>
      <c r="D65" s="14"/>
      <c r="E65" s="14"/>
      <c r="F65" s="14"/>
      <c r="G65" s="22" t="s">
        <v>6</v>
      </c>
      <c r="H65" s="21"/>
      <c r="I65" s="28">
        <f>SUM(I63:I64)</f>
        <v>50000</v>
      </c>
    </row>
    <row r="66" spans="2:9" x14ac:dyDescent="0.25">
      <c r="G66" s="24"/>
      <c r="H66" s="24"/>
      <c r="I66" s="24"/>
    </row>
    <row r="67" spans="2:9" ht="15.75" x14ac:dyDescent="0.25">
      <c r="B67" s="14"/>
      <c r="C67" s="14"/>
      <c r="D67" s="14"/>
      <c r="E67" s="14"/>
      <c r="F67" s="14" t="s">
        <v>98</v>
      </c>
      <c r="G67" s="20" t="s">
        <v>4</v>
      </c>
      <c r="H67" s="21"/>
      <c r="I67" s="20" t="s">
        <v>6</v>
      </c>
    </row>
    <row r="68" spans="2:9" ht="15.75" x14ac:dyDescent="0.25">
      <c r="B68" s="14" t="s">
        <v>83</v>
      </c>
      <c r="C68" s="16" t="s">
        <v>77</v>
      </c>
      <c r="D68" s="14" t="s">
        <v>38</v>
      </c>
      <c r="E68" s="14"/>
      <c r="F68" s="14">
        <v>3</v>
      </c>
      <c r="G68" s="21">
        <v>5000</v>
      </c>
      <c r="H68" s="21"/>
      <c r="I68" s="21">
        <f>G68*F68</f>
        <v>15000</v>
      </c>
    </row>
    <row r="69" spans="2:9" x14ac:dyDescent="0.25">
      <c r="B69" s="14"/>
      <c r="C69" s="14"/>
      <c r="D69" s="14" t="s">
        <v>78</v>
      </c>
      <c r="E69" s="14"/>
      <c r="F69" s="14">
        <v>2</v>
      </c>
      <c r="G69" s="21">
        <v>5000</v>
      </c>
      <c r="H69" s="21"/>
      <c r="I69" s="21">
        <f>G69*F69</f>
        <v>10000</v>
      </c>
    </row>
    <row r="70" spans="2:9" x14ac:dyDescent="0.25">
      <c r="B70" s="14"/>
      <c r="C70" s="14"/>
      <c r="D70" s="14" t="s">
        <v>37</v>
      </c>
      <c r="E70" s="14"/>
      <c r="F70" s="14">
        <v>5</v>
      </c>
      <c r="G70" s="21">
        <v>5000</v>
      </c>
      <c r="H70" s="21"/>
      <c r="I70" s="21">
        <f>G70*F70</f>
        <v>25000</v>
      </c>
    </row>
    <row r="71" spans="2:9" x14ac:dyDescent="0.25">
      <c r="B71" s="14"/>
      <c r="C71" s="14"/>
      <c r="D71" s="14" t="s">
        <v>79</v>
      </c>
      <c r="E71" s="14"/>
      <c r="F71" s="14">
        <v>1</v>
      </c>
      <c r="G71" s="21">
        <v>10000</v>
      </c>
      <c r="H71" s="21"/>
      <c r="I71" s="21">
        <f>G71*F71</f>
        <v>10000</v>
      </c>
    </row>
    <row r="72" spans="2:9" ht="15.75" x14ac:dyDescent="0.25">
      <c r="B72" s="14"/>
      <c r="C72" s="14"/>
      <c r="D72" s="14"/>
      <c r="E72" s="14"/>
      <c r="F72" s="14"/>
      <c r="G72" s="22" t="s">
        <v>6</v>
      </c>
      <c r="H72" s="21"/>
      <c r="I72" s="28">
        <f>SUM(I68:I71)</f>
        <v>60000</v>
      </c>
    </row>
    <row r="73" spans="2:9" x14ac:dyDescent="0.25">
      <c r="G73" s="24"/>
      <c r="H73" s="24"/>
      <c r="I73" s="24"/>
    </row>
    <row r="74" spans="2:9" ht="15.75" x14ac:dyDescent="0.25">
      <c r="B74" s="14"/>
      <c r="C74" s="14"/>
      <c r="D74" s="14"/>
      <c r="E74" s="14"/>
      <c r="F74" s="15"/>
      <c r="G74" s="20" t="s">
        <v>4</v>
      </c>
      <c r="H74" s="20" t="s">
        <v>84</v>
      </c>
      <c r="I74" s="20" t="s">
        <v>6</v>
      </c>
    </row>
    <row r="75" spans="2:9" ht="15.75" x14ac:dyDescent="0.25">
      <c r="B75" s="14" t="s">
        <v>95</v>
      </c>
      <c r="C75" s="16" t="s">
        <v>80</v>
      </c>
      <c r="D75" s="14" t="s">
        <v>81</v>
      </c>
      <c r="E75" s="14"/>
      <c r="F75" s="14"/>
      <c r="G75" s="21">
        <v>500</v>
      </c>
      <c r="H75" s="21">
        <f>I6</f>
        <v>1000</v>
      </c>
      <c r="I75" s="21">
        <f>H75*G75</f>
        <v>500000</v>
      </c>
    </row>
    <row r="76" spans="2:9" x14ac:dyDescent="0.25">
      <c r="B76" s="14"/>
      <c r="C76" s="14"/>
      <c r="D76" s="14" t="s">
        <v>82</v>
      </c>
      <c r="E76" s="14"/>
      <c r="F76" s="14"/>
      <c r="G76" s="21">
        <v>200</v>
      </c>
      <c r="H76" s="21">
        <f>I6</f>
        <v>1000</v>
      </c>
      <c r="I76" s="21">
        <f>H76*G76</f>
        <v>200000</v>
      </c>
    </row>
    <row r="77" spans="2:9" ht="15.75" x14ac:dyDescent="0.25">
      <c r="B77" s="14"/>
      <c r="C77" s="14"/>
      <c r="D77" s="14"/>
      <c r="E77" s="14"/>
      <c r="F77" s="14"/>
      <c r="G77" s="22" t="s">
        <v>6</v>
      </c>
      <c r="H77" s="21"/>
      <c r="I77" s="28">
        <f>SUM(I75:I76)</f>
        <v>700000</v>
      </c>
    </row>
    <row r="78" spans="2:9" x14ac:dyDescent="0.25">
      <c r="G78" s="24"/>
      <c r="H78" s="24"/>
      <c r="I78" s="24"/>
    </row>
    <row r="79" spans="2:9" x14ac:dyDescent="0.25">
      <c r="G79" s="24"/>
      <c r="H79" s="24"/>
      <c r="I79" s="24"/>
    </row>
    <row r="80" spans="2:9" ht="15.75" x14ac:dyDescent="0.25">
      <c r="B80" s="14" t="s">
        <v>99</v>
      </c>
      <c r="C80" s="16" t="s">
        <v>19</v>
      </c>
      <c r="D80" s="14"/>
      <c r="E80" s="14"/>
      <c r="F80" s="14" t="s">
        <v>20</v>
      </c>
      <c r="G80" s="21" t="s">
        <v>96</v>
      </c>
      <c r="H80" s="18" t="s">
        <v>97</v>
      </c>
      <c r="I80" s="21" t="s">
        <v>6</v>
      </c>
    </row>
    <row r="81" spans="2:9" x14ac:dyDescent="0.25">
      <c r="B81" s="14"/>
      <c r="C81" s="14"/>
      <c r="D81" s="14"/>
      <c r="E81" s="14"/>
      <c r="F81" s="14">
        <v>6</v>
      </c>
      <c r="G81" s="21">
        <v>5000</v>
      </c>
      <c r="H81" s="18">
        <v>9</v>
      </c>
      <c r="I81" s="21">
        <f>H81*G81*F81</f>
        <v>270000</v>
      </c>
    </row>
    <row r="82" spans="2:9" x14ac:dyDescent="0.25">
      <c r="H82" s="19"/>
    </row>
    <row r="86" spans="2:9" ht="21" customHeight="1" x14ac:dyDescent="0.25">
      <c r="C86" s="16" t="s">
        <v>24</v>
      </c>
      <c r="D86" s="14"/>
      <c r="E86" s="14"/>
      <c r="F86" s="14"/>
      <c r="G86" s="14"/>
      <c r="H86" s="14"/>
    </row>
    <row r="87" spans="2:9" ht="15.75" customHeight="1" x14ac:dyDescent="0.25">
      <c r="C87" s="16" t="s">
        <v>34</v>
      </c>
      <c r="D87" s="14"/>
      <c r="E87" s="14"/>
      <c r="F87" s="29">
        <v>800000</v>
      </c>
      <c r="G87" s="14"/>
      <c r="H87" s="14"/>
    </row>
    <row r="88" spans="2:9" ht="15.75" customHeight="1" x14ac:dyDescent="0.25">
      <c r="C88" s="16" t="s">
        <v>41</v>
      </c>
      <c r="D88" s="14"/>
      <c r="E88" s="14"/>
      <c r="F88" s="21">
        <v>216100</v>
      </c>
      <c r="G88" s="14"/>
      <c r="H88" s="14"/>
    </row>
    <row r="89" spans="2:9" ht="15.75" customHeight="1" x14ac:dyDescent="0.25">
      <c r="C89" s="16" t="s">
        <v>47</v>
      </c>
      <c r="D89" s="14"/>
      <c r="E89" s="14"/>
      <c r="F89" s="21">
        <v>104020</v>
      </c>
      <c r="G89" s="14"/>
      <c r="H89" s="14"/>
    </row>
    <row r="90" spans="2:9" ht="15.75" customHeight="1" x14ac:dyDescent="0.25">
      <c r="C90" s="16" t="s">
        <v>52</v>
      </c>
      <c r="D90" s="14"/>
      <c r="E90" s="14"/>
      <c r="F90" s="21">
        <v>10400000</v>
      </c>
      <c r="G90" s="14"/>
      <c r="H90" s="14"/>
    </row>
    <row r="91" spans="2:9" ht="15" customHeight="1" x14ac:dyDescent="0.25">
      <c r="C91" s="16" t="s">
        <v>69</v>
      </c>
      <c r="D91" s="14"/>
      <c r="E91" s="14"/>
      <c r="F91" s="21">
        <v>10300</v>
      </c>
      <c r="G91" s="14"/>
      <c r="H91" s="14"/>
    </row>
    <row r="92" spans="2:9" ht="15" customHeight="1" x14ac:dyDescent="0.25">
      <c r="C92" s="16" t="s">
        <v>93</v>
      </c>
      <c r="D92" s="14"/>
      <c r="E92" s="14"/>
      <c r="F92" s="21">
        <v>50000</v>
      </c>
      <c r="G92" s="14"/>
      <c r="H92" s="14"/>
    </row>
    <row r="93" spans="2:9" ht="15.75" customHeight="1" x14ac:dyDescent="0.25">
      <c r="C93" s="16" t="s">
        <v>77</v>
      </c>
      <c r="D93" s="14"/>
      <c r="E93" s="14"/>
      <c r="F93" s="21">
        <v>60000</v>
      </c>
      <c r="G93" s="14"/>
      <c r="H93" s="14"/>
    </row>
    <row r="94" spans="2:9" ht="15.75" customHeight="1" x14ac:dyDescent="0.25">
      <c r="C94" s="16" t="s">
        <v>80</v>
      </c>
      <c r="D94" s="14"/>
      <c r="E94" s="14"/>
      <c r="F94" s="21">
        <v>700000</v>
      </c>
      <c r="G94" s="14"/>
      <c r="H94" s="14"/>
    </row>
    <row r="95" spans="2:9" ht="15.75" customHeight="1" x14ac:dyDescent="0.25">
      <c r="C95" s="16" t="s">
        <v>19</v>
      </c>
      <c r="D95" s="14"/>
      <c r="E95" s="14"/>
      <c r="F95" s="21">
        <v>270000</v>
      </c>
      <c r="G95" s="14"/>
      <c r="H95" s="14"/>
    </row>
    <row r="96" spans="2:9" ht="15.75" x14ac:dyDescent="0.25">
      <c r="C96" s="17" t="s">
        <v>6</v>
      </c>
      <c r="D96" s="14"/>
      <c r="E96" s="14"/>
      <c r="F96" s="28">
        <f>SUM(F87:F95)</f>
        <v>12610420</v>
      </c>
      <c r="G96" s="14"/>
      <c r="H96" s="14"/>
    </row>
    <row r="97" spans="3:8" x14ac:dyDescent="0.25">
      <c r="C97" s="14"/>
      <c r="D97" s="14"/>
      <c r="E97" s="14"/>
      <c r="F97" s="21"/>
      <c r="G97" s="14"/>
      <c r="H97" s="14"/>
    </row>
    <row r="98" spans="3:8" ht="15.75" x14ac:dyDescent="0.25">
      <c r="C98" s="16" t="s">
        <v>30</v>
      </c>
      <c r="D98" s="14"/>
      <c r="E98" s="14"/>
      <c r="F98" s="21">
        <v>945781.5</v>
      </c>
      <c r="G98" s="14"/>
      <c r="H98" s="14"/>
    </row>
    <row r="99" spans="3:8" x14ac:dyDescent="0.25">
      <c r="F99" s="24"/>
    </row>
    <row r="100" spans="3:8" x14ac:dyDescent="0.25">
      <c r="F100" s="24"/>
    </row>
    <row r="101" spans="3:8" ht="18.75" x14ac:dyDescent="0.3">
      <c r="C101" s="30" t="s">
        <v>31</v>
      </c>
      <c r="D101" s="30"/>
      <c r="E101" s="13"/>
      <c r="F101" s="31">
        <f>SUM(F96:F98)</f>
        <v>13556201.5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11"/>
  <sheetViews>
    <sheetView tabSelected="1" workbookViewId="0">
      <selection activeCell="B6" sqref="B6"/>
    </sheetView>
  </sheetViews>
  <sheetFormatPr defaultRowHeight="15" x14ac:dyDescent="0.25"/>
  <cols>
    <col min="2" max="2" width="50.5703125" customWidth="1"/>
    <col min="3" max="3" width="15.85546875" customWidth="1"/>
    <col min="4" max="4" width="18.85546875" customWidth="1"/>
    <col min="5" max="5" width="16.42578125" customWidth="1"/>
    <col min="6" max="6" width="21" customWidth="1"/>
    <col min="7" max="7" width="19.28515625" customWidth="1"/>
    <col min="8" max="8" width="16.5703125" customWidth="1"/>
  </cols>
  <sheetData>
    <row r="3" spans="1:13" ht="18.75" x14ac:dyDescent="0.3">
      <c r="A3" s="30" t="s">
        <v>179</v>
      </c>
      <c r="B3" s="30"/>
      <c r="C3" s="30"/>
      <c r="D3" s="30"/>
      <c r="E3" s="30"/>
      <c r="F3" s="30"/>
      <c r="G3" s="30"/>
      <c r="H3" s="30"/>
    </row>
    <row r="6" spans="1:13" x14ac:dyDescent="0.25">
      <c r="I6" t="s">
        <v>100</v>
      </c>
      <c r="M6">
        <v>780</v>
      </c>
    </row>
    <row r="7" spans="1:13" x14ac:dyDescent="0.25">
      <c r="I7" t="s">
        <v>101</v>
      </c>
      <c r="M7" s="32">
        <v>0.02</v>
      </c>
    </row>
    <row r="8" spans="1:13" x14ac:dyDescent="0.25">
      <c r="I8" t="s">
        <v>122</v>
      </c>
      <c r="M8">
        <v>2E-3</v>
      </c>
    </row>
    <row r="10" spans="1:13" s="1" customFormat="1" x14ac:dyDescent="0.25">
      <c r="A10" s="36" t="s">
        <v>39</v>
      </c>
      <c r="B10" s="36" t="s">
        <v>102</v>
      </c>
      <c r="C10" s="36"/>
      <c r="D10" s="36"/>
      <c r="E10" s="36"/>
      <c r="F10" s="36"/>
      <c r="G10" s="36"/>
      <c r="H10" s="36"/>
    </row>
    <row r="11" spans="1:13" x14ac:dyDescent="0.25">
      <c r="A11" s="37"/>
      <c r="B11" s="37"/>
      <c r="C11" s="37"/>
      <c r="D11" s="37"/>
      <c r="E11" s="37"/>
      <c r="F11" s="37"/>
      <c r="G11" s="37"/>
      <c r="H11" s="37"/>
    </row>
    <row r="12" spans="1:13" s="1" customFormat="1" x14ac:dyDescent="0.25">
      <c r="A12" s="36"/>
      <c r="B12" s="36" t="s">
        <v>103</v>
      </c>
      <c r="C12" s="36"/>
      <c r="D12" s="36"/>
      <c r="E12" s="36"/>
      <c r="F12" s="36"/>
      <c r="G12" s="36"/>
      <c r="H12" s="36"/>
    </row>
    <row r="13" spans="1:13" s="1" customFormat="1" x14ac:dyDescent="0.25">
      <c r="A13" s="36"/>
      <c r="B13" s="36" t="s">
        <v>104</v>
      </c>
      <c r="C13" s="36" t="s">
        <v>105</v>
      </c>
      <c r="D13" s="36" t="s">
        <v>109</v>
      </c>
      <c r="E13" s="36" t="s">
        <v>106</v>
      </c>
      <c r="F13" s="36" t="s">
        <v>107</v>
      </c>
      <c r="G13" s="38" t="s">
        <v>115</v>
      </c>
      <c r="H13" s="39" t="s">
        <v>116</v>
      </c>
      <c r="I13" s="25"/>
    </row>
    <row r="14" spans="1:13" x14ac:dyDescent="0.25">
      <c r="A14" s="37"/>
      <c r="B14" s="37" t="s">
        <v>110</v>
      </c>
      <c r="C14" s="37">
        <v>10</v>
      </c>
      <c r="D14" s="37">
        <v>16</v>
      </c>
      <c r="E14" s="37">
        <f>M7</f>
        <v>0.02</v>
      </c>
      <c r="F14" s="37">
        <f>E14*D14*C14</f>
        <v>3.2</v>
      </c>
      <c r="G14" s="40">
        <f>F14*D14*C14</f>
        <v>512</v>
      </c>
      <c r="H14" s="41">
        <f>G14*M6</f>
        <v>399360</v>
      </c>
      <c r="I14" s="24"/>
    </row>
    <row r="15" spans="1:13" x14ac:dyDescent="0.25">
      <c r="A15" s="37"/>
      <c r="B15" s="37" t="s">
        <v>111</v>
      </c>
      <c r="C15" s="37">
        <v>6</v>
      </c>
      <c r="D15" s="37">
        <v>14</v>
      </c>
      <c r="E15" s="37">
        <f>M7</f>
        <v>0.02</v>
      </c>
      <c r="F15" s="37">
        <f>E15*D15*C15</f>
        <v>1.6800000000000002</v>
      </c>
      <c r="G15" s="40">
        <f t="shared" ref="G15:G18" si="0">F15*D15*C15</f>
        <v>141.12</v>
      </c>
      <c r="H15" s="41">
        <f>M6*G15</f>
        <v>110073.60000000001</v>
      </c>
      <c r="I15" s="24"/>
    </row>
    <row r="16" spans="1:13" x14ac:dyDescent="0.25">
      <c r="A16" s="37"/>
      <c r="B16" s="37" t="s">
        <v>112</v>
      </c>
      <c r="C16" s="37">
        <v>3</v>
      </c>
      <c r="D16" s="37">
        <v>8</v>
      </c>
      <c r="E16" s="37">
        <f>M7</f>
        <v>0.02</v>
      </c>
      <c r="F16" s="37">
        <f>E16*D16*C16</f>
        <v>0.48</v>
      </c>
      <c r="G16" s="40">
        <f t="shared" si="0"/>
        <v>11.52</v>
      </c>
      <c r="H16" s="41">
        <f>G16*M6</f>
        <v>8985.6</v>
      </c>
      <c r="I16" s="24"/>
    </row>
    <row r="17" spans="1:9" x14ac:dyDescent="0.25">
      <c r="A17" s="37"/>
      <c r="B17" s="37" t="s">
        <v>113</v>
      </c>
      <c r="C17" s="37">
        <v>2</v>
      </c>
      <c r="D17" s="37">
        <v>12</v>
      </c>
      <c r="E17" s="37">
        <f>M7</f>
        <v>0.02</v>
      </c>
      <c r="F17" s="37">
        <f>E17*D17*C17</f>
        <v>0.48</v>
      </c>
      <c r="G17" s="40">
        <f t="shared" si="0"/>
        <v>11.52</v>
      </c>
      <c r="H17" s="41">
        <f>G17*M6</f>
        <v>8985.6</v>
      </c>
      <c r="I17" s="24"/>
    </row>
    <row r="18" spans="1:9" x14ac:dyDescent="0.25">
      <c r="A18" s="37"/>
      <c r="B18" s="37" t="s">
        <v>114</v>
      </c>
      <c r="C18" s="37">
        <v>4</v>
      </c>
      <c r="D18" s="37">
        <v>16</v>
      </c>
      <c r="E18" s="37">
        <f>M7</f>
        <v>0.02</v>
      </c>
      <c r="F18" s="37">
        <f>E18*D18*C18</f>
        <v>1.28</v>
      </c>
      <c r="G18" s="40">
        <f t="shared" si="0"/>
        <v>81.92</v>
      </c>
      <c r="H18" s="41">
        <f>G18*M6</f>
        <v>63897.599999999999</v>
      </c>
      <c r="I18" s="24"/>
    </row>
    <row r="19" spans="1:9" s="1" customFormat="1" x14ac:dyDescent="0.25">
      <c r="A19" s="36"/>
      <c r="B19" s="36"/>
      <c r="C19" s="36"/>
      <c r="D19" s="36"/>
      <c r="E19" s="36"/>
      <c r="F19" s="36" t="s">
        <v>108</v>
      </c>
      <c r="G19" s="38"/>
      <c r="H19" s="39">
        <f>SUM(H14:H18)</f>
        <v>591302.39999999991</v>
      </c>
      <c r="I19" s="25"/>
    </row>
    <row r="20" spans="1:9" x14ac:dyDescent="0.25">
      <c r="G20" s="34"/>
      <c r="H20" s="24"/>
      <c r="I20" s="24"/>
    </row>
    <row r="21" spans="1:9" s="1" customFormat="1" x14ac:dyDescent="0.25">
      <c r="B21" s="36" t="s">
        <v>117</v>
      </c>
      <c r="C21" s="36"/>
      <c r="D21" s="36"/>
      <c r="E21" s="36"/>
      <c r="F21" s="36"/>
      <c r="G21" s="38"/>
      <c r="H21" s="25"/>
      <c r="I21" s="25"/>
    </row>
    <row r="22" spans="1:9" x14ac:dyDescent="0.25">
      <c r="B22" s="37" t="s">
        <v>104</v>
      </c>
      <c r="C22" s="37" t="s">
        <v>105</v>
      </c>
      <c r="D22" s="37" t="s">
        <v>121</v>
      </c>
      <c r="E22" s="37" t="s">
        <v>106</v>
      </c>
      <c r="F22" s="37" t="s">
        <v>107</v>
      </c>
      <c r="G22" s="40" t="s">
        <v>116</v>
      </c>
      <c r="H22" s="24"/>
      <c r="I22" s="24"/>
    </row>
    <row r="23" spans="1:9" x14ac:dyDescent="0.25">
      <c r="B23" s="37" t="s">
        <v>118</v>
      </c>
      <c r="C23" s="37">
        <v>100</v>
      </c>
      <c r="D23" s="37">
        <v>70</v>
      </c>
      <c r="E23" s="37">
        <f>M8</f>
        <v>2E-3</v>
      </c>
      <c r="F23" s="37">
        <f>E23*D23*C23</f>
        <v>14.000000000000002</v>
      </c>
      <c r="G23" s="40">
        <f>F23*D23*C23</f>
        <v>98000.000000000015</v>
      </c>
      <c r="H23" s="24"/>
      <c r="I23" s="24"/>
    </row>
    <row r="24" spans="1:9" x14ac:dyDescent="0.25">
      <c r="B24" s="37" t="s">
        <v>119</v>
      </c>
      <c r="C24" s="37">
        <v>3</v>
      </c>
      <c r="D24" s="37">
        <v>4000</v>
      </c>
      <c r="E24" s="37">
        <f>M8</f>
        <v>2E-3</v>
      </c>
      <c r="F24" s="37">
        <f t="shared" ref="F24:F25" si="1">E24*D24*C24</f>
        <v>24</v>
      </c>
      <c r="G24" s="40">
        <f t="shared" ref="G24:G25" si="2">F24*D24*C24</f>
        <v>288000</v>
      </c>
      <c r="H24" s="24"/>
      <c r="I24" s="24"/>
    </row>
    <row r="25" spans="1:9" x14ac:dyDescent="0.25">
      <c r="B25" s="37" t="s">
        <v>120</v>
      </c>
      <c r="C25" s="37">
        <v>2</v>
      </c>
      <c r="D25" s="37">
        <v>12000</v>
      </c>
      <c r="E25" s="37">
        <f>M8</f>
        <v>2E-3</v>
      </c>
      <c r="F25" s="37">
        <f t="shared" si="1"/>
        <v>48</v>
      </c>
      <c r="G25" s="40">
        <f t="shared" si="2"/>
        <v>1152000</v>
      </c>
      <c r="H25" s="24"/>
      <c r="I25" s="24"/>
    </row>
    <row r="26" spans="1:9" s="1" customFormat="1" x14ac:dyDescent="0.25">
      <c r="B26" s="36"/>
      <c r="C26" s="36"/>
      <c r="D26" s="36"/>
      <c r="E26" s="36"/>
      <c r="F26" s="36" t="s">
        <v>108</v>
      </c>
      <c r="G26" s="38">
        <f>SUM(G23:G25)</f>
        <v>1538000</v>
      </c>
      <c r="H26" s="25"/>
      <c r="I26" s="25"/>
    </row>
    <row r="27" spans="1:9" x14ac:dyDescent="0.25">
      <c r="B27" s="37"/>
      <c r="C27" s="37"/>
      <c r="D27" s="37"/>
      <c r="E27" s="37"/>
      <c r="F27" s="37"/>
      <c r="G27" s="40"/>
      <c r="H27" s="24"/>
      <c r="I27" s="24"/>
    </row>
    <row r="28" spans="1:9" x14ac:dyDescent="0.25">
      <c r="G28" s="34"/>
      <c r="H28" s="24"/>
      <c r="I28" s="24"/>
    </row>
    <row r="29" spans="1:9" s="1" customFormat="1" x14ac:dyDescent="0.25">
      <c r="A29" s="42" t="s">
        <v>40</v>
      </c>
      <c r="B29" s="42" t="s">
        <v>123</v>
      </c>
      <c r="C29" s="42"/>
      <c r="D29" s="42"/>
      <c r="E29" s="42"/>
      <c r="F29" s="42"/>
      <c r="G29" s="43"/>
      <c r="H29" s="44"/>
      <c r="I29" s="25"/>
    </row>
    <row r="30" spans="1:9" s="1" customFormat="1" x14ac:dyDescent="0.25">
      <c r="A30" s="42"/>
      <c r="B30" s="42" t="s">
        <v>104</v>
      </c>
      <c r="C30" s="42" t="s">
        <v>105</v>
      </c>
      <c r="D30" s="42" t="s">
        <v>177</v>
      </c>
      <c r="E30" s="42" t="s">
        <v>106</v>
      </c>
      <c r="F30" s="42" t="s">
        <v>107</v>
      </c>
      <c r="G30" s="45" t="s">
        <v>115</v>
      </c>
      <c r="H30" s="45" t="s">
        <v>116</v>
      </c>
      <c r="I30" s="25"/>
    </row>
    <row r="31" spans="1:9" x14ac:dyDescent="0.25">
      <c r="A31" s="46"/>
      <c r="B31" s="46" t="s">
        <v>124</v>
      </c>
      <c r="C31" s="46">
        <v>2</v>
      </c>
      <c r="D31" s="46">
        <v>20</v>
      </c>
      <c r="E31" s="46">
        <f>M7</f>
        <v>0.02</v>
      </c>
      <c r="F31" s="46">
        <f>E31*D31*C31</f>
        <v>0.8</v>
      </c>
      <c r="G31" s="47">
        <f>F31*D31*C31</f>
        <v>32</v>
      </c>
      <c r="H31" s="47">
        <f>M6*G31</f>
        <v>24960</v>
      </c>
      <c r="I31" s="24"/>
    </row>
    <row r="32" spans="1:9" x14ac:dyDescent="0.25">
      <c r="A32" s="46"/>
      <c r="B32" s="46" t="s">
        <v>125</v>
      </c>
      <c r="C32" s="46">
        <v>1</v>
      </c>
      <c r="D32" s="46">
        <v>16</v>
      </c>
      <c r="E32" s="46">
        <f>M7</f>
        <v>0.02</v>
      </c>
      <c r="F32" s="46">
        <f t="shared" ref="F32:F42" si="3">E32*D32*C32</f>
        <v>0.32</v>
      </c>
      <c r="G32" s="47">
        <f t="shared" ref="G32:G42" si="4">F32*D32*C32</f>
        <v>5.12</v>
      </c>
      <c r="H32" s="47">
        <f>M6*G32</f>
        <v>3993.6</v>
      </c>
      <c r="I32" s="24"/>
    </row>
    <row r="33" spans="1:9" x14ac:dyDescent="0.25">
      <c r="A33" s="46"/>
      <c r="B33" s="46" t="s">
        <v>126</v>
      </c>
      <c r="C33" s="46">
        <v>2</v>
      </c>
      <c r="D33" s="46">
        <v>17</v>
      </c>
      <c r="E33" s="46">
        <f>M7</f>
        <v>0.02</v>
      </c>
      <c r="F33" s="46">
        <f t="shared" si="3"/>
        <v>0.68</v>
      </c>
      <c r="G33" s="47">
        <f t="shared" si="4"/>
        <v>23.12</v>
      </c>
      <c r="H33" s="47">
        <f>G33*M6</f>
        <v>18033.600000000002</v>
      </c>
      <c r="I33" s="24"/>
    </row>
    <row r="34" spans="1:9" x14ac:dyDescent="0.25">
      <c r="A34" s="46"/>
      <c r="B34" s="46" t="s">
        <v>127</v>
      </c>
      <c r="C34" s="46">
        <v>2</v>
      </c>
      <c r="D34" s="46">
        <v>9</v>
      </c>
      <c r="E34" s="46">
        <f>M7</f>
        <v>0.02</v>
      </c>
      <c r="F34" s="46">
        <f t="shared" si="3"/>
        <v>0.36</v>
      </c>
      <c r="G34" s="47">
        <f t="shared" si="4"/>
        <v>6.4799999999999995</v>
      </c>
      <c r="H34" s="47">
        <f>G34*M6</f>
        <v>5054.3999999999996</v>
      </c>
      <c r="I34" s="24"/>
    </row>
    <row r="35" spans="1:9" x14ac:dyDescent="0.25">
      <c r="A35" s="46"/>
      <c r="B35" s="46" t="s">
        <v>128</v>
      </c>
      <c r="C35" s="46">
        <v>2</v>
      </c>
      <c r="D35" s="46">
        <v>13</v>
      </c>
      <c r="E35" s="46">
        <f>M7</f>
        <v>0.02</v>
      </c>
      <c r="F35" s="46">
        <f t="shared" si="3"/>
        <v>0.52</v>
      </c>
      <c r="G35" s="47">
        <f t="shared" si="4"/>
        <v>13.52</v>
      </c>
      <c r="H35" s="47">
        <f>M6*G35</f>
        <v>10545.6</v>
      </c>
      <c r="I35" s="24"/>
    </row>
    <row r="36" spans="1:9" x14ac:dyDescent="0.25">
      <c r="A36" s="46"/>
      <c r="B36" s="46" t="s">
        <v>129</v>
      </c>
      <c r="C36" s="46">
        <v>2</v>
      </c>
      <c r="D36" s="46">
        <v>10</v>
      </c>
      <c r="E36" s="46">
        <f>M7</f>
        <v>0.02</v>
      </c>
      <c r="F36" s="46">
        <f t="shared" si="3"/>
        <v>0.4</v>
      </c>
      <c r="G36" s="47">
        <f t="shared" si="4"/>
        <v>8</v>
      </c>
      <c r="H36" s="47">
        <f>M6*G36</f>
        <v>6240</v>
      </c>
      <c r="I36" s="24"/>
    </row>
    <row r="37" spans="1:9" x14ac:dyDescent="0.25">
      <c r="A37" s="46"/>
      <c r="B37" s="46" t="s">
        <v>130</v>
      </c>
      <c r="C37" s="46">
        <v>3</v>
      </c>
      <c r="D37" s="46">
        <v>8</v>
      </c>
      <c r="E37" s="46">
        <f>M7</f>
        <v>0.02</v>
      </c>
      <c r="F37" s="46">
        <f t="shared" si="3"/>
        <v>0.48</v>
      </c>
      <c r="G37" s="47">
        <f t="shared" si="4"/>
        <v>11.52</v>
      </c>
      <c r="H37" s="47">
        <f>G37*M6</f>
        <v>8985.6</v>
      </c>
      <c r="I37" s="24"/>
    </row>
    <row r="38" spans="1:9" x14ac:dyDescent="0.25">
      <c r="A38" s="46"/>
      <c r="B38" s="46" t="s">
        <v>131</v>
      </c>
      <c r="C38" s="46">
        <v>2</v>
      </c>
      <c r="D38" s="46">
        <v>22</v>
      </c>
      <c r="E38" s="46">
        <f>M7</f>
        <v>0.02</v>
      </c>
      <c r="F38" s="46">
        <f t="shared" si="3"/>
        <v>0.88</v>
      </c>
      <c r="G38" s="47">
        <f t="shared" si="4"/>
        <v>38.72</v>
      </c>
      <c r="H38" s="47">
        <f>G38*M6</f>
        <v>30201.599999999999</v>
      </c>
      <c r="I38" s="24"/>
    </row>
    <row r="39" spans="1:9" x14ac:dyDescent="0.25">
      <c r="A39" s="46"/>
      <c r="B39" s="46" t="s">
        <v>132</v>
      </c>
      <c r="C39" s="46">
        <v>2</v>
      </c>
      <c r="D39" s="46">
        <v>20</v>
      </c>
      <c r="E39" s="46">
        <f>M7</f>
        <v>0.02</v>
      </c>
      <c r="F39" s="46">
        <f t="shared" si="3"/>
        <v>0.8</v>
      </c>
      <c r="G39" s="47">
        <f t="shared" si="4"/>
        <v>32</v>
      </c>
      <c r="H39" s="47">
        <f>G39*M6</f>
        <v>24960</v>
      </c>
      <c r="I39" s="24"/>
    </row>
    <row r="40" spans="1:9" x14ac:dyDescent="0.25">
      <c r="A40" s="46"/>
      <c r="B40" s="46" t="s">
        <v>133</v>
      </c>
      <c r="C40" s="46">
        <v>4</v>
      </c>
      <c r="D40" s="46">
        <v>30</v>
      </c>
      <c r="E40" s="46">
        <f>M7</f>
        <v>0.02</v>
      </c>
      <c r="F40" s="46">
        <f t="shared" si="3"/>
        <v>2.4</v>
      </c>
      <c r="G40" s="47">
        <f t="shared" si="4"/>
        <v>288</v>
      </c>
      <c r="H40" s="47">
        <f>G40*M6</f>
        <v>224640</v>
      </c>
      <c r="I40" s="24"/>
    </row>
    <row r="41" spans="1:9" x14ac:dyDescent="0.25">
      <c r="A41" s="46"/>
      <c r="B41" s="46" t="s">
        <v>134</v>
      </c>
      <c r="C41" s="46">
        <v>7</v>
      </c>
      <c r="D41" s="46">
        <v>14</v>
      </c>
      <c r="E41" s="46">
        <f>M7</f>
        <v>0.02</v>
      </c>
      <c r="F41" s="46">
        <f t="shared" si="3"/>
        <v>1.9600000000000002</v>
      </c>
      <c r="G41" s="47">
        <f t="shared" si="4"/>
        <v>192.08</v>
      </c>
      <c r="H41" s="47">
        <f>G41*M6</f>
        <v>149822.40000000002</v>
      </c>
      <c r="I41" s="24"/>
    </row>
    <row r="42" spans="1:9" x14ac:dyDescent="0.25">
      <c r="A42" s="46"/>
      <c r="B42" s="46" t="s">
        <v>135</v>
      </c>
      <c r="C42" s="46">
        <v>4</v>
      </c>
      <c r="D42" s="46">
        <v>10</v>
      </c>
      <c r="E42" s="46">
        <f>M7</f>
        <v>0.02</v>
      </c>
      <c r="F42" s="46">
        <f t="shared" si="3"/>
        <v>0.8</v>
      </c>
      <c r="G42" s="47">
        <f t="shared" si="4"/>
        <v>32</v>
      </c>
      <c r="H42" s="47">
        <f>G42*M6</f>
        <v>24960</v>
      </c>
      <c r="I42" s="24"/>
    </row>
    <row r="43" spans="1:9" s="1" customFormat="1" x14ac:dyDescent="0.25">
      <c r="A43" s="42"/>
      <c r="B43" s="42"/>
      <c r="C43" s="42"/>
      <c r="D43" s="42"/>
      <c r="E43" s="42"/>
      <c r="F43" s="42" t="s">
        <v>108</v>
      </c>
      <c r="G43" s="45"/>
      <c r="H43" s="45">
        <f>SUM(H31:H42)</f>
        <v>532396.80000000005</v>
      </c>
      <c r="I43" s="25"/>
    </row>
    <row r="44" spans="1:9" x14ac:dyDescent="0.25">
      <c r="G44" s="6"/>
      <c r="H44" s="6"/>
      <c r="I44" s="24"/>
    </row>
    <row r="45" spans="1:9" x14ac:dyDescent="0.25">
      <c r="G45" s="6"/>
      <c r="H45" s="6"/>
      <c r="I45" s="24"/>
    </row>
    <row r="46" spans="1:9" s="1" customFormat="1" x14ac:dyDescent="0.25">
      <c r="A46" s="15" t="s">
        <v>178</v>
      </c>
      <c r="B46" s="15" t="s">
        <v>136</v>
      </c>
      <c r="C46" s="15"/>
      <c r="D46" s="15"/>
      <c r="E46" s="15"/>
      <c r="F46" s="15"/>
      <c r="G46" s="48"/>
      <c r="H46" s="48"/>
      <c r="I46" s="25"/>
    </row>
    <row r="47" spans="1:9" s="1" customFormat="1" x14ac:dyDescent="0.25">
      <c r="A47" s="15"/>
      <c r="B47" s="15" t="s">
        <v>104</v>
      </c>
      <c r="C47" s="15" t="s">
        <v>105</v>
      </c>
      <c r="D47" s="15" t="s">
        <v>177</v>
      </c>
      <c r="E47" s="15" t="s">
        <v>106</v>
      </c>
      <c r="F47" s="15" t="s">
        <v>107</v>
      </c>
      <c r="G47" s="48" t="s">
        <v>115</v>
      </c>
      <c r="H47" s="48" t="s">
        <v>116</v>
      </c>
      <c r="I47" s="25"/>
    </row>
    <row r="48" spans="1:9" x14ac:dyDescent="0.25">
      <c r="A48" s="14"/>
      <c r="B48" s="14" t="s">
        <v>137</v>
      </c>
      <c r="C48" s="14">
        <v>1000</v>
      </c>
      <c r="D48" s="14">
        <v>12</v>
      </c>
      <c r="E48" s="14">
        <v>0</v>
      </c>
      <c r="F48" s="14">
        <f>E48*D48*C48</f>
        <v>0</v>
      </c>
      <c r="G48" s="49">
        <f>F48*D48*C48</f>
        <v>0</v>
      </c>
      <c r="H48" s="49">
        <f>G48*M6</f>
        <v>0</v>
      </c>
      <c r="I48" s="24"/>
    </row>
    <row r="49" spans="1:9" x14ac:dyDescent="0.25">
      <c r="A49" s="14"/>
      <c r="B49" s="14" t="s">
        <v>138</v>
      </c>
      <c r="C49" s="14">
        <v>1000</v>
      </c>
      <c r="D49" s="14">
        <v>12</v>
      </c>
      <c r="E49" s="14">
        <v>0</v>
      </c>
      <c r="F49" s="14">
        <f t="shared" ref="F49:F63" si="5">E49*D49*C49</f>
        <v>0</v>
      </c>
      <c r="G49" s="49">
        <f t="shared" ref="G49:G63" si="6">F49*D49*C49</f>
        <v>0</v>
      </c>
      <c r="H49" s="49">
        <f>G49*M6</f>
        <v>0</v>
      </c>
      <c r="I49" s="24"/>
    </row>
    <row r="50" spans="1:9" x14ac:dyDescent="0.25">
      <c r="A50" s="14"/>
      <c r="B50" s="14" t="s">
        <v>139</v>
      </c>
      <c r="C50" s="14">
        <v>1000</v>
      </c>
      <c r="D50" s="14">
        <v>12</v>
      </c>
      <c r="E50" s="14">
        <v>0</v>
      </c>
      <c r="F50" s="14">
        <f t="shared" si="5"/>
        <v>0</v>
      </c>
      <c r="G50" s="49">
        <f t="shared" si="6"/>
        <v>0</v>
      </c>
      <c r="H50" s="49">
        <f>G50*M6</f>
        <v>0</v>
      </c>
      <c r="I50" s="24"/>
    </row>
    <row r="51" spans="1:9" x14ac:dyDescent="0.25">
      <c r="A51" s="14"/>
      <c r="B51" s="14" t="s">
        <v>140</v>
      </c>
      <c r="C51" s="14">
        <v>1000</v>
      </c>
      <c r="D51" s="14">
        <v>12</v>
      </c>
      <c r="E51" s="14">
        <v>0</v>
      </c>
      <c r="F51" s="14">
        <f t="shared" si="5"/>
        <v>0</v>
      </c>
      <c r="G51" s="49">
        <f t="shared" si="6"/>
        <v>0</v>
      </c>
      <c r="H51" s="49">
        <f>G51*M6</f>
        <v>0</v>
      </c>
      <c r="I51" s="24"/>
    </row>
    <row r="52" spans="1:9" x14ac:dyDescent="0.25">
      <c r="A52" s="14"/>
      <c r="B52" s="14" t="s">
        <v>141</v>
      </c>
      <c r="C52" s="14">
        <v>1000</v>
      </c>
      <c r="D52" s="14">
        <v>12</v>
      </c>
      <c r="E52" s="14">
        <v>0</v>
      </c>
      <c r="F52" s="14">
        <f t="shared" si="5"/>
        <v>0</v>
      </c>
      <c r="G52" s="49">
        <f t="shared" si="6"/>
        <v>0</v>
      </c>
      <c r="H52" s="49">
        <f>G52*M6</f>
        <v>0</v>
      </c>
      <c r="I52" s="24"/>
    </row>
    <row r="53" spans="1:9" x14ac:dyDescent="0.25">
      <c r="A53" s="14"/>
      <c r="B53" s="14" t="s">
        <v>142</v>
      </c>
      <c r="C53" s="14">
        <v>1000</v>
      </c>
      <c r="D53" s="14">
        <v>12</v>
      </c>
      <c r="E53" s="14">
        <v>0</v>
      </c>
      <c r="F53" s="14">
        <f t="shared" si="5"/>
        <v>0</v>
      </c>
      <c r="G53" s="49">
        <f t="shared" si="6"/>
        <v>0</v>
      </c>
      <c r="H53" s="49">
        <f>G53*M6</f>
        <v>0</v>
      </c>
      <c r="I53" s="24"/>
    </row>
    <row r="54" spans="1:9" x14ac:dyDescent="0.25">
      <c r="A54" s="14"/>
      <c r="B54" s="14" t="s">
        <v>143</v>
      </c>
      <c r="C54" s="14">
        <v>1000</v>
      </c>
      <c r="D54" s="14">
        <v>12</v>
      </c>
      <c r="E54" s="14">
        <v>0</v>
      </c>
      <c r="F54" s="14">
        <f t="shared" si="5"/>
        <v>0</v>
      </c>
      <c r="G54" s="49">
        <f t="shared" si="6"/>
        <v>0</v>
      </c>
      <c r="H54" s="49">
        <f>G54*M6</f>
        <v>0</v>
      </c>
      <c r="I54" s="24"/>
    </row>
    <row r="55" spans="1:9" x14ac:dyDescent="0.25">
      <c r="A55" s="14"/>
      <c r="B55" s="14" t="s">
        <v>144</v>
      </c>
      <c r="C55" s="14">
        <v>1000</v>
      </c>
      <c r="D55" s="14">
        <v>12</v>
      </c>
      <c r="E55" s="14">
        <v>0</v>
      </c>
      <c r="F55" s="14">
        <f t="shared" si="5"/>
        <v>0</v>
      </c>
      <c r="G55" s="49">
        <f t="shared" si="6"/>
        <v>0</v>
      </c>
      <c r="H55" s="49">
        <f>G55*M6</f>
        <v>0</v>
      </c>
      <c r="I55" s="24"/>
    </row>
    <row r="56" spans="1:9" x14ac:dyDescent="0.25">
      <c r="A56" s="14"/>
      <c r="B56" s="14" t="s">
        <v>145</v>
      </c>
      <c r="C56" s="14">
        <v>1000</v>
      </c>
      <c r="D56" s="14">
        <v>12</v>
      </c>
      <c r="E56" s="14">
        <v>0</v>
      </c>
      <c r="F56" s="14">
        <f t="shared" si="5"/>
        <v>0</v>
      </c>
      <c r="G56" s="49">
        <f t="shared" si="6"/>
        <v>0</v>
      </c>
      <c r="H56" s="49">
        <f>G56*M6</f>
        <v>0</v>
      </c>
      <c r="I56" s="24"/>
    </row>
    <row r="57" spans="1:9" x14ac:dyDescent="0.25">
      <c r="A57" s="14"/>
      <c r="B57" s="14" t="s">
        <v>146</v>
      </c>
      <c r="C57" s="14">
        <v>1000</v>
      </c>
      <c r="D57" s="14">
        <v>12</v>
      </c>
      <c r="E57" s="14">
        <v>0</v>
      </c>
      <c r="F57" s="14">
        <f t="shared" si="5"/>
        <v>0</v>
      </c>
      <c r="G57" s="49">
        <f t="shared" si="6"/>
        <v>0</v>
      </c>
      <c r="H57" s="49">
        <f>G57*M6</f>
        <v>0</v>
      </c>
      <c r="I57" s="24"/>
    </row>
    <row r="58" spans="1:9" x14ac:dyDescent="0.25">
      <c r="A58" s="14"/>
      <c r="B58" s="14" t="s">
        <v>147</v>
      </c>
      <c r="C58" s="14">
        <v>1000</v>
      </c>
      <c r="D58" s="14">
        <v>12</v>
      </c>
      <c r="E58" s="14">
        <v>0</v>
      </c>
      <c r="F58" s="14">
        <f t="shared" si="5"/>
        <v>0</v>
      </c>
      <c r="G58" s="49">
        <f t="shared" si="6"/>
        <v>0</v>
      </c>
      <c r="H58" s="49">
        <f>G58*M6</f>
        <v>0</v>
      </c>
      <c r="I58" s="24"/>
    </row>
    <row r="59" spans="1:9" x14ac:dyDescent="0.25">
      <c r="A59" s="14"/>
      <c r="B59" s="14" t="s">
        <v>148</v>
      </c>
      <c r="C59" s="14">
        <v>1000</v>
      </c>
      <c r="D59" s="14">
        <v>12</v>
      </c>
      <c r="E59" s="14">
        <v>0</v>
      </c>
      <c r="F59" s="14">
        <f t="shared" si="5"/>
        <v>0</v>
      </c>
      <c r="G59" s="49">
        <f t="shared" si="6"/>
        <v>0</v>
      </c>
      <c r="H59" s="49">
        <f>G59*M6</f>
        <v>0</v>
      </c>
      <c r="I59" s="24"/>
    </row>
    <row r="60" spans="1:9" x14ac:dyDescent="0.25">
      <c r="A60" s="14"/>
      <c r="B60" s="14" t="s">
        <v>149</v>
      </c>
      <c r="C60" s="14">
        <v>1000</v>
      </c>
      <c r="D60" s="14">
        <v>12</v>
      </c>
      <c r="E60" s="14">
        <v>0</v>
      </c>
      <c r="F60" s="14">
        <f t="shared" si="5"/>
        <v>0</v>
      </c>
      <c r="G60" s="49">
        <f t="shared" si="6"/>
        <v>0</v>
      </c>
      <c r="H60" s="49">
        <f>G60*M6</f>
        <v>0</v>
      </c>
      <c r="I60" s="24"/>
    </row>
    <row r="61" spans="1:9" x14ac:dyDescent="0.25">
      <c r="A61" s="14"/>
      <c r="B61" s="14" t="s">
        <v>150</v>
      </c>
      <c r="C61" s="14">
        <v>1000</v>
      </c>
      <c r="D61" s="14">
        <v>12</v>
      </c>
      <c r="E61" s="14">
        <v>0</v>
      </c>
      <c r="F61" s="14">
        <f t="shared" si="5"/>
        <v>0</v>
      </c>
      <c r="G61" s="49">
        <f t="shared" si="6"/>
        <v>0</v>
      </c>
      <c r="H61" s="49">
        <f>G61*M6</f>
        <v>0</v>
      </c>
      <c r="I61" s="24"/>
    </row>
    <row r="62" spans="1:9" x14ac:dyDescent="0.25">
      <c r="A62" s="14"/>
      <c r="B62" s="14" t="s">
        <v>151</v>
      </c>
      <c r="C62" s="14">
        <v>1000</v>
      </c>
      <c r="D62" s="14">
        <v>12</v>
      </c>
      <c r="E62" s="14">
        <v>0</v>
      </c>
      <c r="F62" s="14">
        <f t="shared" si="5"/>
        <v>0</v>
      </c>
      <c r="G62" s="49">
        <f t="shared" si="6"/>
        <v>0</v>
      </c>
      <c r="H62" s="49">
        <f>G62*M6</f>
        <v>0</v>
      </c>
      <c r="I62" s="24"/>
    </row>
    <row r="63" spans="1:9" x14ac:dyDescent="0.25">
      <c r="A63" s="14"/>
      <c r="B63" s="14" t="s">
        <v>152</v>
      </c>
      <c r="C63" s="14">
        <v>1000</v>
      </c>
      <c r="D63" s="14">
        <v>12</v>
      </c>
      <c r="E63" s="14">
        <v>0</v>
      </c>
      <c r="F63" s="14">
        <f t="shared" si="5"/>
        <v>0</v>
      </c>
      <c r="G63" s="49">
        <f t="shared" si="6"/>
        <v>0</v>
      </c>
      <c r="H63" s="49">
        <f>G63*M6</f>
        <v>0</v>
      </c>
      <c r="I63" s="24"/>
    </row>
    <row r="64" spans="1:9" s="1" customFormat="1" x14ac:dyDescent="0.25">
      <c r="A64" s="15"/>
      <c r="B64" s="15"/>
      <c r="C64" s="15"/>
      <c r="D64" s="15"/>
      <c r="E64" s="15"/>
      <c r="F64" s="15" t="s">
        <v>108</v>
      </c>
      <c r="G64" s="48"/>
      <c r="H64" s="48">
        <f>SUM(H48:H63)</f>
        <v>0</v>
      </c>
      <c r="I64" s="25"/>
    </row>
    <row r="65" spans="1:9" x14ac:dyDescent="0.25">
      <c r="A65" s="14"/>
      <c r="B65" s="14"/>
      <c r="C65" s="14"/>
      <c r="D65" s="14"/>
      <c r="E65" s="14"/>
      <c r="F65" s="14"/>
      <c r="G65" s="50"/>
      <c r="H65" s="21"/>
      <c r="I65" s="24"/>
    </row>
    <row r="66" spans="1:9" x14ac:dyDescent="0.25">
      <c r="G66" s="34"/>
      <c r="H66" s="24"/>
      <c r="I66" s="24"/>
    </row>
    <row r="67" spans="1:9" s="1" customFormat="1" x14ac:dyDescent="0.25">
      <c r="A67" s="60" t="s">
        <v>51</v>
      </c>
      <c r="B67" s="60" t="s">
        <v>153</v>
      </c>
      <c r="C67" s="60"/>
      <c r="D67" s="60"/>
      <c r="E67" s="60"/>
      <c r="F67" s="60"/>
      <c r="G67" s="61"/>
      <c r="H67" s="62"/>
      <c r="I67" s="25"/>
    </row>
    <row r="68" spans="1:9" s="1" customFormat="1" x14ac:dyDescent="0.25">
      <c r="A68" s="60"/>
      <c r="B68" s="60" t="s">
        <v>104</v>
      </c>
      <c r="C68" s="60" t="s">
        <v>105</v>
      </c>
      <c r="D68" s="60" t="s">
        <v>177</v>
      </c>
      <c r="E68" s="60" t="s">
        <v>106</v>
      </c>
      <c r="F68" s="60" t="s">
        <v>107</v>
      </c>
      <c r="G68" s="63" t="s">
        <v>115</v>
      </c>
      <c r="H68" s="63" t="s">
        <v>116</v>
      </c>
      <c r="I68" s="35"/>
    </row>
    <row r="69" spans="1:9" x14ac:dyDescent="0.25">
      <c r="A69" s="64"/>
      <c r="B69" s="64" t="s">
        <v>154</v>
      </c>
      <c r="C69" s="64">
        <v>1000</v>
      </c>
      <c r="D69" s="64">
        <v>25</v>
      </c>
      <c r="E69" s="64">
        <v>0</v>
      </c>
      <c r="F69" s="64">
        <f>E69*D69*C69</f>
        <v>0</v>
      </c>
      <c r="G69" s="65">
        <f>F69*D69*C69</f>
        <v>0</v>
      </c>
      <c r="H69" s="65">
        <f>G69*M6</f>
        <v>0</v>
      </c>
      <c r="I69" s="6"/>
    </row>
    <row r="70" spans="1:9" x14ac:dyDescent="0.25">
      <c r="A70" s="64"/>
      <c r="B70" s="64" t="s">
        <v>155</v>
      </c>
      <c r="C70" s="64">
        <v>1000</v>
      </c>
      <c r="D70" s="64">
        <v>25</v>
      </c>
      <c r="E70" s="64">
        <v>0</v>
      </c>
      <c r="F70" s="64">
        <f t="shared" ref="F70:F77" si="7">E70*D70*C70</f>
        <v>0</v>
      </c>
      <c r="G70" s="65">
        <f t="shared" ref="G70:G77" si="8">F70*D70*C70</f>
        <v>0</v>
      </c>
      <c r="H70" s="65">
        <f>G70*M6</f>
        <v>0</v>
      </c>
      <c r="I70" s="6"/>
    </row>
    <row r="71" spans="1:9" x14ac:dyDescent="0.25">
      <c r="A71" s="64"/>
      <c r="B71" s="64" t="s">
        <v>156</v>
      </c>
      <c r="C71" s="64">
        <v>1000</v>
      </c>
      <c r="D71" s="64">
        <v>25</v>
      </c>
      <c r="E71" s="64">
        <v>0</v>
      </c>
      <c r="F71" s="64">
        <f t="shared" si="7"/>
        <v>0</v>
      </c>
      <c r="G71" s="65">
        <f t="shared" si="8"/>
        <v>0</v>
      </c>
      <c r="H71" s="65">
        <f>G71*M6</f>
        <v>0</v>
      </c>
      <c r="I71" s="6"/>
    </row>
    <row r="72" spans="1:9" x14ac:dyDescent="0.25">
      <c r="A72" s="64"/>
      <c r="B72" s="64" t="s">
        <v>157</v>
      </c>
      <c r="C72" s="64">
        <v>1000</v>
      </c>
      <c r="D72" s="64">
        <v>25</v>
      </c>
      <c r="E72" s="64">
        <v>0</v>
      </c>
      <c r="F72" s="64">
        <f t="shared" si="7"/>
        <v>0</v>
      </c>
      <c r="G72" s="65">
        <f t="shared" si="8"/>
        <v>0</v>
      </c>
      <c r="H72" s="65">
        <f>G72*M6</f>
        <v>0</v>
      </c>
      <c r="I72" s="6"/>
    </row>
    <row r="73" spans="1:9" x14ac:dyDescent="0.25">
      <c r="A73" s="64"/>
      <c r="B73" s="64" t="s">
        <v>158</v>
      </c>
      <c r="C73" s="64">
        <v>1000</v>
      </c>
      <c r="D73" s="64">
        <v>25</v>
      </c>
      <c r="E73" s="64">
        <v>0</v>
      </c>
      <c r="F73" s="64">
        <f t="shared" si="7"/>
        <v>0</v>
      </c>
      <c r="G73" s="65">
        <f t="shared" si="8"/>
        <v>0</v>
      </c>
      <c r="H73" s="65">
        <f>G73*M6</f>
        <v>0</v>
      </c>
      <c r="I73" s="6"/>
    </row>
    <row r="74" spans="1:9" x14ac:dyDescent="0.25">
      <c r="A74" s="64"/>
      <c r="B74" s="64" t="s">
        <v>159</v>
      </c>
      <c r="C74" s="64">
        <v>1000</v>
      </c>
      <c r="D74" s="64">
        <v>25</v>
      </c>
      <c r="E74" s="64">
        <v>0</v>
      </c>
      <c r="F74" s="64">
        <f t="shared" si="7"/>
        <v>0</v>
      </c>
      <c r="G74" s="65">
        <f t="shared" si="8"/>
        <v>0</v>
      </c>
      <c r="H74" s="65">
        <f>G74*M6</f>
        <v>0</v>
      </c>
      <c r="I74" s="6"/>
    </row>
    <row r="75" spans="1:9" x14ac:dyDescent="0.25">
      <c r="A75" s="64"/>
      <c r="B75" s="64" t="s">
        <v>160</v>
      </c>
      <c r="C75" s="64">
        <v>1000</v>
      </c>
      <c r="D75" s="64">
        <v>25</v>
      </c>
      <c r="E75" s="64">
        <v>0</v>
      </c>
      <c r="F75" s="64">
        <f t="shared" si="7"/>
        <v>0</v>
      </c>
      <c r="G75" s="65">
        <f t="shared" si="8"/>
        <v>0</v>
      </c>
      <c r="H75" s="65">
        <f>G75*M6</f>
        <v>0</v>
      </c>
      <c r="I75" s="6"/>
    </row>
    <row r="76" spans="1:9" x14ac:dyDescent="0.25">
      <c r="A76" s="64"/>
      <c r="B76" s="64" t="s">
        <v>161</v>
      </c>
      <c r="C76" s="64">
        <v>1000</v>
      </c>
      <c r="D76" s="64">
        <v>25</v>
      </c>
      <c r="E76" s="64">
        <v>0</v>
      </c>
      <c r="F76" s="64">
        <f t="shared" si="7"/>
        <v>0</v>
      </c>
      <c r="G76" s="65">
        <f t="shared" si="8"/>
        <v>0</v>
      </c>
      <c r="H76" s="65">
        <f>G76*M6</f>
        <v>0</v>
      </c>
      <c r="I76" s="6"/>
    </row>
    <row r="77" spans="1:9" x14ac:dyDescent="0.25">
      <c r="A77" s="64"/>
      <c r="B77" s="64" t="s">
        <v>162</v>
      </c>
      <c r="C77" s="64">
        <v>1000</v>
      </c>
      <c r="D77" s="64">
        <v>25</v>
      </c>
      <c r="E77" s="64">
        <v>0</v>
      </c>
      <c r="F77" s="64">
        <f t="shared" si="7"/>
        <v>0</v>
      </c>
      <c r="G77" s="65">
        <f t="shared" si="8"/>
        <v>0</v>
      </c>
      <c r="H77" s="65">
        <f>G77*M6</f>
        <v>0</v>
      </c>
      <c r="I77" s="6"/>
    </row>
    <row r="78" spans="1:9" s="1" customFormat="1" x14ac:dyDescent="0.25">
      <c r="A78" s="60"/>
      <c r="B78" s="60"/>
      <c r="C78" s="60"/>
      <c r="D78" s="60"/>
      <c r="E78" s="60"/>
      <c r="F78" s="60" t="s">
        <v>108</v>
      </c>
      <c r="G78" s="63"/>
      <c r="H78" s="63">
        <f>SUM(H69:H77)</f>
        <v>0</v>
      </c>
      <c r="I78" s="35"/>
    </row>
    <row r="79" spans="1:9" x14ac:dyDescent="0.25">
      <c r="G79" s="34"/>
      <c r="H79" s="24"/>
      <c r="I79" s="24"/>
    </row>
    <row r="80" spans="1:9" x14ac:dyDescent="0.25">
      <c r="G80" s="34"/>
      <c r="H80" s="24"/>
      <c r="I80" s="24"/>
    </row>
    <row r="81" spans="1:9" x14ac:dyDescent="0.25">
      <c r="A81" s="53" t="s">
        <v>61</v>
      </c>
      <c r="B81" s="51" t="s">
        <v>163</v>
      </c>
      <c r="C81" s="53"/>
      <c r="D81" s="53"/>
      <c r="E81" s="53"/>
      <c r="G81" s="34"/>
      <c r="H81" s="24"/>
      <c r="I81" s="24"/>
    </row>
    <row r="82" spans="1:9" s="1" customFormat="1" x14ac:dyDescent="0.25">
      <c r="A82" s="51"/>
      <c r="B82" s="51" t="s">
        <v>164</v>
      </c>
      <c r="C82" s="51" t="s">
        <v>165</v>
      </c>
      <c r="D82" s="52" t="s">
        <v>166</v>
      </c>
      <c r="E82" s="52" t="s">
        <v>116</v>
      </c>
      <c r="F82" s="33"/>
      <c r="G82" s="33"/>
      <c r="H82" s="25"/>
      <c r="I82" s="25"/>
    </row>
    <row r="83" spans="1:9" x14ac:dyDescent="0.25">
      <c r="A83" s="53"/>
      <c r="B83" s="53" t="s">
        <v>167</v>
      </c>
      <c r="C83" s="53">
        <v>3</v>
      </c>
      <c r="D83" s="54">
        <v>5000</v>
      </c>
      <c r="E83" s="54">
        <f>D83*C83</f>
        <v>15000</v>
      </c>
      <c r="F83" s="34"/>
      <c r="G83" s="34"/>
      <c r="H83" s="24"/>
    </row>
    <row r="84" spans="1:9" x14ac:dyDescent="0.25">
      <c r="A84" s="53"/>
      <c r="B84" s="53" t="s">
        <v>168</v>
      </c>
      <c r="C84" s="53">
        <v>4</v>
      </c>
      <c r="D84" s="54">
        <v>10000</v>
      </c>
      <c r="E84" s="54">
        <f>D84*C84</f>
        <v>40000</v>
      </c>
      <c r="F84" s="34"/>
      <c r="G84" s="34"/>
      <c r="H84" s="24"/>
    </row>
    <row r="85" spans="1:9" x14ac:dyDescent="0.25">
      <c r="A85" s="53"/>
      <c r="B85" s="53" t="s">
        <v>170</v>
      </c>
      <c r="C85" s="53">
        <v>35</v>
      </c>
      <c r="D85" s="54">
        <v>5000</v>
      </c>
      <c r="E85" s="54">
        <f>D85*C85</f>
        <v>175000</v>
      </c>
      <c r="F85" s="34"/>
      <c r="G85" s="34"/>
      <c r="H85" s="24"/>
    </row>
    <row r="86" spans="1:9" x14ac:dyDescent="0.25">
      <c r="A86" s="53"/>
      <c r="B86" s="53" t="s">
        <v>169</v>
      </c>
      <c r="C86" s="53">
        <v>3</v>
      </c>
      <c r="D86" s="54">
        <v>5000</v>
      </c>
      <c r="E86" s="54">
        <f>D86*C86</f>
        <v>15000</v>
      </c>
      <c r="F86" s="34"/>
      <c r="G86" s="34"/>
      <c r="H86" s="24"/>
    </row>
    <row r="87" spans="1:9" x14ac:dyDescent="0.25">
      <c r="A87" s="53"/>
      <c r="B87" s="53"/>
      <c r="C87" s="51" t="s">
        <v>108</v>
      </c>
      <c r="D87" s="54"/>
      <c r="E87" s="52">
        <f>SUM(E83:E86)</f>
        <v>245000</v>
      </c>
      <c r="F87" s="34"/>
      <c r="G87" s="34"/>
      <c r="H87" s="24"/>
    </row>
    <row r="88" spans="1:9" x14ac:dyDescent="0.25">
      <c r="A88" s="53"/>
      <c r="B88" s="53"/>
      <c r="C88" s="53"/>
      <c r="D88" s="54"/>
      <c r="E88" s="54"/>
      <c r="F88" s="34"/>
      <c r="G88" s="34"/>
      <c r="H88" s="34"/>
    </row>
    <row r="89" spans="1:9" x14ac:dyDescent="0.25">
      <c r="D89" s="6"/>
      <c r="E89" s="6"/>
      <c r="G89" s="34"/>
      <c r="H89" s="34"/>
    </row>
    <row r="90" spans="1:9" x14ac:dyDescent="0.25">
      <c r="A90" s="66" t="s">
        <v>71</v>
      </c>
      <c r="B90" s="67" t="s">
        <v>171</v>
      </c>
      <c r="C90" s="66"/>
      <c r="D90" s="66"/>
      <c r="E90" s="66"/>
      <c r="F90" s="66"/>
      <c r="G90" s="34"/>
      <c r="H90" s="34"/>
    </row>
    <row r="91" spans="1:9" s="1" customFormat="1" x14ac:dyDescent="0.25">
      <c r="A91" s="67"/>
      <c r="B91" s="67"/>
      <c r="C91" s="67" t="s">
        <v>172</v>
      </c>
      <c r="D91" s="68" t="s">
        <v>174</v>
      </c>
      <c r="E91" s="67" t="s">
        <v>173</v>
      </c>
      <c r="F91" s="68" t="s">
        <v>116</v>
      </c>
      <c r="G91" s="33"/>
      <c r="H91" s="33"/>
    </row>
    <row r="92" spans="1:9" x14ac:dyDescent="0.25">
      <c r="A92" s="66"/>
      <c r="B92" s="66"/>
      <c r="C92" s="66">
        <v>6</v>
      </c>
      <c r="D92" s="69">
        <v>9000</v>
      </c>
      <c r="E92" s="66">
        <v>9</v>
      </c>
      <c r="F92" s="70">
        <f>E92*D92*C92</f>
        <v>486000</v>
      </c>
      <c r="G92" s="34"/>
      <c r="H92" s="34"/>
    </row>
    <row r="93" spans="1:9" x14ac:dyDescent="0.25">
      <c r="A93" s="66"/>
      <c r="B93" s="66"/>
      <c r="C93" s="66"/>
      <c r="D93" s="71"/>
      <c r="E93" s="66"/>
      <c r="F93" s="71"/>
      <c r="G93" s="34"/>
      <c r="H93" s="34"/>
    </row>
    <row r="94" spans="1:9" x14ac:dyDescent="0.25">
      <c r="D94" s="34"/>
      <c r="G94" s="34"/>
      <c r="H94" s="34"/>
    </row>
    <row r="95" spans="1:9" x14ac:dyDescent="0.25">
      <c r="D95" s="34"/>
      <c r="G95" s="34"/>
      <c r="H95" s="34"/>
    </row>
    <row r="96" spans="1:9" x14ac:dyDescent="0.25">
      <c r="B96" s="55" t="s">
        <v>175</v>
      </c>
      <c r="C96" s="58"/>
      <c r="D96" s="56" t="s">
        <v>116</v>
      </c>
      <c r="E96" s="58"/>
      <c r="G96" s="34"/>
      <c r="H96" s="34"/>
    </row>
    <row r="97" spans="2:8" x14ac:dyDescent="0.25">
      <c r="B97" s="58" t="s">
        <v>103</v>
      </c>
      <c r="C97" s="58"/>
      <c r="D97" s="59">
        <v>591302.40000000002</v>
      </c>
      <c r="E97" s="58"/>
      <c r="G97" s="34"/>
      <c r="H97" s="34"/>
    </row>
    <row r="98" spans="2:8" x14ac:dyDescent="0.25">
      <c r="B98" s="58" t="s">
        <v>117</v>
      </c>
      <c r="C98" s="58"/>
      <c r="D98" s="59">
        <v>1538000</v>
      </c>
      <c r="E98" s="58"/>
      <c r="G98" s="34"/>
      <c r="H98" s="34"/>
    </row>
    <row r="99" spans="2:8" x14ac:dyDescent="0.25">
      <c r="B99" s="58" t="s">
        <v>123</v>
      </c>
      <c r="C99" s="58"/>
      <c r="D99" s="59">
        <v>532396.80000000005</v>
      </c>
      <c r="E99" s="58"/>
      <c r="G99" s="34"/>
      <c r="H99" s="34"/>
    </row>
    <row r="100" spans="2:8" x14ac:dyDescent="0.25">
      <c r="B100" s="58" t="s">
        <v>136</v>
      </c>
      <c r="C100" s="58"/>
      <c r="D100" s="59">
        <v>0</v>
      </c>
      <c r="E100" s="58"/>
      <c r="G100" s="34"/>
      <c r="H100" s="34"/>
    </row>
    <row r="101" spans="2:8" x14ac:dyDescent="0.25">
      <c r="B101" s="58" t="s">
        <v>153</v>
      </c>
      <c r="C101" s="58"/>
      <c r="D101" s="59">
        <v>0</v>
      </c>
      <c r="E101" s="58"/>
      <c r="G101" s="34"/>
      <c r="H101" s="34"/>
    </row>
    <row r="102" spans="2:8" x14ac:dyDescent="0.25">
      <c r="B102" s="58" t="s">
        <v>163</v>
      </c>
      <c r="C102" s="58"/>
      <c r="D102" s="59">
        <v>245000</v>
      </c>
      <c r="E102" s="58"/>
      <c r="G102" s="34"/>
      <c r="H102" s="34"/>
    </row>
    <row r="103" spans="2:8" x14ac:dyDescent="0.25">
      <c r="B103" s="58" t="s">
        <v>171</v>
      </c>
      <c r="C103" s="58"/>
      <c r="D103" s="59">
        <v>486000</v>
      </c>
      <c r="E103" s="58"/>
      <c r="G103" s="34"/>
      <c r="H103" s="34"/>
    </row>
    <row r="104" spans="2:8" x14ac:dyDescent="0.25">
      <c r="B104" s="55" t="s">
        <v>108</v>
      </c>
      <c r="C104" s="58"/>
      <c r="D104" s="57">
        <f>SUM(D97:D103)</f>
        <v>3392699.2</v>
      </c>
      <c r="E104" s="58"/>
      <c r="G104" s="34"/>
      <c r="H104" s="34"/>
    </row>
    <row r="105" spans="2:8" x14ac:dyDescent="0.25">
      <c r="B105" s="58"/>
      <c r="C105" s="58"/>
      <c r="D105" s="59"/>
      <c r="E105" s="58"/>
      <c r="G105" s="34"/>
      <c r="H105" s="34"/>
    </row>
    <row r="106" spans="2:8" x14ac:dyDescent="0.25">
      <c r="B106" s="58"/>
      <c r="C106" s="58"/>
      <c r="D106" s="59"/>
      <c r="E106" s="58"/>
      <c r="G106" s="34"/>
      <c r="H106" s="34"/>
    </row>
    <row r="107" spans="2:8" x14ac:dyDescent="0.25">
      <c r="B107" s="58" t="s">
        <v>30</v>
      </c>
      <c r="C107" s="58"/>
      <c r="D107" s="59">
        <v>254452.44</v>
      </c>
      <c r="E107" s="58"/>
      <c r="G107" s="34"/>
      <c r="H107" s="34"/>
    </row>
    <row r="108" spans="2:8" x14ac:dyDescent="0.25">
      <c r="B108" s="58"/>
      <c r="C108" s="58"/>
      <c r="D108" s="59"/>
      <c r="E108" s="58"/>
      <c r="G108" s="34"/>
      <c r="H108" s="34"/>
    </row>
    <row r="109" spans="2:8" x14ac:dyDescent="0.25">
      <c r="D109" s="6"/>
      <c r="G109" s="34"/>
      <c r="H109" s="34"/>
    </row>
    <row r="110" spans="2:8" ht="18.75" x14ac:dyDescent="0.3">
      <c r="B110" s="2" t="s">
        <v>176</v>
      </c>
      <c r="D110" s="7">
        <f>SUM(D104:D109)</f>
        <v>3647151.64</v>
      </c>
      <c r="G110" s="34"/>
      <c r="H110" s="34"/>
    </row>
    <row r="111" spans="2:8" x14ac:dyDescent="0.25">
      <c r="D111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Follow_UP_LFC_LCamp</dc:creator>
  <cp:lastModifiedBy>Follow_UP_LFC_LCamp</cp:lastModifiedBy>
  <dcterms:created xsi:type="dcterms:W3CDTF">2023-07-05T12:38:31Z</dcterms:created>
  <dcterms:modified xsi:type="dcterms:W3CDTF">2023-07-06T16:33:28Z</dcterms:modified>
</cp:coreProperties>
</file>