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team4\"/>
    </mc:Choice>
  </mc:AlternateContent>
  <bookViews>
    <workbookView xWindow="0" yWindow="0" windowWidth="15360" windowHeight="7710"/>
  </bookViews>
  <sheets>
    <sheet name="SE103 Team4" sheetId="2" r:id="rId1"/>
    <sheet name="Term Project WBS" sheetId="1" r:id="rId2"/>
  </sheets>
  <calcPr calcId="152511"/>
</workbook>
</file>

<file path=xl/calcChain.xml><?xml version="1.0" encoding="utf-8"?>
<calcChain xmlns="http://schemas.openxmlformats.org/spreadsheetml/2006/main">
  <c r="I5" i="2" l="1"/>
  <c r="I1" i="2"/>
  <c r="I2" i="2"/>
  <c r="F13" i="2" l="1"/>
  <c r="G13" i="2" s="1"/>
  <c r="E13" i="2"/>
  <c r="F12" i="2"/>
  <c r="G12" i="2" s="1"/>
  <c r="E12" i="2"/>
  <c r="F11" i="2"/>
  <c r="G11" i="2" s="1"/>
  <c r="E11" i="2"/>
  <c r="F9" i="2"/>
  <c r="G9" i="2" s="1"/>
  <c r="E9" i="2"/>
  <c r="F16" i="2"/>
  <c r="G16" i="2" s="1"/>
  <c r="E16" i="2"/>
  <c r="G15" i="2"/>
  <c r="F15" i="2"/>
  <c r="E15" i="2"/>
  <c r="F14" i="2"/>
  <c r="G14" i="2" s="1"/>
  <c r="E14" i="2"/>
  <c r="F10" i="2"/>
  <c r="G10" i="2" s="1"/>
  <c r="E10" i="2"/>
  <c r="F8" i="2"/>
  <c r="G8" i="2" s="1"/>
  <c r="E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G3" i="2"/>
  <c r="F3" i="2"/>
  <c r="E3" i="2"/>
  <c r="F2" i="2"/>
  <c r="G2" i="2" s="1"/>
  <c r="E2" i="2"/>
  <c r="I3" i="2"/>
  <c r="F68" i="1"/>
  <c r="I2" i="1" l="1"/>
  <c r="F2" i="1"/>
  <c r="G2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G68" i="1"/>
  <c r="F3" i="1"/>
  <c r="G3" i="1" s="1"/>
  <c r="I3" i="1"/>
  <c r="G13" i="1"/>
  <c r="G45" i="1"/>
  <c r="G61" i="1"/>
  <c r="I1" i="1" l="1"/>
  <c r="I5" i="1" s="1"/>
</calcChain>
</file>

<file path=xl/sharedStrings.xml><?xml version="1.0" encoding="utf-8"?>
<sst xmlns="http://schemas.openxmlformats.org/spreadsheetml/2006/main" count="109" uniqueCount="79">
  <si>
    <t>名稱</t>
  </si>
  <si>
    <t>Best Case Effort</t>
  </si>
  <si>
    <t>Most Likely Effort</t>
  </si>
  <si>
    <t>Worst Case Effort</t>
  </si>
  <si>
    <t>Expected Effort</t>
  </si>
  <si>
    <t xml:space="preserve">    Scope Definition</t>
  </si>
  <si>
    <t xml:space="preserve">    WBS</t>
  </si>
  <si>
    <t xml:space="preserve">    Risk Analysis</t>
  </si>
  <si>
    <t xml:space="preserve">    Technical Training</t>
  </si>
  <si>
    <t xml:space="preserve">    Prepare Exisiting Survey of Java Compiler &amp; APIs</t>
  </si>
  <si>
    <t xml:space="preserve">    Java Compiler Survey</t>
  </si>
  <si>
    <t xml:space="preserve">    Java Compiler API Survey</t>
  </si>
  <si>
    <t xml:space="preserve">    Compiler Tree API Survey</t>
  </si>
  <si>
    <t xml:space="preserve">    Prepare Extension Introduction</t>
  </si>
  <si>
    <t xml:space="preserve">    Bug Reproducing</t>
  </si>
  <si>
    <t xml:space="preserve">    NullPointerException Bug</t>
  </si>
  <si>
    <t xml:space="preserve">    Directory-too-deep Bug</t>
  </si>
  <si>
    <t xml:space="preserve">        Java Compiler</t>
  </si>
  <si>
    <t xml:space="preserve">        Java Compiler API</t>
  </si>
  <si>
    <t xml:space="preserve">        Compiler Tree API</t>
  </si>
  <si>
    <t xml:space="preserve">        CAMRL</t>
  </si>
  <si>
    <t xml:space="preserve">        Extended Hitz</t>
  </si>
  <si>
    <t xml:space="preserve">        Gephi</t>
  </si>
  <si>
    <t xml:space="preserve">        Code Parser</t>
  </si>
  <si>
    <t xml:space="preserve">      Java Compiler</t>
  </si>
  <si>
    <t xml:space="preserve">      Java Compiler API</t>
  </si>
  <si>
    <t xml:space="preserve">      Compiler Tree API</t>
  </si>
  <si>
    <t xml:space="preserve">      Extension (CAMRL, Extended Hitz, Gephi)</t>
  </si>
  <si>
    <t xml:space="preserve">      Integration</t>
  </si>
  <si>
    <t xml:space="preserve">      CAMRL</t>
  </si>
  <si>
    <t xml:space="preserve">      Extended Hitz</t>
  </si>
  <si>
    <t xml:space="preserve">      Gephi</t>
  </si>
  <si>
    <t xml:space="preserve">      Code Parser</t>
  </si>
  <si>
    <t xml:space="preserve">    Traceability Matrices Development</t>
  </si>
  <si>
    <t xml:space="preserve">    SRS Documentation</t>
  </si>
  <si>
    <t xml:space="preserve">  Presentation Slides</t>
  </si>
  <si>
    <t xml:space="preserve">    CAMRL Redesign</t>
  </si>
  <si>
    <t xml:space="preserve">    Extended Hitz Redesign</t>
  </si>
  <si>
    <t xml:space="preserve">    Gephi Design</t>
  </si>
  <si>
    <t xml:space="preserve">    Code Parser Redesign</t>
  </si>
  <si>
    <t xml:space="preserve">    [M5] Redesign Review</t>
  </si>
  <si>
    <t xml:space="preserve">    SDD Documentation</t>
  </si>
  <si>
    <t xml:space="preserve">    CAMRL Implementation</t>
  </si>
  <si>
    <t xml:space="preserve">    CAMRL Unit Test</t>
  </si>
  <si>
    <t xml:space="preserve">    Extended Hitz Implementation</t>
  </si>
  <si>
    <t xml:space="preserve">    Extended Hitz Unit Test</t>
  </si>
  <si>
    <t xml:space="preserve">    Gephi Implementation</t>
  </si>
  <si>
    <t xml:space="preserve">    Gephi Unit Test</t>
  </si>
  <si>
    <t xml:space="preserve">    Code Parser Implementation</t>
  </si>
  <si>
    <t xml:space="preserve">    Code Parser Unit Test</t>
  </si>
  <si>
    <t xml:space="preserve">    System Integration</t>
  </si>
  <si>
    <t xml:space="preserve">    Test Plan Development</t>
  </si>
  <si>
    <t xml:space="preserve">    Integration Test</t>
  </si>
  <si>
    <t xml:space="preserve">    System Test</t>
  </si>
  <si>
    <t>SD</t>
    <phoneticPr fontId="18" type="noConversion"/>
  </si>
  <si>
    <t>Total Expected Effort</t>
    <phoneticPr fontId="18" type="noConversion"/>
  </si>
  <si>
    <t>VAR</t>
    <phoneticPr fontId="18" type="noConversion"/>
  </si>
  <si>
    <t>Total VAR</t>
    <phoneticPr fontId="18" type="noConversion"/>
  </si>
  <si>
    <t>Percentage Confident</t>
    <phoneticPr fontId="18" type="noConversion"/>
  </si>
  <si>
    <t>Devisor</t>
    <phoneticPr fontId="18" type="noConversion"/>
  </si>
  <si>
    <t>// 0.75 =&gt; 1.15 * 2</t>
    <phoneticPr fontId="18" type="noConversion"/>
  </si>
  <si>
    <t>Percentage Confident Effort</t>
    <phoneticPr fontId="18" type="noConversion"/>
  </si>
  <si>
    <t xml:space="preserve">    PEP Documentation</t>
    <phoneticPr fontId="18" type="noConversion"/>
  </si>
  <si>
    <t>Existing project comparison</t>
  </si>
  <si>
    <t>Android SpeechRecognizer</t>
  </si>
  <si>
    <t>CMU Sphinx</t>
  </si>
  <si>
    <t>Others</t>
  </si>
  <si>
    <t>Android programming</t>
  </si>
  <si>
    <t>Extract requirement</t>
  </si>
  <si>
    <t>Set goal</t>
  </si>
  <si>
    <t>Define charactor</t>
  </si>
  <si>
    <t>Write creator use case</t>
  </si>
  <si>
    <t>Write talking use case</t>
  </si>
  <si>
    <t>Write participant use case</t>
    <phoneticPr fontId="18" type="noConversion"/>
  </si>
  <si>
    <t>Write receiving use case</t>
  </si>
  <si>
    <t>Write requirement document</t>
  </si>
  <si>
    <t>Server part architecture</t>
  </si>
  <si>
    <t>Client part architecture</t>
  </si>
  <si>
    <t>Z(0.375)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</si>
</sst>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8" sqref="I8"/>
    </sheetView>
  </sheetViews>
  <sheetFormatPr defaultRowHeight="16.5" x14ac:dyDescent="0.25"/>
  <cols>
    <col min="1" max="1" width="51.625" customWidth="1"/>
    <col min="8" max="8" width="22.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56</v>
      </c>
      <c r="H1" t="s">
        <v>57</v>
      </c>
      <c r="I1">
        <f>SUM(G2:G16)</f>
        <v>12.334593572778825</v>
      </c>
    </row>
    <row r="2" spans="1:10" x14ac:dyDescent="0.25">
      <c r="A2" t="s">
        <v>63</v>
      </c>
      <c r="B2">
        <v>3</v>
      </c>
      <c r="C2">
        <v>9</v>
      </c>
      <c r="D2">
        <v>6</v>
      </c>
      <c r="E2">
        <f>(B2+4*C2+D2)/6</f>
        <v>7.5</v>
      </c>
      <c r="F2">
        <f t="shared" ref="F2:F9" si="0">($D2-$B2)/$I$4</f>
        <v>1.3043478260869565</v>
      </c>
      <c r="G2">
        <f t="shared" ref="G2:G9" si="1">$F2*$F2</f>
        <v>1.7013232514177694</v>
      </c>
      <c r="H2" t="s">
        <v>55</v>
      </c>
      <c r="I2">
        <f>SUM('SE103 Team4'!E2:E16)</f>
        <v>130.75</v>
      </c>
    </row>
    <row r="3" spans="1:10" x14ac:dyDescent="0.25">
      <c r="A3" t="s">
        <v>64</v>
      </c>
      <c r="B3">
        <v>9</v>
      </c>
      <c r="C3">
        <v>15</v>
      </c>
      <c r="D3">
        <v>9</v>
      </c>
      <c r="E3">
        <f t="shared" ref="E3:E8" si="2">(B3+4*C3+D3)/6</f>
        <v>13</v>
      </c>
      <c r="F3">
        <f t="shared" si="0"/>
        <v>0</v>
      </c>
      <c r="G3">
        <f t="shared" si="1"/>
        <v>0</v>
      </c>
      <c r="H3" t="s">
        <v>58</v>
      </c>
      <c r="I3">
        <f>75%</f>
        <v>0.75</v>
      </c>
    </row>
    <row r="4" spans="1:10" x14ac:dyDescent="0.25">
      <c r="A4" t="s">
        <v>65</v>
      </c>
      <c r="B4">
        <v>12</v>
      </c>
      <c r="C4">
        <v>15</v>
      </c>
      <c r="D4">
        <v>15</v>
      </c>
      <c r="E4">
        <f t="shared" si="2"/>
        <v>14.5</v>
      </c>
      <c r="F4">
        <f t="shared" si="0"/>
        <v>1.3043478260869565</v>
      </c>
      <c r="G4">
        <f t="shared" si="1"/>
        <v>1.7013232514177694</v>
      </c>
      <c r="H4" t="s">
        <v>59</v>
      </c>
      <c r="I4">
        <v>2.2999999999999998</v>
      </c>
      <c r="J4" t="s">
        <v>60</v>
      </c>
    </row>
    <row r="5" spans="1:10" x14ac:dyDescent="0.25">
      <c r="A5" t="s">
        <v>66</v>
      </c>
      <c r="B5">
        <v>1.5</v>
      </c>
      <c r="C5">
        <v>9</v>
      </c>
      <c r="D5">
        <v>3</v>
      </c>
      <c r="E5">
        <f t="shared" si="2"/>
        <v>6.75</v>
      </c>
      <c r="F5">
        <f t="shared" si="0"/>
        <v>0.65217391304347827</v>
      </c>
      <c r="G5">
        <f t="shared" si="1"/>
        <v>0.42533081285444235</v>
      </c>
      <c r="H5" t="s">
        <v>61</v>
      </c>
      <c r="I5">
        <f>I2+1.15*I1^(0.5)</f>
        <v>134.78887360535089</v>
      </c>
    </row>
    <row r="6" spans="1:10" x14ac:dyDescent="0.25">
      <c r="A6" t="s">
        <v>67</v>
      </c>
      <c r="B6">
        <v>12</v>
      </c>
      <c r="C6">
        <v>21</v>
      </c>
      <c r="D6">
        <v>15</v>
      </c>
      <c r="E6">
        <f t="shared" si="2"/>
        <v>18.5</v>
      </c>
      <c r="F6">
        <f t="shared" si="0"/>
        <v>1.3043478260869565</v>
      </c>
      <c r="G6">
        <f t="shared" si="1"/>
        <v>1.7013232514177694</v>
      </c>
      <c r="H6" t="s">
        <v>78</v>
      </c>
      <c r="I6">
        <v>1.1499999999999999</v>
      </c>
    </row>
    <row r="7" spans="1:10" x14ac:dyDescent="0.25">
      <c r="A7" t="s">
        <v>68</v>
      </c>
      <c r="B7">
        <v>3</v>
      </c>
      <c r="C7">
        <v>9</v>
      </c>
      <c r="D7">
        <v>3</v>
      </c>
      <c r="E7">
        <f t="shared" si="2"/>
        <v>7</v>
      </c>
      <c r="F7">
        <f t="shared" si="0"/>
        <v>0</v>
      </c>
      <c r="G7">
        <f t="shared" si="1"/>
        <v>0</v>
      </c>
    </row>
    <row r="8" spans="1:10" x14ac:dyDescent="0.25">
      <c r="A8" t="s">
        <v>69</v>
      </c>
      <c r="B8">
        <v>1.5</v>
      </c>
      <c r="C8">
        <v>3</v>
      </c>
      <c r="D8">
        <v>1.5</v>
      </c>
      <c r="E8">
        <f t="shared" si="2"/>
        <v>2.5</v>
      </c>
      <c r="F8">
        <f t="shared" si="0"/>
        <v>0</v>
      </c>
      <c r="G8">
        <f t="shared" si="1"/>
        <v>0</v>
      </c>
    </row>
    <row r="9" spans="1:10" x14ac:dyDescent="0.25">
      <c r="A9" t="s">
        <v>70</v>
      </c>
      <c r="B9">
        <v>1.5</v>
      </c>
      <c r="C9">
        <v>3</v>
      </c>
      <c r="D9">
        <v>1.5</v>
      </c>
      <c r="E9">
        <f t="shared" ref="E9" si="3">(B9+4*C9+D9)/6</f>
        <v>2.5</v>
      </c>
      <c r="F9">
        <f t="shared" si="0"/>
        <v>0</v>
      </c>
      <c r="G9">
        <f t="shared" si="1"/>
        <v>0</v>
      </c>
    </row>
    <row r="10" spans="1:10" x14ac:dyDescent="0.25">
      <c r="A10" t="s">
        <v>71</v>
      </c>
      <c r="B10">
        <v>1.5</v>
      </c>
      <c r="C10">
        <v>3</v>
      </c>
      <c r="D10">
        <v>3</v>
      </c>
      <c r="E10">
        <f t="shared" ref="E10:E16" si="4">(B10+4*C10+D10)/6</f>
        <v>2.75</v>
      </c>
      <c r="F10">
        <f t="shared" ref="F10:F16" si="5">($D10-$B10)/$I$4</f>
        <v>0.65217391304347827</v>
      </c>
      <c r="G10">
        <f t="shared" ref="G10:G16" si="6">$F10*$F10</f>
        <v>0.42533081285444235</v>
      </c>
    </row>
    <row r="11" spans="1:10" x14ac:dyDescent="0.25">
      <c r="A11" t="s">
        <v>73</v>
      </c>
      <c r="B11">
        <v>1.5</v>
      </c>
      <c r="C11">
        <v>3</v>
      </c>
      <c r="D11">
        <v>3</v>
      </c>
      <c r="E11">
        <f t="shared" si="4"/>
        <v>2.75</v>
      </c>
      <c r="F11">
        <f t="shared" si="5"/>
        <v>0.65217391304347827</v>
      </c>
      <c r="G11">
        <f t="shared" si="6"/>
        <v>0.42533081285444235</v>
      </c>
    </row>
    <row r="12" spans="1:10" x14ac:dyDescent="0.25">
      <c r="A12" t="s">
        <v>72</v>
      </c>
      <c r="B12">
        <v>1.5</v>
      </c>
      <c r="C12">
        <v>3</v>
      </c>
      <c r="D12">
        <v>3</v>
      </c>
      <c r="E12">
        <f t="shared" si="4"/>
        <v>2.75</v>
      </c>
      <c r="F12">
        <f t="shared" si="5"/>
        <v>0.65217391304347827</v>
      </c>
      <c r="G12">
        <f t="shared" si="6"/>
        <v>0.42533081285444235</v>
      </c>
    </row>
    <row r="13" spans="1:10" x14ac:dyDescent="0.25">
      <c r="A13" t="s">
        <v>74</v>
      </c>
      <c r="B13">
        <v>1.5</v>
      </c>
      <c r="C13">
        <v>3</v>
      </c>
      <c r="D13">
        <v>3</v>
      </c>
      <c r="E13">
        <f t="shared" si="4"/>
        <v>2.75</v>
      </c>
      <c r="F13">
        <f t="shared" si="5"/>
        <v>0.65217391304347827</v>
      </c>
      <c r="G13">
        <f t="shared" si="6"/>
        <v>0.42533081285444235</v>
      </c>
    </row>
    <row r="14" spans="1:10" x14ac:dyDescent="0.25">
      <c r="A14" t="s">
        <v>75</v>
      </c>
      <c r="B14">
        <v>6</v>
      </c>
      <c r="C14">
        <v>15</v>
      </c>
      <c r="D14">
        <v>9</v>
      </c>
      <c r="E14">
        <f t="shared" si="4"/>
        <v>12.5</v>
      </c>
      <c r="F14">
        <f t="shared" si="5"/>
        <v>1.3043478260869565</v>
      </c>
      <c r="G14">
        <f t="shared" si="6"/>
        <v>1.7013232514177694</v>
      </c>
    </row>
    <row r="15" spans="1:10" x14ac:dyDescent="0.25">
      <c r="A15" t="s">
        <v>76</v>
      </c>
      <c r="B15">
        <v>9</v>
      </c>
      <c r="C15">
        <v>18</v>
      </c>
      <c r="D15">
        <v>12</v>
      </c>
      <c r="E15">
        <f t="shared" si="4"/>
        <v>15.5</v>
      </c>
      <c r="F15">
        <f t="shared" si="5"/>
        <v>1.3043478260869565</v>
      </c>
      <c r="G15">
        <f t="shared" si="6"/>
        <v>1.7013232514177694</v>
      </c>
    </row>
    <row r="16" spans="1:10" x14ac:dyDescent="0.25">
      <c r="A16" t="s">
        <v>77</v>
      </c>
      <c r="B16">
        <v>15</v>
      </c>
      <c r="C16">
        <v>21</v>
      </c>
      <c r="D16">
        <v>18</v>
      </c>
      <c r="E16">
        <f t="shared" si="4"/>
        <v>19.5</v>
      </c>
      <c r="F16">
        <f t="shared" si="5"/>
        <v>1.3043478260869565</v>
      </c>
      <c r="G16">
        <f t="shared" si="6"/>
        <v>1.7013232514177694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64" workbookViewId="0">
      <selection activeCell="F69" sqref="F69:H69"/>
    </sheetView>
  </sheetViews>
  <sheetFormatPr defaultRowHeight="16.5" x14ac:dyDescent="0.25"/>
  <cols>
    <col min="1" max="1" width="45.5" customWidth="1"/>
    <col min="2" max="2" width="19.125" customWidth="1"/>
    <col min="3" max="3" width="15.25" customWidth="1"/>
    <col min="4" max="4" width="18.375" customWidth="1"/>
    <col min="5" max="5" width="14.25" customWidth="1"/>
    <col min="8" max="8" width="23.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56</v>
      </c>
      <c r="H1" t="s">
        <v>57</v>
      </c>
      <c r="I1">
        <f>SQRT(SUM($G$2:$G$68))</f>
        <v>77.88800063374407</v>
      </c>
    </row>
    <row r="2" spans="1:10" x14ac:dyDescent="0.25">
      <c r="A2" t="s">
        <v>5</v>
      </c>
      <c r="B2">
        <v>12</v>
      </c>
      <c r="C2">
        <v>16</v>
      </c>
      <c r="D2">
        <v>20</v>
      </c>
      <c r="E2">
        <v>16</v>
      </c>
      <c r="F2">
        <f t="shared" ref="F2:F33" si="0">($D2-$B2)/$I$4</f>
        <v>3.4782608695652177</v>
      </c>
      <c r="G2">
        <f>$F2*$F2</f>
        <v>12.098298676748584</v>
      </c>
      <c r="H2" t="s">
        <v>55</v>
      </c>
      <c r="I2">
        <f>SUM($E$2:$E$68)</f>
        <v>852</v>
      </c>
    </row>
    <row r="3" spans="1:10" x14ac:dyDescent="0.25">
      <c r="A3" t="s">
        <v>6</v>
      </c>
      <c r="B3">
        <v>1</v>
      </c>
      <c r="C3">
        <v>3</v>
      </c>
      <c r="D3">
        <v>5</v>
      </c>
      <c r="E3">
        <v>3</v>
      </c>
      <c r="F3">
        <f t="shared" si="0"/>
        <v>1.7391304347826089</v>
      </c>
      <c r="G3">
        <f>$F3*$F3</f>
        <v>3.024574669187146</v>
      </c>
      <c r="H3" t="s">
        <v>58</v>
      </c>
      <c r="I3">
        <f>75%</f>
        <v>0.75</v>
      </c>
    </row>
    <row r="4" spans="1:10" x14ac:dyDescent="0.25">
      <c r="A4" t="s">
        <v>7</v>
      </c>
      <c r="B4">
        <v>4</v>
      </c>
      <c r="C4">
        <v>6</v>
      </c>
      <c r="D4">
        <v>8</v>
      </c>
      <c r="E4">
        <v>6</v>
      </c>
      <c r="F4">
        <f t="shared" si="0"/>
        <v>1.7391304347826089</v>
      </c>
      <c r="G4">
        <f t="shared" ref="G4:G67" si="1">$F4*$F4</f>
        <v>3.024574669187146</v>
      </c>
      <c r="H4" t="s">
        <v>59</v>
      </c>
      <c r="I4">
        <v>2.2999999999999998</v>
      </c>
      <c r="J4" t="s">
        <v>60</v>
      </c>
    </row>
    <row r="5" spans="1:10" x14ac:dyDescent="0.25">
      <c r="A5" t="s">
        <v>8</v>
      </c>
      <c r="B5">
        <v>4</v>
      </c>
      <c r="C5">
        <v>6</v>
      </c>
      <c r="D5">
        <v>8</v>
      </c>
      <c r="E5">
        <v>6</v>
      </c>
      <c r="F5">
        <f t="shared" si="0"/>
        <v>1.7391304347826089</v>
      </c>
      <c r="G5">
        <f t="shared" si="1"/>
        <v>3.024574669187146</v>
      </c>
      <c r="H5" t="s">
        <v>61</v>
      </c>
      <c r="I5">
        <f>$I$2+(0.67*$I$1)</f>
        <v>904.18496042460856</v>
      </c>
    </row>
    <row r="6" spans="1:10" x14ac:dyDescent="0.25">
      <c r="A6" t="s">
        <v>62</v>
      </c>
      <c r="B6">
        <v>4</v>
      </c>
      <c r="C6">
        <v>10</v>
      </c>
      <c r="D6">
        <v>12</v>
      </c>
      <c r="E6">
        <v>10</v>
      </c>
      <c r="F6">
        <f t="shared" si="0"/>
        <v>3.4782608695652177</v>
      </c>
      <c r="G6">
        <f t="shared" si="1"/>
        <v>12.098298676748584</v>
      </c>
    </row>
    <row r="7" spans="1:10" x14ac:dyDescent="0.25">
      <c r="A7" t="s">
        <v>9</v>
      </c>
      <c r="B7">
        <v>2</v>
      </c>
      <c r="C7">
        <v>3</v>
      </c>
      <c r="D7">
        <v>5</v>
      </c>
      <c r="E7">
        <v>4</v>
      </c>
      <c r="F7">
        <f t="shared" si="0"/>
        <v>1.3043478260869565</v>
      </c>
      <c r="G7">
        <f t="shared" si="1"/>
        <v>1.7013232514177694</v>
      </c>
    </row>
    <row r="8" spans="1:10" x14ac:dyDescent="0.25">
      <c r="A8" t="s">
        <v>10</v>
      </c>
      <c r="B8">
        <v>6</v>
      </c>
      <c r="C8">
        <v>8</v>
      </c>
      <c r="D8">
        <v>30</v>
      </c>
      <c r="E8">
        <v>12</v>
      </c>
      <c r="F8">
        <f t="shared" si="0"/>
        <v>10.434782608695652</v>
      </c>
      <c r="G8">
        <f t="shared" si="1"/>
        <v>108.88468809073724</v>
      </c>
    </row>
    <row r="9" spans="1:10" x14ac:dyDescent="0.25">
      <c r="A9" t="s">
        <v>11</v>
      </c>
      <c r="B9">
        <v>3</v>
      </c>
      <c r="C9">
        <v>5</v>
      </c>
      <c r="D9">
        <v>10</v>
      </c>
      <c r="E9">
        <v>6</v>
      </c>
      <c r="F9">
        <f t="shared" si="0"/>
        <v>3.0434782608695654</v>
      </c>
      <c r="G9">
        <f t="shared" si="1"/>
        <v>9.2627599243856338</v>
      </c>
    </row>
    <row r="10" spans="1:10" x14ac:dyDescent="0.25">
      <c r="A10" t="s">
        <v>12</v>
      </c>
      <c r="B10">
        <v>1</v>
      </c>
      <c r="C10">
        <v>3</v>
      </c>
      <c r="D10">
        <v>10</v>
      </c>
      <c r="E10">
        <v>4</v>
      </c>
      <c r="F10">
        <f t="shared" si="0"/>
        <v>3.9130434782608701</v>
      </c>
      <c r="G10">
        <f t="shared" si="1"/>
        <v>15.311909262759928</v>
      </c>
    </row>
    <row r="11" spans="1:10" x14ac:dyDescent="0.25">
      <c r="A11" t="s">
        <v>13</v>
      </c>
      <c r="B11">
        <v>2</v>
      </c>
      <c r="C11">
        <v>4</v>
      </c>
      <c r="D11">
        <v>6</v>
      </c>
      <c r="E11">
        <v>4</v>
      </c>
      <c r="F11">
        <f t="shared" si="0"/>
        <v>1.7391304347826089</v>
      </c>
      <c r="G11">
        <f t="shared" si="1"/>
        <v>3.024574669187146</v>
      </c>
    </row>
    <row r="12" spans="1:10" x14ac:dyDescent="0.25">
      <c r="A12" t="s">
        <v>14</v>
      </c>
      <c r="B12">
        <v>1</v>
      </c>
      <c r="C12">
        <v>3</v>
      </c>
      <c r="D12">
        <v>5</v>
      </c>
      <c r="E12">
        <v>3</v>
      </c>
      <c r="F12">
        <f t="shared" si="0"/>
        <v>1.7391304347826089</v>
      </c>
      <c r="G12">
        <f t="shared" si="1"/>
        <v>3.024574669187146</v>
      </c>
    </row>
    <row r="13" spans="1:10" x14ac:dyDescent="0.25">
      <c r="A13" t="s">
        <v>15</v>
      </c>
      <c r="B13">
        <v>3</v>
      </c>
      <c r="C13">
        <v>5</v>
      </c>
      <c r="D13">
        <v>20</v>
      </c>
      <c r="E13">
        <v>8</v>
      </c>
      <c r="F13">
        <f t="shared" si="0"/>
        <v>7.3913043478260878</v>
      </c>
      <c r="G13">
        <f t="shared" si="1"/>
        <v>54.631379962192831</v>
      </c>
    </row>
    <row r="14" spans="1:10" x14ac:dyDescent="0.25">
      <c r="A14" t="s">
        <v>16</v>
      </c>
      <c r="B14">
        <v>5</v>
      </c>
      <c r="C14">
        <v>10</v>
      </c>
      <c r="D14">
        <v>22</v>
      </c>
      <c r="E14">
        <v>12</v>
      </c>
      <c r="F14">
        <f t="shared" si="0"/>
        <v>7.3913043478260878</v>
      </c>
      <c r="G14">
        <f t="shared" si="1"/>
        <v>54.631379962192831</v>
      </c>
    </row>
    <row r="15" spans="1:10" x14ac:dyDescent="0.25">
      <c r="A15" t="s">
        <v>17</v>
      </c>
      <c r="B15">
        <v>4</v>
      </c>
      <c r="C15">
        <v>6</v>
      </c>
      <c r="D15">
        <v>10</v>
      </c>
      <c r="E15">
        <v>7</v>
      </c>
      <c r="F15">
        <f t="shared" si="0"/>
        <v>2.6086956521739131</v>
      </c>
      <c r="G15">
        <f t="shared" si="1"/>
        <v>6.8052930056710776</v>
      </c>
    </row>
    <row r="16" spans="1:10" x14ac:dyDescent="0.25">
      <c r="A16" t="s">
        <v>18</v>
      </c>
      <c r="B16">
        <v>5</v>
      </c>
      <c r="C16">
        <v>7</v>
      </c>
      <c r="D16">
        <v>12</v>
      </c>
      <c r="E16">
        <v>8</v>
      </c>
      <c r="F16">
        <f t="shared" si="0"/>
        <v>3.0434782608695654</v>
      </c>
      <c r="G16">
        <f t="shared" si="1"/>
        <v>9.2627599243856338</v>
      </c>
    </row>
    <row r="17" spans="1:7" x14ac:dyDescent="0.25">
      <c r="A17" t="s">
        <v>19</v>
      </c>
      <c r="B17">
        <v>3</v>
      </c>
      <c r="C17">
        <v>4</v>
      </c>
      <c r="D17">
        <v>8</v>
      </c>
      <c r="E17">
        <v>5</v>
      </c>
      <c r="F17">
        <f t="shared" si="0"/>
        <v>2.1739130434782612</v>
      </c>
      <c r="G17">
        <f t="shared" si="1"/>
        <v>4.7258979206049165</v>
      </c>
    </row>
    <row r="18" spans="1:7" x14ac:dyDescent="0.25">
      <c r="A18" t="s">
        <v>20</v>
      </c>
      <c r="B18">
        <v>4</v>
      </c>
      <c r="C18">
        <v>6</v>
      </c>
      <c r="D18">
        <v>12</v>
      </c>
      <c r="E18">
        <v>7</v>
      </c>
      <c r="F18">
        <f t="shared" si="0"/>
        <v>3.4782608695652177</v>
      </c>
      <c r="G18">
        <f t="shared" si="1"/>
        <v>12.098298676748584</v>
      </c>
    </row>
    <row r="19" spans="1:7" x14ac:dyDescent="0.25">
      <c r="A19" t="s">
        <v>21</v>
      </c>
      <c r="B19">
        <v>1</v>
      </c>
      <c r="C19">
        <v>2</v>
      </c>
      <c r="D19">
        <v>5</v>
      </c>
      <c r="E19">
        <v>3</v>
      </c>
      <c r="F19">
        <f t="shared" si="0"/>
        <v>1.7391304347826089</v>
      </c>
      <c r="G19">
        <f t="shared" si="1"/>
        <v>3.024574669187146</v>
      </c>
    </row>
    <row r="20" spans="1:7" x14ac:dyDescent="0.25">
      <c r="A20" t="s">
        <v>22</v>
      </c>
      <c r="B20">
        <v>5</v>
      </c>
      <c r="C20">
        <v>8</v>
      </c>
      <c r="D20">
        <v>12</v>
      </c>
      <c r="E20">
        <v>9</v>
      </c>
      <c r="F20">
        <f t="shared" si="0"/>
        <v>3.0434782608695654</v>
      </c>
      <c r="G20">
        <f t="shared" si="1"/>
        <v>9.2627599243856338</v>
      </c>
    </row>
    <row r="21" spans="1:7" x14ac:dyDescent="0.25">
      <c r="A21" t="s">
        <v>23</v>
      </c>
      <c r="B21">
        <v>1</v>
      </c>
      <c r="C21">
        <v>3</v>
      </c>
      <c r="D21">
        <v>5</v>
      </c>
      <c r="E21">
        <v>3</v>
      </c>
      <c r="F21">
        <f t="shared" si="0"/>
        <v>1.7391304347826089</v>
      </c>
      <c r="G21">
        <f t="shared" si="1"/>
        <v>3.024574669187146</v>
      </c>
    </row>
    <row r="22" spans="1:7" x14ac:dyDescent="0.25">
      <c r="A22" t="s">
        <v>17</v>
      </c>
      <c r="B22">
        <v>3</v>
      </c>
      <c r="C22">
        <v>5</v>
      </c>
      <c r="D22">
        <v>8</v>
      </c>
      <c r="E22">
        <v>6</v>
      </c>
      <c r="F22">
        <f t="shared" si="0"/>
        <v>2.1739130434782612</v>
      </c>
      <c r="G22">
        <f t="shared" si="1"/>
        <v>4.7258979206049165</v>
      </c>
    </row>
    <row r="23" spans="1:7" x14ac:dyDescent="0.25">
      <c r="A23" t="s">
        <v>18</v>
      </c>
      <c r="B23">
        <v>1</v>
      </c>
      <c r="C23">
        <v>2</v>
      </c>
      <c r="D23">
        <v>3</v>
      </c>
      <c r="E23">
        <v>2</v>
      </c>
      <c r="F23">
        <f t="shared" si="0"/>
        <v>0.86956521739130443</v>
      </c>
      <c r="G23">
        <f t="shared" si="1"/>
        <v>0.7561436672967865</v>
      </c>
    </row>
    <row r="24" spans="1:7" x14ac:dyDescent="0.25">
      <c r="A24" t="s">
        <v>19</v>
      </c>
      <c r="B24">
        <v>1</v>
      </c>
      <c r="C24">
        <v>1</v>
      </c>
      <c r="D24">
        <v>3</v>
      </c>
      <c r="E24">
        <v>2</v>
      </c>
      <c r="F24">
        <f t="shared" si="0"/>
        <v>0.86956521739130443</v>
      </c>
      <c r="G24">
        <f t="shared" si="1"/>
        <v>0.7561436672967865</v>
      </c>
    </row>
    <row r="25" spans="1:7" x14ac:dyDescent="0.25">
      <c r="A25" t="s">
        <v>20</v>
      </c>
      <c r="B25">
        <v>2</v>
      </c>
      <c r="C25">
        <v>4</v>
      </c>
      <c r="D25">
        <v>5</v>
      </c>
      <c r="E25">
        <v>4</v>
      </c>
      <c r="F25">
        <f t="shared" si="0"/>
        <v>1.3043478260869565</v>
      </c>
      <c r="G25">
        <f t="shared" si="1"/>
        <v>1.7013232514177694</v>
      </c>
    </row>
    <row r="26" spans="1:7" x14ac:dyDescent="0.25">
      <c r="A26" t="s">
        <v>21</v>
      </c>
      <c r="B26">
        <v>1</v>
      </c>
      <c r="C26">
        <v>2</v>
      </c>
      <c r="D26">
        <v>5</v>
      </c>
      <c r="E26">
        <v>3</v>
      </c>
      <c r="F26">
        <f t="shared" si="0"/>
        <v>1.7391304347826089</v>
      </c>
      <c r="G26">
        <f t="shared" si="1"/>
        <v>3.024574669187146</v>
      </c>
    </row>
    <row r="27" spans="1:7" x14ac:dyDescent="0.25">
      <c r="A27" t="s">
        <v>22</v>
      </c>
      <c r="B27">
        <v>3</v>
      </c>
      <c r="C27">
        <v>8</v>
      </c>
      <c r="D27">
        <v>12</v>
      </c>
      <c r="E27">
        <v>8</v>
      </c>
      <c r="F27">
        <f t="shared" si="0"/>
        <v>3.9130434782608701</v>
      </c>
      <c r="G27">
        <f t="shared" si="1"/>
        <v>15.311909262759928</v>
      </c>
    </row>
    <row r="28" spans="1:7" x14ac:dyDescent="0.25">
      <c r="A28" t="s">
        <v>23</v>
      </c>
      <c r="B28">
        <v>1</v>
      </c>
      <c r="C28">
        <v>3</v>
      </c>
      <c r="D28">
        <v>5</v>
      </c>
      <c r="E28">
        <v>3</v>
      </c>
      <c r="F28">
        <f t="shared" si="0"/>
        <v>1.7391304347826089</v>
      </c>
      <c r="G28">
        <f t="shared" si="1"/>
        <v>3.024574669187146</v>
      </c>
    </row>
    <row r="29" spans="1:7" x14ac:dyDescent="0.25">
      <c r="A29" t="s">
        <v>17</v>
      </c>
      <c r="B29">
        <v>1</v>
      </c>
      <c r="C29">
        <v>2</v>
      </c>
      <c r="D29">
        <v>4</v>
      </c>
      <c r="E29">
        <v>3</v>
      </c>
      <c r="F29">
        <f t="shared" si="0"/>
        <v>1.3043478260869565</v>
      </c>
      <c r="G29">
        <f t="shared" si="1"/>
        <v>1.7013232514177694</v>
      </c>
    </row>
    <row r="30" spans="1:7" x14ac:dyDescent="0.25">
      <c r="A30" t="s">
        <v>18</v>
      </c>
      <c r="B30">
        <v>2</v>
      </c>
      <c r="C30">
        <v>3</v>
      </c>
      <c r="D30">
        <v>5</v>
      </c>
      <c r="E30">
        <v>4</v>
      </c>
      <c r="F30">
        <f t="shared" si="0"/>
        <v>1.3043478260869565</v>
      </c>
      <c r="G30">
        <f t="shared" si="1"/>
        <v>1.7013232514177694</v>
      </c>
    </row>
    <row r="31" spans="1:7" x14ac:dyDescent="0.25">
      <c r="A31" t="s">
        <v>19</v>
      </c>
      <c r="B31">
        <v>1</v>
      </c>
      <c r="C31">
        <v>2</v>
      </c>
      <c r="D31">
        <v>5</v>
      </c>
      <c r="E31">
        <v>3</v>
      </c>
      <c r="F31">
        <f t="shared" si="0"/>
        <v>1.7391304347826089</v>
      </c>
      <c r="G31">
        <f t="shared" si="1"/>
        <v>3.024574669187146</v>
      </c>
    </row>
    <row r="32" spans="1:7" x14ac:dyDescent="0.25">
      <c r="A32" t="s">
        <v>20</v>
      </c>
      <c r="B32">
        <v>2</v>
      </c>
      <c r="C32">
        <v>3</v>
      </c>
      <c r="D32">
        <v>5</v>
      </c>
      <c r="E32">
        <v>4</v>
      </c>
      <c r="F32">
        <f t="shared" si="0"/>
        <v>1.3043478260869565</v>
      </c>
      <c r="G32">
        <f t="shared" si="1"/>
        <v>1.7013232514177694</v>
      </c>
    </row>
    <row r="33" spans="1:7" x14ac:dyDescent="0.25">
      <c r="A33" t="s">
        <v>21</v>
      </c>
      <c r="B33">
        <v>1</v>
      </c>
      <c r="C33">
        <v>2</v>
      </c>
      <c r="D33">
        <v>5</v>
      </c>
      <c r="E33">
        <v>3</v>
      </c>
      <c r="F33">
        <f t="shared" si="0"/>
        <v>1.7391304347826089</v>
      </c>
      <c r="G33">
        <f t="shared" si="1"/>
        <v>3.024574669187146</v>
      </c>
    </row>
    <row r="34" spans="1:7" x14ac:dyDescent="0.25">
      <c r="A34" t="s">
        <v>22</v>
      </c>
      <c r="B34">
        <v>5</v>
      </c>
      <c r="C34">
        <v>8</v>
      </c>
      <c r="D34">
        <v>10</v>
      </c>
      <c r="E34">
        <v>8</v>
      </c>
      <c r="F34">
        <f t="shared" ref="F34:F67" si="2">($D34-$B34)/$I$4</f>
        <v>2.1739130434782612</v>
      </c>
      <c r="G34">
        <f t="shared" si="1"/>
        <v>4.7258979206049165</v>
      </c>
    </row>
    <row r="35" spans="1:7" x14ac:dyDescent="0.25">
      <c r="A35" t="s">
        <v>23</v>
      </c>
      <c r="B35">
        <v>2</v>
      </c>
      <c r="C35">
        <v>4</v>
      </c>
      <c r="D35">
        <v>6</v>
      </c>
      <c r="E35">
        <v>3</v>
      </c>
      <c r="F35">
        <f t="shared" si="2"/>
        <v>1.7391304347826089</v>
      </c>
      <c r="G35">
        <f t="shared" si="1"/>
        <v>3.024574669187146</v>
      </c>
    </row>
    <row r="36" spans="1:7" x14ac:dyDescent="0.25">
      <c r="A36" t="s">
        <v>24</v>
      </c>
      <c r="B36">
        <v>10</v>
      </c>
      <c r="C36">
        <v>30</v>
      </c>
      <c r="D36">
        <v>50</v>
      </c>
      <c r="E36">
        <v>30</v>
      </c>
      <c r="F36">
        <f t="shared" si="2"/>
        <v>17.39130434782609</v>
      </c>
      <c r="G36">
        <f t="shared" si="1"/>
        <v>302.45746691871466</v>
      </c>
    </row>
    <row r="37" spans="1:7" x14ac:dyDescent="0.25">
      <c r="A37" t="s">
        <v>25</v>
      </c>
      <c r="B37">
        <v>3</v>
      </c>
      <c r="C37">
        <v>8</v>
      </c>
      <c r="D37">
        <v>15</v>
      </c>
      <c r="E37">
        <v>9</v>
      </c>
      <c r="F37">
        <f t="shared" si="2"/>
        <v>5.2173913043478262</v>
      </c>
      <c r="G37">
        <f t="shared" si="1"/>
        <v>27.221172022684311</v>
      </c>
    </row>
    <row r="38" spans="1:7" x14ac:dyDescent="0.25">
      <c r="A38" t="s">
        <v>26</v>
      </c>
      <c r="B38">
        <v>1</v>
      </c>
      <c r="C38">
        <v>2</v>
      </c>
      <c r="D38">
        <v>5</v>
      </c>
      <c r="E38">
        <v>3</v>
      </c>
      <c r="F38">
        <f t="shared" si="2"/>
        <v>1.7391304347826089</v>
      </c>
      <c r="G38">
        <f t="shared" si="1"/>
        <v>3.024574669187146</v>
      </c>
    </row>
    <row r="39" spans="1:7" x14ac:dyDescent="0.25">
      <c r="A39" t="s">
        <v>27</v>
      </c>
      <c r="B39">
        <v>20</v>
      </c>
      <c r="C39">
        <v>22</v>
      </c>
      <c r="D39">
        <v>60</v>
      </c>
      <c r="E39">
        <v>28</v>
      </c>
      <c r="F39">
        <f t="shared" si="2"/>
        <v>17.39130434782609</v>
      </c>
      <c r="G39">
        <f t="shared" si="1"/>
        <v>302.45746691871466</v>
      </c>
    </row>
    <row r="40" spans="1:7" x14ac:dyDescent="0.25">
      <c r="A40" t="s">
        <v>28</v>
      </c>
      <c r="B40">
        <v>3</v>
      </c>
      <c r="C40">
        <v>4</v>
      </c>
      <c r="D40">
        <v>6</v>
      </c>
      <c r="E40">
        <v>5</v>
      </c>
      <c r="F40">
        <f t="shared" si="2"/>
        <v>1.3043478260869565</v>
      </c>
      <c r="G40">
        <f t="shared" si="1"/>
        <v>1.7013232514177694</v>
      </c>
    </row>
    <row r="41" spans="1:7" x14ac:dyDescent="0.25">
      <c r="A41" t="s">
        <v>24</v>
      </c>
      <c r="B41">
        <v>3</v>
      </c>
      <c r="C41">
        <v>4</v>
      </c>
      <c r="D41">
        <v>6</v>
      </c>
      <c r="E41">
        <v>5</v>
      </c>
      <c r="F41">
        <f t="shared" si="2"/>
        <v>1.3043478260869565</v>
      </c>
      <c r="G41">
        <f t="shared" si="1"/>
        <v>1.7013232514177694</v>
      </c>
    </row>
    <row r="42" spans="1:7" x14ac:dyDescent="0.25">
      <c r="A42" t="s">
        <v>25</v>
      </c>
      <c r="B42">
        <v>2</v>
      </c>
      <c r="C42">
        <v>3</v>
      </c>
      <c r="D42">
        <v>5</v>
      </c>
      <c r="E42">
        <v>4</v>
      </c>
      <c r="F42">
        <f t="shared" si="2"/>
        <v>1.3043478260869565</v>
      </c>
      <c r="G42">
        <f t="shared" si="1"/>
        <v>1.7013232514177694</v>
      </c>
    </row>
    <row r="43" spans="1:7" x14ac:dyDescent="0.25">
      <c r="A43" t="s">
        <v>26</v>
      </c>
      <c r="B43">
        <v>1</v>
      </c>
      <c r="C43">
        <v>2</v>
      </c>
      <c r="D43">
        <v>5</v>
      </c>
      <c r="E43">
        <v>3</v>
      </c>
      <c r="F43">
        <f t="shared" si="2"/>
        <v>1.7391304347826089</v>
      </c>
      <c r="G43">
        <f t="shared" si="1"/>
        <v>3.024574669187146</v>
      </c>
    </row>
    <row r="44" spans="1:7" x14ac:dyDescent="0.25">
      <c r="A44" t="s">
        <v>29</v>
      </c>
      <c r="B44">
        <v>2</v>
      </c>
      <c r="C44">
        <v>3</v>
      </c>
      <c r="D44">
        <v>5</v>
      </c>
      <c r="E44">
        <v>4</v>
      </c>
      <c r="F44">
        <f t="shared" si="2"/>
        <v>1.3043478260869565</v>
      </c>
      <c r="G44">
        <f t="shared" si="1"/>
        <v>1.7013232514177694</v>
      </c>
    </row>
    <row r="45" spans="1:7" x14ac:dyDescent="0.25">
      <c r="A45" t="s">
        <v>30</v>
      </c>
      <c r="B45">
        <v>2</v>
      </c>
      <c r="C45">
        <v>5</v>
      </c>
      <c r="D45">
        <v>10</v>
      </c>
      <c r="E45">
        <v>6</v>
      </c>
      <c r="F45">
        <f t="shared" si="2"/>
        <v>3.4782608695652177</v>
      </c>
      <c r="G45">
        <f t="shared" si="1"/>
        <v>12.098298676748584</v>
      </c>
    </row>
    <row r="46" spans="1:7" x14ac:dyDescent="0.25">
      <c r="A46" t="s">
        <v>31</v>
      </c>
      <c r="B46">
        <v>5</v>
      </c>
      <c r="C46">
        <v>10</v>
      </c>
      <c r="D46">
        <v>15</v>
      </c>
      <c r="E46">
        <v>10</v>
      </c>
      <c r="F46">
        <f t="shared" si="2"/>
        <v>4.3478260869565224</v>
      </c>
      <c r="G46">
        <f t="shared" si="1"/>
        <v>18.903591682419666</v>
      </c>
    </row>
    <row r="47" spans="1:7" x14ac:dyDescent="0.25">
      <c r="A47" t="s">
        <v>32</v>
      </c>
      <c r="B47">
        <v>1</v>
      </c>
      <c r="C47">
        <v>3</v>
      </c>
      <c r="D47">
        <v>5</v>
      </c>
      <c r="E47">
        <v>3</v>
      </c>
      <c r="F47">
        <f t="shared" si="2"/>
        <v>1.7391304347826089</v>
      </c>
      <c r="G47">
        <f t="shared" si="1"/>
        <v>3.024574669187146</v>
      </c>
    </row>
    <row r="48" spans="1:7" x14ac:dyDescent="0.25">
      <c r="A48" t="s">
        <v>33</v>
      </c>
      <c r="B48">
        <v>4</v>
      </c>
      <c r="C48">
        <v>6</v>
      </c>
      <c r="D48">
        <v>8</v>
      </c>
      <c r="E48">
        <v>6</v>
      </c>
      <c r="F48">
        <f t="shared" si="2"/>
        <v>1.7391304347826089</v>
      </c>
      <c r="G48">
        <f t="shared" si="1"/>
        <v>3.024574669187146</v>
      </c>
    </row>
    <row r="49" spans="1:7" x14ac:dyDescent="0.25">
      <c r="A49" t="s">
        <v>34</v>
      </c>
      <c r="B49">
        <v>40</v>
      </c>
      <c r="C49">
        <v>60</v>
      </c>
      <c r="D49">
        <v>100</v>
      </c>
      <c r="E49">
        <v>64</v>
      </c>
      <c r="F49">
        <f t="shared" si="2"/>
        <v>26.086956521739133</v>
      </c>
      <c r="G49">
        <f t="shared" si="1"/>
        <v>680.52930056710784</v>
      </c>
    </row>
    <row r="50" spans="1:7" x14ac:dyDescent="0.25">
      <c r="A50" t="s">
        <v>35</v>
      </c>
      <c r="B50">
        <v>4</v>
      </c>
      <c r="C50">
        <v>8</v>
      </c>
      <c r="D50">
        <v>20</v>
      </c>
      <c r="E50">
        <v>10</v>
      </c>
      <c r="F50">
        <f t="shared" si="2"/>
        <v>6.9565217391304355</v>
      </c>
      <c r="G50">
        <f t="shared" si="1"/>
        <v>48.393194706994336</v>
      </c>
    </row>
    <row r="51" spans="1:7" x14ac:dyDescent="0.25">
      <c r="A51" t="s">
        <v>36</v>
      </c>
      <c r="B51">
        <v>16</v>
      </c>
      <c r="C51">
        <v>32</v>
      </c>
      <c r="D51">
        <v>40</v>
      </c>
      <c r="E51">
        <v>31</v>
      </c>
      <c r="F51">
        <f t="shared" si="2"/>
        <v>10.434782608695652</v>
      </c>
      <c r="G51">
        <f t="shared" si="1"/>
        <v>108.88468809073724</v>
      </c>
    </row>
    <row r="52" spans="1:7" x14ac:dyDescent="0.25">
      <c r="A52" t="s">
        <v>37</v>
      </c>
      <c r="B52">
        <v>24</v>
      </c>
      <c r="C52">
        <v>32</v>
      </c>
      <c r="D52">
        <v>48</v>
      </c>
      <c r="E52">
        <v>34</v>
      </c>
      <c r="F52">
        <f t="shared" si="2"/>
        <v>10.434782608695652</v>
      </c>
      <c r="G52">
        <f t="shared" si="1"/>
        <v>108.88468809073724</v>
      </c>
    </row>
    <row r="53" spans="1:7" x14ac:dyDescent="0.25">
      <c r="A53" t="s">
        <v>38</v>
      </c>
      <c r="B53">
        <v>10</v>
      </c>
      <c r="C53">
        <v>15</v>
      </c>
      <c r="D53">
        <v>18</v>
      </c>
      <c r="E53">
        <v>15</v>
      </c>
      <c r="F53">
        <f t="shared" si="2"/>
        <v>3.4782608695652177</v>
      </c>
      <c r="G53">
        <f t="shared" si="1"/>
        <v>12.098298676748584</v>
      </c>
    </row>
    <row r="54" spans="1:7" x14ac:dyDescent="0.25">
      <c r="A54" t="s">
        <v>39</v>
      </c>
      <c r="B54">
        <v>24</v>
      </c>
      <c r="C54">
        <v>32</v>
      </c>
      <c r="D54">
        <v>48</v>
      </c>
      <c r="E54">
        <v>34</v>
      </c>
      <c r="F54">
        <f t="shared" si="2"/>
        <v>10.434782608695652</v>
      </c>
      <c r="G54">
        <f t="shared" si="1"/>
        <v>108.88468809073724</v>
      </c>
    </row>
    <row r="55" spans="1:7" x14ac:dyDescent="0.25">
      <c r="A55" t="s">
        <v>40</v>
      </c>
      <c r="B55">
        <v>20</v>
      </c>
      <c r="C55">
        <v>24</v>
      </c>
      <c r="D55">
        <v>28</v>
      </c>
      <c r="E55">
        <v>24</v>
      </c>
      <c r="F55">
        <f t="shared" si="2"/>
        <v>3.4782608695652177</v>
      </c>
      <c r="G55">
        <f t="shared" si="1"/>
        <v>12.098298676748584</v>
      </c>
    </row>
    <row r="56" spans="1:7" x14ac:dyDescent="0.25">
      <c r="A56" t="s">
        <v>41</v>
      </c>
      <c r="B56">
        <v>24</v>
      </c>
      <c r="C56">
        <v>36</v>
      </c>
      <c r="D56">
        <v>48</v>
      </c>
      <c r="E56">
        <v>36</v>
      </c>
      <c r="F56">
        <f t="shared" si="2"/>
        <v>10.434782608695652</v>
      </c>
      <c r="G56">
        <f t="shared" si="1"/>
        <v>108.88468809073724</v>
      </c>
    </row>
    <row r="57" spans="1:7" x14ac:dyDescent="0.25">
      <c r="A57" t="s">
        <v>42</v>
      </c>
      <c r="B57">
        <v>8</v>
      </c>
      <c r="C57">
        <v>12</v>
      </c>
      <c r="D57">
        <v>24</v>
      </c>
      <c r="E57">
        <v>14</v>
      </c>
      <c r="F57">
        <f t="shared" si="2"/>
        <v>6.9565217391304355</v>
      </c>
      <c r="G57">
        <f t="shared" si="1"/>
        <v>48.393194706994336</v>
      </c>
    </row>
    <row r="58" spans="1:7" x14ac:dyDescent="0.25">
      <c r="A58" t="s">
        <v>43</v>
      </c>
      <c r="B58">
        <v>4</v>
      </c>
      <c r="C58">
        <v>8</v>
      </c>
      <c r="D58">
        <v>12</v>
      </c>
      <c r="E58">
        <v>8</v>
      </c>
      <c r="F58">
        <f t="shared" si="2"/>
        <v>3.4782608695652177</v>
      </c>
      <c r="G58">
        <f t="shared" si="1"/>
        <v>12.098298676748584</v>
      </c>
    </row>
    <row r="59" spans="1:7" x14ac:dyDescent="0.25">
      <c r="A59" t="s">
        <v>44</v>
      </c>
      <c r="B59">
        <v>16</v>
      </c>
      <c r="C59">
        <v>24</v>
      </c>
      <c r="D59">
        <v>32</v>
      </c>
      <c r="E59">
        <v>24</v>
      </c>
      <c r="F59">
        <f t="shared" si="2"/>
        <v>6.9565217391304355</v>
      </c>
      <c r="G59">
        <f t="shared" si="1"/>
        <v>48.393194706994336</v>
      </c>
    </row>
    <row r="60" spans="1:7" x14ac:dyDescent="0.25">
      <c r="A60" t="s">
        <v>45</v>
      </c>
      <c r="B60">
        <v>8</v>
      </c>
      <c r="C60">
        <v>12</v>
      </c>
      <c r="D60">
        <v>16</v>
      </c>
      <c r="E60">
        <v>12</v>
      </c>
      <c r="F60">
        <f t="shared" si="2"/>
        <v>3.4782608695652177</v>
      </c>
      <c r="G60">
        <f t="shared" si="1"/>
        <v>12.098298676748584</v>
      </c>
    </row>
    <row r="61" spans="1:7" x14ac:dyDescent="0.25">
      <c r="A61" t="s">
        <v>46</v>
      </c>
      <c r="B61">
        <v>6</v>
      </c>
      <c r="C61">
        <v>8</v>
      </c>
      <c r="D61">
        <v>10</v>
      </c>
      <c r="E61">
        <v>8</v>
      </c>
      <c r="F61">
        <f t="shared" si="2"/>
        <v>1.7391304347826089</v>
      </c>
      <c r="G61">
        <f t="shared" si="1"/>
        <v>3.024574669187146</v>
      </c>
    </row>
    <row r="62" spans="1:7" x14ac:dyDescent="0.25">
      <c r="A62" t="s">
        <v>47</v>
      </c>
      <c r="B62">
        <v>2</v>
      </c>
      <c r="C62">
        <v>3</v>
      </c>
      <c r="D62">
        <v>5</v>
      </c>
      <c r="E62">
        <v>4</v>
      </c>
      <c r="F62">
        <f t="shared" si="2"/>
        <v>1.3043478260869565</v>
      </c>
      <c r="G62">
        <f t="shared" si="1"/>
        <v>1.7013232514177694</v>
      </c>
    </row>
    <row r="63" spans="1:7" x14ac:dyDescent="0.25">
      <c r="A63" t="s">
        <v>48</v>
      </c>
      <c r="B63">
        <v>24</v>
      </c>
      <c r="C63">
        <v>56</v>
      </c>
      <c r="D63">
        <v>112</v>
      </c>
      <c r="E63">
        <v>58</v>
      </c>
      <c r="F63">
        <f t="shared" si="2"/>
        <v>38.260869565217398</v>
      </c>
      <c r="G63">
        <f t="shared" si="1"/>
        <v>1463.8941398865788</v>
      </c>
    </row>
    <row r="64" spans="1:7" x14ac:dyDescent="0.25">
      <c r="A64" t="s">
        <v>49</v>
      </c>
      <c r="B64">
        <v>16</v>
      </c>
      <c r="C64">
        <v>56</v>
      </c>
      <c r="D64">
        <v>112</v>
      </c>
      <c r="E64">
        <v>56</v>
      </c>
      <c r="F64">
        <f t="shared" si="2"/>
        <v>41.739130434782609</v>
      </c>
      <c r="G64">
        <f t="shared" si="1"/>
        <v>1742.1550094517959</v>
      </c>
    </row>
    <row r="65" spans="1:7" x14ac:dyDescent="0.25">
      <c r="A65" t="s">
        <v>50</v>
      </c>
      <c r="B65">
        <v>16</v>
      </c>
      <c r="C65">
        <v>32</v>
      </c>
      <c r="D65">
        <v>48</v>
      </c>
      <c r="E65">
        <v>32</v>
      </c>
      <c r="F65">
        <f t="shared" si="2"/>
        <v>13.913043478260871</v>
      </c>
      <c r="G65">
        <f t="shared" si="1"/>
        <v>193.57277882797734</v>
      </c>
    </row>
    <row r="66" spans="1:7" x14ac:dyDescent="0.25">
      <c r="A66" t="s">
        <v>51</v>
      </c>
      <c r="B66">
        <v>32</v>
      </c>
      <c r="C66">
        <v>48</v>
      </c>
      <c r="D66">
        <v>64</v>
      </c>
      <c r="E66">
        <v>48</v>
      </c>
      <c r="F66">
        <f t="shared" si="2"/>
        <v>13.913043478260871</v>
      </c>
      <c r="G66">
        <f t="shared" si="1"/>
        <v>193.57277882797734</v>
      </c>
    </row>
    <row r="67" spans="1:7" x14ac:dyDescent="0.25">
      <c r="A67" t="s">
        <v>52</v>
      </c>
      <c r="B67">
        <v>8</v>
      </c>
      <c r="C67">
        <v>16</v>
      </c>
      <c r="D67">
        <v>24</v>
      </c>
      <c r="E67">
        <v>16</v>
      </c>
      <c r="F67">
        <f t="shared" si="2"/>
        <v>6.9565217391304355</v>
      </c>
      <c r="G67">
        <f t="shared" si="1"/>
        <v>48.393194706994336</v>
      </c>
    </row>
    <row r="68" spans="1:7" x14ac:dyDescent="0.25">
      <c r="A68" t="s">
        <v>53</v>
      </c>
      <c r="B68">
        <v>8</v>
      </c>
      <c r="C68">
        <v>16</v>
      </c>
      <c r="D68">
        <v>24</v>
      </c>
      <c r="E68">
        <v>16</v>
      </c>
      <c r="F68">
        <f>($D68-$B68)/$I$4</f>
        <v>6.9565217391304355</v>
      </c>
      <c r="G68">
        <f t="shared" ref="G68" si="3">$F68*$F68</f>
        <v>48.393194706994336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SE103 Team4</vt:lpstr>
      <vt:lpstr>Term Project 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洪東昇</dc:creator>
  <cp:lastModifiedBy>USER</cp:lastModifiedBy>
  <dcterms:created xsi:type="dcterms:W3CDTF">2013-12-29T16:28:05Z</dcterms:created>
  <dcterms:modified xsi:type="dcterms:W3CDTF">2014-10-28T05:07:42Z</dcterms:modified>
</cp:coreProperties>
</file>