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homework-related\NOW\Research\Interoperation\WBS\"/>
    </mc:Choice>
  </mc:AlternateContent>
  <bookViews>
    <workbookView xWindow="0" yWindow="0" windowWidth="20490" windowHeight="7875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47" i="1" l="1"/>
  <c r="J47" i="1"/>
  <c r="K47" i="1"/>
  <c r="J46" i="1"/>
  <c r="K46" i="1"/>
  <c r="H46" i="1"/>
  <c r="H5" i="1"/>
  <c r="H6" i="1"/>
  <c r="H7" i="1"/>
  <c r="J7" i="1"/>
  <c r="K7" i="1"/>
  <c r="J6" i="1"/>
  <c r="K6" i="1"/>
  <c r="J5" i="1"/>
  <c r="K5" i="1"/>
  <c r="H8" i="1"/>
  <c r="J8" i="1"/>
  <c r="K8" i="1"/>
  <c r="J12" i="1"/>
  <c r="K12" i="1"/>
  <c r="J13" i="1"/>
  <c r="K13" i="1"/>
  <c r="H12" i="1"/>
  <c r="H13" i="1"/>
  <c r="J74" i="1"/>
  <c r="K74" i="1"/>
  <c r="H74" i="1"/>
  <c r="J76" i="1"/>
  <c r="K76" i="1"/>
  <c r="J77" i="1"/>
  <c r="K77" i="1"/>
  <c r="H76" i="1"/>
  <c r="H77" i="1"/>
  <c r="H33" i="1"/>
  <c r="J33" i="1"/>
  <c r="K33" i="1"/>
  <c r="H32" i="1"/>
  <c r="J32" i="1"/>
  <c r="K32" i="1"/>
  <c r="J29" i="1"/>
  <c r="K29" i="1"/>
  <c r="J30" i="1"/>
  <c r="K30" i="1"/>
  <c r="J31" i="1"/>
  <c r="K31" i="1"/>
  <c r="H30" i="1"/>
  <c r="H31" i="1"/>
  <c r="H34" i="1"/>
  <c r="H29" i="1"/>
  <c r="J28" i="1"/>
  <c r="K28" i="1"/>
  <c r="J27" i="1"/>
  <c r="K27" i="1"/>
  <c r="H28" i="1"/>
  <c r="H27" i="1"/>
  <c r="H19" i="1"/>
  <c r="J43" i="1"/>
  <c r="K43" i="1"/>
  <c r="H43" i="1"/>
  <c r="J42" i="1"/>
  <c r="K42" i="1"/>
  <c r="H42" i="1"/>
  <c r="J36" i="1"/>
  <c r="K36" i="1"/>
  <c r="J37" i="1"/>
  <c r="K37" i="1"/>
  <c r="J38" i="1"/>
  <c r="K38" i="1"/>
  <c r="J39" i="1"/>
  <c r="K39" i="1"/>
  <c r="J40" i="1"/>
  <c r="K40" i="1"/>
  <c r="H36" i="1"/>
  <c r="H37" i="1"/>
  <c r="H38" i="1"/>
  <c r="H39" i="1"/>
  <c r="H40" i="1"/>
  <c r="J69" i="1"/>
  <c r="K69" i="1"/>
  <c r="J70" i="1"/>
  <c r="K70" i="1"/>
  <c r="J71" i="1"/>
  <c r="K71" i="1"/>
  <c r="J72" i="1"/>
  <c r="K72" i="1"/>
  <c r="J73" i="1"/>
  <c r="K73" i="1"/>
  <c r="J75" i="1"/>
  <c r="K75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50" i="1"/>
  <c r="K50" i="1"/>
  <c r="J51" i="1"/>
  <c r="K51" i="1"/>
  <c r="J49" i="1"/>
  <c r="K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49" i="1"/>
  <c r="J41" i="1"/>
  <c r="K41" i="1"/>
  <c r="H41" i="1"/>
  <c r="J44" i="1"/>
  <c r="K44" i="1"/>
  <c r="J45" i="1"/>
  <c r="K45" i="1"/>
  <c r="J17" i="1"/>
  <c r="K17" i="1"/>
  <c r="J18" i="1"/>
  <c r="K18" i="1"/>
  <c r="J19" i="1"/>
  <c r="K19" i="1"/>
  <c r="J20" i="1"/>
  <c r="K20" i="1"/>
  <c r="J34" i="1"/>
  <c r="K34" i="1"/>
  <c r="J9" i="1"/>
  <c r="K9" i="1"/>
  <c r="J10" i="1"/>
  <c r="K10" i="1"/>
  <c r="J11" i="1"/>
  <c r="K11" i="1"/>
  <c r="J14" i="1"/>
  <c r="K14" i="1"/>
  <c r="J15" i="1"/>
  <c r="K15" i="1"/>
  <c r="J16" i="1"/>
  <c r="K16" i="1"/>
  <c r="O6" i="1"/>
  <c r="H9" i="1"/>
  <c r="H10" i="1"/>
  <c r="H11" i="1"/>
  <c r="H14" i="1"/>
  <c r="H15" i="1"/>
  <c r="H16" i="1"/>
  <c r="H17" i="1"/>
  <c r="H18" i="1"/>
  <c r="H20" i="1"/>
  <c r="H44" i="1"/>
  <c r="H45" i="1"/>
  <c r="O5" i="1"/>
  <c r="O4" i="1"/>
  <c r="M3" i="1"/>
  <c r="L3" i="1"/>
  <c r="M80" i="1" l="1"/>
  <c r="O8" i="1"/>
</calcChain>
</file>

<file path=xl/sharedStrings.xml><?xml version="1.0" encoding="utf-8"?>
<sst xmlns="http://schemas.openxmlformats.org/spreadsheetml/2006/main" count="162" uniqueCount="98">
  <si>
    <t>Item</t>
    <phoneticPr fontId="1" type="noConversion"/>
  </si>
  <si>
    <t>Responsibility</t>
    <phoneticPr fontId="1" type="noConversion"/>
  </si>
  <si>
    <t>Percentage Completed</t>
    <phoneticPr fontId="1" type="noConversion"/>
  </si>
  <si>
    <t>Best Case (man day)</t>
    <phoneticPr fontId="1" type="noConversion"/>
  </si>
  <si>
    <t>Most Likely Case (man day)</t>
    <phoneticPr fontId="1" type="noConversion"/>
  </si>
  <si>
    <t>Worst Case (man day)</t>
    <phoneticPr fontId="1" type="noConversion"/>
  </si>
  <si>
    <t>Expected Case</t>
    <phoneticPr fontId="1" type="noConversion"/>
  </si>
  <si>
    <t>Actual Effort</t>
    <phoneticPr fontId="1" type="noConversion"/>
  </si>
  <si>
    <t>Standard Deviation</t>
    <phoneticPr fontId="1" type="noConversion"/>
  </si>
  <si>
    <t>Variance</t>
    <phoneticPr fontId="1" type="noConversion"/>
  </si>
  <si>
    <t>Sum of Expected Case</t>
    <phoneticPr fontId="1" type="noConversion"/>
  </si>
  <si>
    <t>Total Standard Deviation</t>
    <phoneticPr fontId="1" type="noConversion"/>
  </si>
  <si>
    <t>Total VAR</t>
    <phoneticPr fontId="1" type="noConversion"/>
  </si>
  <si>
    <t>IP camera live transfer (Vedio) Design</t>
  </si>
  <si>
    <t>Ray</t>
    <phoneticPr fontId="1" type="noConversion"/>
  </si>
  <si>
    <t>Total Expected Effort</t>
    <phoneticPr fontId="1" type="noConversion"/>
  </si>
  <si>
    <t>IP camera live transfer (Vedio) Implement</t>
  </si>
  <si>
    <t>Percentage Confident</t>
    <phoneticPr fontId="1" type="noConversion"/>
  </si>
  <si>
    <t>IP camera live transfer (Vedio) Test</t>
  </si>
  <si>
    <t>Devisor</t>
    <phoneticPr fontId="1" type="noConversion"/>
  </si>
  <si>
    <t>Connect Arduino board and our middleware</t>
  </si>
  <si>
    <t>Percentage Confident Effort</t>
    <phoneticPr fontId="1" type="noConversion"/>
  </si>
  <si>
    <t>Speed up the data exchange from/to VM</t>
  </si>
  <si>
    <t>Z(0.375)</t>
    <phoneticPr fontId="1" type="noConversion"/>
  </si>
  <si>
    <t>Microphone live transfer (Audio)</t>
  </si>
  <si>
    <t>Last row number</t>
    <phoneticPr fontId="1" type="noConversion"/>
  </si>
  <si>
    <t>Network congestion experiment</t>
  </si>
  <si>
    <t>Compile system architecture of CEP</t>
  </si>
  <si>
    <t>Ray</t>
  </si>
  <si>
    <t>Draw class diagram of CEP</t>
  </si>
  <si>
    <t>Implement CEP</t>
  </si>
  <si>
    <t>Compile Velocity Engine System architecture</t>
  </si>
  <si>
    <t>Velocity engine code study</t>
  </si>
  <si>
    <t>Compile system architecture of velocity engine</t>
  </si>
  <si>
    <t>Draw class diagram of velocity engine</t>
  </si>
  <si>
    <t>Implement velocity engine</t>
  </si>
  <si>
    <t>Compile the domain knowledge of parsing API or data sheet</t>
  </si>
  <si>
    <t>Survey Docker</t>
    <phoneticPr fontId="1" type="noConversion"/>
  </si>
  <si>
    <t>Chih Hsien</t>
    <phoneticPr fontId="1" type="noConversion"/>
  </si>
  <si>
    <t>Change SDD to DDD</t>
    <phoneticPr fontId="1" type="noConversion"/>
  </si>
  <si>
    <t>Implement IP camera motion jpeg adapter</t>
    <phoneticPr fontId="1" type="noConversion"/>
  </si>
  <si>
    <t>Implement IP camera h.264/mpeg4 adapter</t>
    <phoneticPr fontId="1" type="noConversion"/>
  </si>
  <si>
    <t>Fix virtual machine bug</t>
    <phoneticPr fontId="1" type="noConversion"/>
  </si>
  <si>
    <t>Survey non-ip camera</t>
    <phoneticPr fontId="1" type="noConversion"/>
  </si>
  <si>
    <t>Device hot plugging</t>
    <phoneticPr fontId="1" type="noConversion"/>
  </si>
  <si>
    <t>Survey wifi searching on linux</t>
  </si>
  <si>
    <t>Design and implement wifi searching</t>
  </si>
  <si>
    <t>Intergrate ncap and interoperation gateway in a better way</t>
  </si>
  <si>
    <t>Revise velocity engine to adopt new design of adapter</t>
  </si>
  <si>
    <t>Let our gateway access arduino sensors</t>
  </si>
  <si>
    <t>Port interoperation code to ZyXEL gateway</t>
  </si>
  <si>
    <t>Survey Intel IoT DevKit, purchase the Grove Starter Kit</t>
  </si>
  <si>
    <t>Mars</t>
    <phoneticPr fontId="1" type="noConversion"/>
  </si>
  <si>
    <t>Survey Arduino SDK</t>
  </si>
  <si>
    <t>Survey Intel Smart Gateway</t>
  </si>
  <si>
    <t>Survey Dropcam</t>
  </si>
  <si>
    <t>Survey D-Link mydlink</t>
  </si>
  <si>
    <t>Survey Intel IOT SDK</t>
  </si>
  <si>
    <t>Survey Qualcomm AllJoyn</t>
    <phoneticPr fontId="1" type="noConversion"/>
  </si>
  <si>
    <t>Survey IEEE 1905</t>
    <phoneticPr fontId="1" type="noConversion"/>
  </si>
  <si>
    <t xml:space="preserve">Study Arduino </t>
  </si>
  <si>
    <t>Find and buy AllJoyn product and study libraries</t>
  </si>
  <si>
    <t>Write AllJoyn service and client</t>
    <phoneticPr fontId="1" type="noConversion"/>
  </si>
  <si>
    <t>Port AllJoyn application to gateway</t>
    <phoneticPr fontId="1" type="noConversion"/>
  </si>
  <si>
    <t>Integrate Connector pattern into Interoperation App's class diagram.</t>
  </si>
  <si>
    <t>Uiling Hsu</t>
  </si>
  <si>
    <t>Study broadcast techniques.</t>
  </si>
  <si>
    <t>Implement Class Diagram of the Mobile App.</t>
  </si>
  <si>
    <t>Redesign the Interoperation App.</t>
  </si>
  <si>
    <t>Implement the Interoperation App.</t>
  </si>
  <si>
    <t>Add the UDP connection for image transfer</t>
  </si>
  <si>
    <t>Test on csie sub-network</t>
  </si>
  <si>
    <t>Uiling Hsu, Ray Chin</t>
    <phoneticPr fontId="1" type="noConversion"/>
  </si>
  <si>
    <t>Test Coverage of Interoperation APP</t>
  </si>
  <si>
    <t>Use Object pool to conserve resource</t>
  </si>
  <si>
    <t>Add the functionality on Interoperation App to choose specific gateway in a multi-gateway environment.</t>
  </si>
  <si>
    <t>Study the Android Multimedia Framework.</t>
  </si>
  <si>
    <t>Redesign the Interoperation App to adopt the Android Multimedia Framework.</t>
  </si>
  <si>
    <t>Implement the connection and image display in Interoperation App</t>
  </si>
  <si>
    <t>Testing interoperation App</t>
  </si>
  <si>
    <t>Survey Skyhook SDK</t>
  </si>
  <si>
    <t>Implement pool for display view in App</t>
  </si>
  <si>
    <t>Implement pool for thread in App</t>
  </si>
  <si>
    <t>Survey how to restream the video by gateway</t>
  </si>
  <si>
    <t>Survey how to extract the RTP from RTSP client</t>
  </si>
  <si>
    <t>Uiling</t>
  </si>
  <si>
    <t>Survey how to decode media format from a stream of rtp</t>
  </si>
  <si>
    <t>Study how open source project to depacketize RTP packet and decode the raw data to h.264</t>
  </si>
  <si>
    <t>Fix multi-gateway display on interoperation App</t>
  </si>
  <si>
    <t>Add RTP packet processing and raw data decoding design in current design of interoperation App</t>
  </si>
  <si>
    <t>Implement the new design of interoperation APP</t>
  </si>
  <si>
    <t>Add SDP parsing</t>
  </si>
  <si>
    <t>Testing the new design of interoperation APP</t>
  </si>
  <si>
    <t>Add Descrbe State to our protocal</t>
  </si>
  <si>
    <t>Add State Pattern to IP camera Streaming control Handler</t>
  </si>
  <si>
    <t>TOTAL</t>
    <phoneticPr fontId="1" type="noConversion"/>
  </si>
  <si>
    <t>Percentage Confidence</t>
    <phoneticPr fontId="1" type="noConversion"/>
  </si>
  <si>
    <t>Total Estimation (Days)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</si>
</sst>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m&quot;月&quot;d&quot;日&quot;"/>
  </numFmts>
  <fonts count="2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6100"/>
      <name val="新細明體"/>
      <family val="1"/>
      <charset val="136"/>
      <scheme val="minor"/>
    </font>
    <font>
      <sz val="10"/>
      <color theme="1"/>
      <name val="Arial"/>
      <family val="2"/>
    </font>
    <font>
      <b/>
      <u/>
      <sz val="10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name val="新細明體"/>
      <family val="1"/>
      <charset val="136"/>
      <scheme val="minor"/>
    </font>
    <font>
      <sz val="12"/>
      <name val="Calibri"/>
    </font>
    <font>
      <sz val="12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D5B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0" fontId="14" fillId="0" borderId="0" xfId="0" applyFont="1">
      <alignment vertical="center"/>
    </xf>
    <xf numFmtId="0" fontId="14" fillId="3" borderId="0" xfId="0" applyFont="1" applyFill="1">
      <alignment vertical="center"/>
    </xf>
    <xf numFmtId="0" fontId="14" fillId="0" borderId="0" xfId="0" applyFont="1" applyAlignment="1">
      <alignment vertical="center" wrapText="1"/>
    </xf>
    <xf numFmtId="0" fontId="4" fillId="4" borderId="1" xfId="1" applyFont="1" applyFill="1" applyBorder="1" applyAlignment="1">
      <alignment horizontal="left" vertical="center" wrapText="1"/>
    </xf>
    <xf numFmtId="9" fontId="4" fillId="4" borderId="1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0" xfId="1" applyFont="1" applyFill="1">
      <alignment vertical="center"/>
    </xf>
    <xf numFmtId="0" fontId="15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>
      <alignment vertical="center" wrapText="1"/>
    </xf>
    <xf numFmtId="0" fontId="17" fillId="4" borderId="0" xfId="0" applyFont="1" applyFill="1">
      <alignment vertical="center"/>
    </xf>
    <xf numFmtId="0" fontId="15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7" fillId="3" borderId="0" xfId="0" applyFont="1" applyFill="1">
      <alignment vertical="center"/>
    </xf>
    <xf numFmtId="0" fontId="4" fillId="3" borderId="0" xfId="1" applyFont="1" applyFill="1">
      <alignment vertical="center"/>
    </xf>
    <xf numFmtId="0" fontId="14" fillId="3" borderId="0" xfId="0" applyFont="1" applyFill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1" fontId="3" fillId="4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1" fontId="16" fillId="4" borderId="9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5" borderId="5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>
      <alignment vertical="center"/>
    </xf>
    <xf numFmtId="9" fontId="8" fillId="6" borderId="1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9" fontId="8" fillId="7" borderId="1" xfId="0" applyNumberFormat="1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177" fontId="11" fillId="7" borderId="1" xfId="0" applyNumberFormat="1" applyFont="1" applyFill="1" applyBorder="1" applyAlignment="1">
      <alignment horizontal="center" vertical="center"/>
    </xf>
    <xf numFmtId="177" fontId="17" fillId="7" borderId="1" xfId="0" applyNumberFormat="1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14" fillId="7" borderId="1" xfId="0" applyFont="1" applyFill="1" applyBorder="1">
      <alignment vertical="center"/>
    </xf>
    <xf numFmtId="2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right" vertical="center"/>
    </xf>
    <xf numFmtId="0" fontId="0" fillId="7" borderId="1" xfId="0" applyNumberFormat="1" applyFont="1" applyFill="1" applyBorder="1" applyAlignment="1">
      <alignment horizontal="right" vertical="center"/>
    </xf>
    <xf numFmtId="0" fontId="0" fillId="7" borderId="1" xfId="0" applyNumberFormat="1" applyFont="1" applyFill="1" applyBorder="1" applyAlignment="1">
      <alignment horizontal="right" vertical="center" wrapText="1"/>
    </xf>
    <xf numFmtId="0" fontId="21" fillId="7" borderId="1" xfId="0" applyFont="1" applyFill="1" applyBorder="1" applyAlignment="1">
      <alignment horizontal="right" vertical="center" wrapText="1"/>
    </xf>
    <xf numFmtId="177" fontId="21" fillId="7" borderId="1" xfId="0" applyNumberFormat="1" applyFont="1" applyFill="1" applyBorder="1" applyAlignment="1">
      <alignment horizontal="right" vertical="center" wrapText="1"/>
    </xf>
    <xf numFmtId="177" fontId="0" fillId="7" borderId="1" xfId="0" applyNumberFormat="1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4" fillId="3" borderId="1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13" fillId="3" borderId="16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9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 wrapText="1"/>
    </xf>
    <xf numFmtId="9" fontId="8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9" fontId="13" fillId="5" borderId="1" xfId="0" applyNumberFormat="1" applyFont="1" applyFill="1" applyBorder="1" applyAlignment="1">
      <alignment vertical="center" wrapText="1"/>
    </xf>
    <xf numFmtId="9" fontId="19" fillId="5" borderId="1" xfId="0" applyNumberFormat="1" applyFont="1" applyFill="1" applyBorder="1" applyAlignment="1">
      <alignment horizontal="center" vertical="center" wrapText="1"/>
    </xf>
    <xf numFmtId="9" fontId="8" fillId="8" borderId="1" xfId="0" applyNumberFormat="1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right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9" fontId="2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3"/>
  <sheetViews>
    <sheetView tabSelected="1" zoomScale="85" zoomScaleNormal="85" workbookViewId="0">
      <pane ySplit="2" topLeftCell="A33" activePane="bottomLeft" state="frozen"/>
      <selection pane="bottomLeft" activeCell="J47" sqref="J47"/>
    </sheetView>
  </sheetViews>
  <sheetFormatPr defaultColWidth="9" defaultRowHeight="15" x14ac:dyDescent="0.25"/>
  <cols>
    <col min="1" max="1" width="9" style="9"/>
    <col min="2" max="2" width="36" style="8" customWidth="1"/>
    <col min="3" max="3" width="12.44140625" style="8" customWidth="1"/>
    <col min="4" max="4" width="7.109375" style="10" bestFit="1" customWidth="1"/>
    <col min="5" max="5" width="5.33203125" style="8" bestFit="1" customWidth="1"/>
    <col min="6" max="6" width="8.77734375" style="8" bestFit="1" customWidth="1"/>
    <col min="7" max="7" width="5.88671875" style="8" bestFit="1" customWidth="1"/>
    <col min="8" max="8" width="8" style="8" customWidth="1"/>
    <col min="9" max="9" width="6.109375" style="8" bestFit="1" customWidth="1"/>
    <col min="10" max="10" width="9.44140625" style="8" bestFit="1" customWidth="1"/>
    <col min="11" max="11" width="9.44140625" style="8" customWidth="1"/>
    <col min="12" max="12" width="13.44140625" style="10" customWidth="1"/>
    <col min="13" max="13" width="13.21875" style="8" customWidth="1"/>
    <col min="14" max="14" width="24.21875" style="9" customWidth="1"/>
    <col min="15" max="15" width="12.77734375" style="9" bestFit="1" customWidth="1"/>
    <col min="16" max="16" width="14.44140625" style="9" customWidth="1"/>
    <col min="17" max="62" width="9" style="9"/>
    <col min="63" max="16384" width="9" style="8"/>
  </cols>
  <sheetData>
    <row r="1" spans="1:62" ht="15.75" thickBot="1" x14ac:dyDescent="0.3"/>
    <row r="2" spans="1:62" s="17" customFormat="1" ht="60" x14ac:dyDescent="0.25">
      <c r="A2" s="23"/>
      <c r="B2" s="28" t="s">
        <v>0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1" t="s">
        <v>11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</row>
    <row r="3" spans="1:62" s="21" customFormat="1" ht="20.25" x14ac:dyDescent="0.25">
      <c r="A3" s="24"/>
      <c r="B3" s="32"/>
      <c r="C3" s="18"/>
      <c r="D3" s="19"/>
      <c r="E3" s="19"/>
      <c r="F3" s="19"/>
      <c r="G3" s="19"/>
      <c r="H3" s="19"/>
      <c r="I3" s="19"/>
      <c r="J3" s="19"/>
      <c r="K3" s="19"/>
      <c r="L3" s="20">
        <f ca="1">SUM(H5:INDIRECT("H"&amp;O10))</f>
        <v>192.08333333333331</v>
      </c>
      <c r="M3" s="33">
        <f ca="1">SUM(J5:INDIRECT("J" &amp; O10))</f>
        <v>164.56521739130432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</row>
    <row r="4" spans="1:62" s="7" customFormat="1" ht="15.75" x14ac:dyDescent="0.25">
      <c r="B4" s="34"/>
      <c r="C4" s="5"/>
      <c r="D4" s="6"/>
      <c r="E4" s="6"/>
      <c r="F4" s="6"/>
      <c r="G4" s="6"/>
      <c r="H4" s="6"/>
      <c r="I4" s="6"/>
      <c r="J4" s="6"/>
      <c r="K4" s="6"/>
      <c r="L4" s="6"/>
      <c r="M4" s="35"/>
      <c r="N4" s="46" t="s">
        <v>12</v>
      </c>
      <c r="O4" s="45">
        <f ca="1">SUM(K5:INDIRECT("K"&amp;O10))</f>
        <v>1309.1209829867673</v>
      </c>
    </row>
    <row r="5" spans="1:62" s="7" customFormat="1" ht="15.75" x14ac:dyDescent="0.25">
      <c r="B5" s="110" t="s">
        <v>13</v>
      </c>
      <c r="C5" s="111" t="s">
        <v>14</v>
      </c>
      <c r="D5" s="109">
        <v>1</v>
      </c>
      <c r="E5" s="112">
        <v>8</v>
      </c>
      <c r="F5" s="112">
        <v>15</v>
      </c>
      <c r="G5" s="112">
        <v>22</v>
      </c>
      <c r="H5" s="112">
        <f t="shared" ref="H5:H7" si="0">(E5+4*F5+G5)/6</f>
        <v>15</v>
      </c>
      <c r="I5" s="117">
        <v>14</v>
      </c>
      <c r="J5" s="114">
        <f t="shared" ref="J5:J76" si="1">(G5+E5)/$O$7</f>
        <v>13.043478260869566</v>
      </c>
      <c r="K5" s="114">
        <f t="shared" ref="K5:K76" si="2">J5*J5</f>
        <v>170.13232514177696</v>
      </c>
      <c r="L5" s="113"/>
      <c r="M5" s="115"/>
      <c r="N5" s="46" t="s">
        <v>15</v>
      </c>
      <c r="O5" s="45">
        <f ca="1">SUM(H5:INDIRECT("H"&amp;O10))</f>
        <v>192.08333333333331</v>
      </c>
    </row>
    <row r="6" spans="1:62" s="7" customFormat="1" ht="15.75" x14ac:dyDescent="0.25">
      <c r="B6" s="110" t="s">
        <v>16</v>
      </c>
      <c r="C6" s="111" t="s">
        <v>14</v>
      </c>
      <c r="D6" s="109">
        <v>0.6</v>
      </c>
      <c r="E6" s="112">
        <v>2</v>
      </c>
      <c r="F6" s="112">
        <v>4</v>
      </c>
      <c r="G6" s="112">
        <v>6</v>
      </c>
      <c r="H6" s="112">
        <f t="shared" si="0"/>
        <v>4</v>
      </c>
      <c r="I6" s="117"/>
      <c r="J6" s="114">
        <f t="shared" ref="J6" si="3">(G6+E6)/$O$7</f>
        <v>3.4782608695652177</v>
      </c>
      <c r="K6" s="114">
        <f t="shared" ref="K6" si="4">J6*J6</f>
        <v>12.098298676748584</v>
      </c>
      <c r="L6" s="113"/>
      <c r="M6" s="115"/>
      <c r="N6" s="46" t="s">
        <v>17</v>
      </c>
      <c r="O6" s="45">
        <f>75%</f>
        <v>0.75</v>
      </c>
    </row>
    <row r="7" spans="1:62" s="7" customFormat="1" ht="15.75" x14ac:dyDescent="0.25">
      <c r="B7" s="110" t="s">
        <v>18</v>
      </c>
      <c r="C7" s="111" t="s">
        <v>14</v>
      </c>
      <c r="D7" s="109">
        <v>0</v>
      </c>
      <c r="E7" s="112">
        <v>2</v>
      </c>
      <c r="F7" s="112">
        <v>3</v>
      </c>
      <c r="G7" s="112">
        <v>7</v>
      </c>
      <c r="H7" s="112">
        <f t="shared" si="0"/>
        <v>3.5</v>
      </c>
      <c r="I7" s="117"/>
      <c r="J7" s="114">
        <f t="shared" ref="J7" si="5">(G7+E7)/$O$7</f>
        <v>3.9130434782608701</v>
      </c>
      <c r="K7" s="114">
        <f t="shared" ref="K7" si="6">J7*J7</f>
        <v>15.311909262759928</v>
      </c>
      <c r="L7" s="113"/>
      <c r="M7" s="115"/>
      <c r="N7" s="46" t="s">
        <v>19</v>
      </c>
      <c r="O7" s="45">
        <v>2.2999999999999998</v>
      </c>
    </row>
    <row r="8" spans="1:62" s="7" customFormat="1" ht="15.75" x14ac:dyDescent="0.25">
      <c r="B8" s="110" t="s">
        <v>20</v>
      </c>
      <c r="C8" s="111" t="s">
        <v>14</v>
      </c>
      <c r="D8" s="109">
        <v>0</v>
      </c>
      <c r="E8" s="112">
        <v>14</v>
      </c>
      <c r="F8" s="112">
        <v>21</v>
      </c>
      <c r="G8" s="112">
        <v>28</v>
      </c>
      <c r="H8" s="112">
        <f>(E8+4*F8+G8)/6</f>
        <v>21</v>
      </c>
      <c r="I8" s="117"/>
      <c r="J8" s="114">
        <f t="shared" si="1"/>
        <v>18.260869565217394</v>
      </c>
      <c r="K8" s="114">
        <f t="shared" si="2"/>
        <v>333.45935727788293</v>
      </c>
      <c r="L8" s="113"/>
      <c r="M8" s="115"/>
      <c r="N8" s="46" t="s">
        <v>21</v>
      </c>
      <c r="O8" s="45">
        <f ca="1">O5+1.15*O4^(0.5)</f>
        <v>233.69237682149821</v>
      </c>
    </row>
    <row r="9" spans="1:62" s="7" customFormat="1" ht="15.75" x14ac:dyDescent="0.25">
      <c r="B9" s="110" t="s">
        <v>22</v>
      </c>
      <c r="C9" s="111" t="s">
        <v>14</v>
      </c>
      <c r="D9" s="109">
        <v>0</v>
      </c>
      <c r="E9" s="112">
        <v>3</v>
      </c>
      <c r="F9" s="112">
        <v>5</v>
      </c>
      <c r="G9" s="112">
        <v>7</v>
      </c>
      <c r="H9" s="112">
        <f t="shared" ref="H9:H76" si="7">(E9+4*F9+G9)/6</f>
        <v>5</v>
      </c>
      <c r="I9" s="117"/>
      <c r="J9" s="114">
        <f t="shared" si="1"/>
        <v>4.3478260869565224</v>
      </c>
      <c r="K9" s="114">
        <f t="shared" si="2"/>
        <v>18.903591682419666</v>
      </c>
      <c r="L9" s="113"/>
      <c r="M9" s="115"/>
      <c r="N9" s="83" t="s">
        <v>23</v>
      </c>
      <c r="O9" s="84">
        <v>1.1499999999999999</v>
      </c>
    </row>
    <row r="10" spans="1:62" s="7" customFormat="1" ht="15.75" x14ac:dyDescent="0.25">
      <c r="B10" s="110" t="s">
        <v>24</v>
      </c>
      <c r="C10" s="111" t="s">
        <v>14</v>
      </c>
      <c r="D10" s="109">
        <v>0</v>
      </c>
      <c r="E10" s="112">
        <v>4</v>
      </c>
      <c r="F10" s="112">
        <v>7</v>
      </c>
      <c r="G10" s="112">
        <v>10</v>
      </c>
      <c r="H10" s="112">
        <f t="shared" si="7"/>
        <v>7</v>
      </c>
      <c r="I10" s="117"/>
      <c r="J10" s="114">
        <f t="shared" si="1"/>
        <v>6.0869565217391308</v>
      </c>
      <c r="K10" s="114">
        <f t="shared" si="2"/>
        <v>37.051039697542535</v>
      </c>
      <c r="L10" s="113"/>
      <c r="M10" s="115"/>
      <c r="N10" s="86" t="s">
        <v>25</v>
      </c>
      <c r="O10" s="85">
        <v>75</v>
      </c>
    </row>
    <row r="11" spans="1:62" s="7" customFormat="1" ht="15.75" x14ac:dyDescent="0.25">
      <c r="B11" s="110" t="s">
        <v>26</v>
      </c>
      <c r="C11" s="111" t="s">
        <v>14</v>
      </c>
      <c r="D11" s="109">
        <v>0</v>
      </c>
      <c r="E11" s="112">
        <v>2</v>
      </c>
      <c r="F11" s="112">
        <v>4.5</v>
      </c>
      <c r="G11" s="112">
        <v>7</v>
      </c>
      <c r="H11" s="112">
        <f t="shared" si="7"/>
        <v>4.5</v>
      </c>
      <c r="I11" s="117"/>
      <c r="J11" s="114">
        <f t="shared" si="1"/>
        <v>3.9130434782608701</v>
      </c>
      <c r="K11" s="114">
        <f t="shared" si="2"/>
        <v>15.311909262759928</v>
      </c>
      <c r="L11" s="113"/>
      <c r="M11" s="115"/>
    </row>
    <row r="12" spans="1:62" s="7" customFormat="1" ht="15.75" x14ac:dyDescent="0.25">
      <c r="B12" s="110" t="s">
        <v>27</v>
      </c>
      <c r="C12" s="111" t="s">
        <v>28</v>
      </c>
      <c r="D12" s="109">
        <v>0</v>
      </c>
      <c r="E12" s="112">
        <v>4</v>
      </c>
      <c r="F12" s="112">
        <v>10</v>
      </c>
      <c r="G12" s="112">
        <v>14</v>
      </c>
      <c r="H12" s="112">
        <f t="shared" si="7"/>
        <v>9.6666666666666661</v>
      </c>
      <c r="I12" s="117"/>
      <c r="J12" s="114">
        <f t="shared" si="1"/>
        <v>7.8260869565217401</v>
      </c>
      <c r="K12" s="114">
        <f t="shared" si="2"/>
        <v>61.24763705103971</v>
      </c>
      <c r="L12" s="113"/>
      <c r="M12" s="115"/>
    </row>
    <row r="13" spans="1:62" s="7" customFormat="1" ht="15.75" x14ac:dyDescent="0.25">
      <c r="B13" s="110" t="s">
        <v>29</v>
      </c>
      <c r="C13" s="111" t="s">
        <v>28</v>
      </c>
      <c r="D13" s="109">
        <v>0</v>
      </c>
      <c r="E13" s="112">
        <v>6</v>
      </c>
      <c r="F13" s="112">
        <v>12</v>
      </c>
      <c r="G13" s="112">
        <v>14</v>
      </c>
      <c r="H13" s="112">
        <f t="shared" si="7"/>
        <v>11.333333333333334</v>
      </c>
      <c r="I13" s="117"/>
      <c r="J13" s="114">
        <f t="shared" si="1"/>
        <v>8.6956521739130448</v>
      </c>
      <c r="K13" s="114">
        <f t="shared" si="2"/>
        <v>75.614366729678665</v>
      </c>
      <c r="L13" s="113"/>
      <c r="M13" s="115"/>
    </row>
    <row r="14" spans="1:62" s="7" customFormat="1" ht="15.75" x14ac:dyDescent="0.25">
      <c r="B14" s="110" t="s">
        <v>30</v>
      </c>
      <c r="C14" s="111" t="s">
        <v>14</v>
      </c>
      <c r="D14" s="109">
        <v>0</v>
      </c>
      <c r="E14" s="116">
        <v>2</v>
      </c>
      <c r="F14" s="116">
        <v>5</v>
      </c>
      <c r="G14" s="116">
        <v>7</v>
      </c>
      <c r="H14" s="112">
        <f t="shared" si="7"/>
        <v>4.833333333333333</v>
      </c>
      <c r="I14" s="117"/>
      <c r="J14" s="114">
        <f t="shared" si="1"/>
        <v>3.9130434782608701</v>
      </c>
      <c r="K14" s="114">
        <f t="shared" si="2"/>
        <v>15.311909262759928</v>
      </c>
      <c r="L14" s="113"/>
      <c r="M14" s="115"/>
    </row>
    <row r="15" spans="1:62" s="7" customFormat="1" ht="15.75" x14ac:dyDescent="0.25">
      <c r="B15" s="110" t="s">
        <v>31</v>
      </c>
      <c r="C15" s="111" t="s">
        <v>14</v>
      </c>
      <c r="D15" s="109">
        <v>0</v>
      </c>
      <c r="E15" s="112">
        <v>2</v>
      </c>
      <c r="F15" s="112">
        <v>3.5</v>
      </c>
      <c r="G15" s="112">
        <v>5</v>
      </c>
      <c r="H15" s="112">
        <f t="shared" si="7"/>
        <v>3.5</v>
      </c>
      <c r="I15" s="117"/>
      <c r="J15" s="114">
        <f t="shared" si="1"/>
        <v>3.0434782608695654</v>
      </c>
      <c r="K15" s="114">
        <f t="shared" si="2"/>
        <v>9.2627599243856338</v>
      </c>
      <c r="L15" s="113"/>
      <c r="M15" s="115"/>
    </row>
    <row r="16" spans="1:62" s="7" customFormat="1" ht="15.75" x14ac:dyDescent="0.25">
      <c r="B16" s="110" t="s">
        <v>32</v>
      </c>
      <c r="C16" s="111" t="s">
        <v>14</v>
      </c>
      <c r="D16" s="109">
        <v>0</v>
      </c>
      <c r="E16" s="112">
        <v>5</v>
      </c>
      <c r="F16" s="112">
        <v>9.5</v>
      </c>
      <c r="G16" s="112">
        <v>14</v>
      </c>
      <c r="H16" s="112">
        <f t="shared" si="7"/>
        <v>9.5</v>
      </c>
      <c r="I16" s="117"/>
      <c r="J16" s="114">
        <f t="shared" si="1"/>
        <v>8.2608695652173925</v>
      </c>
      <c r="K16" s="114">
        <f t="shared" si="2"/>
        <v>68.241965973534988</v>
      </c>
      <c r="L16" s="113"/>
      <c r="M16" s="115"/>
    </row>
    <row r="17" spans="2:13" s="7" customFormat="1" ht="15.75" x14ac:dyDescent="0.25">
      <c r="B17" s="110" t="s">
        <v>33</v>
      </c>
      <c r="C17" s="111" t="s">
        <v>14</v>
      </c>
      <c r="D17" s="109">
        <v>0</v>
      </c>
      <c r="E17" s="112">
        <v>1</v>
      </c>
      <c r="F17" s="112">
        <v>3</v>
      </c>
      <c r="G17" s="112">
        <v>5</v>
      </c>
      <c r="H17" s="112">
        <f t="shared" si="7"/>
        <v>3</v>
      </c>
      <c r="I17" s="117"/>
      <c r="J17" s="114">
        <f t="shared" si="1"/>
        <v>2.6086956521739131</v>
      </c>
      <c r="K17" s="114">
        <f>J17*J17</f>
        <v>6.8052930056710776</v>
      </c>
      <c r="L17" s="113"/>
      <c r="M17" s="115"/>
    </row>
    <row r="18" spans="2:13" s="7" customFormat="1" ht="15.75" x14ac:dyDescent="0.25">
      <c r="B18" s="110" t="s">
        <v>34</v>
      </c>
      <c r="C18" s="111" t="s">
        <v>14</v>
      </c>
      <c r="D18" s="109">
        <v>0</v>
      </c>
      <c r="E18" s="112">
        <v>5</v>
      </c>
      <c r="F18" s="112">
        <v>9.5</v>
      </c>
      <c r="G18" s="112">
        <v>14</v>
      </c>
      <c r="H18" s="112">
        <f t="shared" si="7"/>
        <v>9.5</v>
      </c>
      <c r="I18" s="117"/>
      <c r="J18" s="114">
        <f t="shared" si="1"/>
        <v>8.2608695652173925</v>
      </c>
      <c r="K18" s="114">
        <f t="shared" si="2"/>
        <v>68.241965973534988</v>
      </c>
      <c r="L18" s="113"/>
      <c r="M18" s="115"/>
    </row>
    <row r="19" spans="2:13" s="7" customFormat="1" ht="15.75" x14ac:dyDescent="0.25">
      <c r="B19" s="110" t="s">
        <v>35</v>
      </c>
      <c r="C19" s="111" t="s">
        <v>14</v>
      </c>
      <c r="D19" s="109">
        <v>0</v>
      </c>
      <c r="E19" s="112">
        <v>2</v>
      </c>
      <c r="F19" s="112">
        <v>6</v>
      </c>
      <c r="G19" s="112">
        <v>10</v>
      </c>
      <c r="H19" s="112">
        <f>(E19+4*F19+G19)/6</f>
        <v>6</v>
      </c>
      <c r="I19" s="117"/>
      <c r="J19" s="114">
        <f t="shared" si="1"/>
        <v>5.2173913043478262</v>
      </c>
      <c r="K19" s="114">
        <f t="shared" si="2"/>
        <v>27.221172022684311</v>
      </c>
      <c r="L19" s="113"/>
      <c r="M19" s="115"/>
    </row>
    <row r="20" spans="2:13" s="7" customFormat="1" ht="25.5" x14ac:dyDescent="0.25">
      <c r="B20" s="110" t="s">
        <v>36</v>
      </c>
      <c r="C20" s="111" t="s">
        <v>14</v>
      </c>
      <c r="D20" s="109">
        <v>0</v>
      </c>
      <c r="E20" s="116">
        <v>7</v>
      </c>
      <c r="F20" s="116">
        <v>20</v>
      </c>
      <c r="G20" s="116">
        <v>28</v>
      </c>
      <c r="H20" s="112">
        <f t="shared" si="7"/>
        <v>19.166666666666668</v>
      </c>
      <c r="I20" s="117"/>
      <c r="J20" s="114">
        <f t="shared" si="1"/>
        <v>15.217391304347828</v>
      </c>
      <c r="K20" s="114">
        <f t="shared" si="2"/>
        <v>231.56899810964089</v>
      </c>
      <c r="L20" s="113"/>
      <c r="M20" s="115"/>
    </row>
    <row r="21" spans="2:13" s="7" customFormat="1" ht="15.75" x14ac:dyDescent="0.25">
      <c r="B21" s="91"/>
      <c r="C21" s="92"/>
      <c r="D21" s="93"/>
      <c r="E21" s="94"/>
      <c r="F21" s="94"/>
      <c r="G21" s="94"/>
      <c r="H21" s="84"/>
      <c r="I21" s="94"/>
      <c r="J21" s="95"/>
      <c r="K21" s="95"/>
      <c r="L21" s="94"/>
      <c r="M21" s="96"/>
    </row>
    <row r="22" spans="2:13" s="7" customFormat="1" ht="15.75" x14ac:dyDescent="0.25">
      <c r="B22" s="47" t="s">
        <v>37</v>
      </c>
      <c r="C22" s="48" t="s">
        <v>38</v>
      </c>
      <c r="D22" s="105">
        <v>1</v>
      </c>
      <c r="E22" s="48"/>
      <c r="F22" s="48"/>
      <c r="G22" s="48"/>
      <c r="H22" s="48"/>
      <c r="I22" s="48"/>
      <c r="J22" s="48"/>
      <c r="K22" s="48"/>
      <c r="L22" s="48"/>
      <c r="M22" s="104"/>
    </row>
    <row r="23" spans="2:13" s="7" customFormat="1" ht="15.75" x14ac:dyDescent="0.25">
      <c r="B23" s="47" t="s">
        <v>39</v>
      </c>
      <c r="C23" s="48" t="s">
        <v>38</v>
      </c>
      <c r="D23" s="105">
        <v>1</v>
      </c>
      <c r="E23" s="48"/>
      <c r="F23" s="48"/>
      <c r="G23" s="48"/>
      <c r="H23" s="48"/>
      <c r="I23" s="48"/>
      <c r="J23" s="48"/>
      <c r="K23" s="48"/>
      <c r="L23" s="48"/>
      <c r="M23" s="104"/>
    </row>
    <row r="24" spans="2:13" s="7" customFormat="1" ht="15.75" x14ac:dyDescent="0.25">
      <c r="B24" s="47" t="s">
        <v>40</v>
      </c>
      <c r="C24" s="48" t="s">
        <v>38</v>
      </c>
      <c r="D24" s="105">
        <v>1</v>
      </c>
      <c r="E24" s="48"/>
      <c r="F24" s="48"/>
      <c r="G24" s="48"/>
      <c r="H24" s="48"/>
      <c r="I24" s="48"/>
      <c r="J24" s="48"/>
      <c r="K24" s="48"/>
      <c r="L24" s="48"/>
      <c r="M24" s="104"/>
    </row>
    <row r="25" spans="2:13" s="7" customFormat="1" ht="15.75" x14ac:dyDescent="0.25">
      <c r="B25" s="47" t="s">
        <v>41</v>
      </c>
      <c r="C25" s="48" t="s">
        <v>38</v>
      </c>
      <c r="D25" s="105">
        <v>1</v>
      </c>
      <c r="E25" s="48"/>
      <c r="F25" s="48"/>
      <c r="G25" s="48"/>
      <c r="H25" s="48"/>
      <c r="I25" s="48"/>
      <c r="J25" s="48"/>
      <c r="K25" s="48"/>
      <c r="L25" s="48"/>
      <c r="M25" s="104"/>
    </row>
    <row r="26" spans="2:13" s="7" customFormat="1" ht="15.75" x14ac:dyDescent="0.25">
      <c r="B26" s="47" t="s">
        <v>42</v>
      </c>
      <c r="C26" s="48" t="s">
        <v>38</v>
      </c>
      <c r="D26" s="105">
        <v>1</v>
      </c>
      <c r="E26" s="48"/>
      <c r="F26" s="48"/>
      <c r="G26" s="48"/>
      <c r="H26" s="48"/>
      <c r="I26" s="48"/>
      <c r="J26" s="48"/>
      <c r="K26" s="48"/>
      <c r="L26" s="48"/>
      <c r="M26" s="104"/>
    </row>
    <row r="27" spans="2:13" s="7" customFormat="1" ht="15.75" x14ac:dyDescent="0.25">
      <c r="B27" s="47" t="s">
        <v>43</v>
      </c>
      <c r="C27" s="48" t="s">
        <v>38</v>
      </c>
      <c r="D27" s="48"/>
      <c r="E27" s="106">
        <v>1</v>
      </c>
      <c r="F27" s="106">
        <v>2</v>
      </c>
      <c r="G27" s="106">
        <v>4</v>
      </c>
      <c r="H27" s="49">
        <f>(E27+4*F27+G27)/6</f>
        <v>2.1666666666666665</v>
      </c>
      <c r="I27" s="48"/>
      <c r="J27" s="51">
        <f>(G27+E27)/$O$7</f>
        <v>2.1739130434782612</v>
      </c>
      <c r="K27" s="51">
        <f>J27*J27</f>
        <v>4.7258979206049165</v>
      </c>
      <c r="L27" s="48"/>
      <c r="M27" s="104"/>
    </row>
    <row r="28" spans="2:13" s="7" customFormat="1" ht="15.75" x14ac:dyDescent="0.25">
      <c r="B28" s="47" t="s">
        <v>44</v>
      </c>
      <c r="C28" s="48" t="s">
        <v>38</v>
      </c>
      <c r="D28" s="48"/>
      <c r="E28" s="106">
        <v>2</v>
      </c>
      <c r="F28" s="106">
        <v>4</v>
      </c>
      <c r="G28" s="106">
        <v>6</v>
      </c>
      <c r="H28" s="49">
        <f>(E28+4*F28+G28)/6</f>
        <v>4</v>
      </c>
      <c r="I28" s="48"/>
      <c r="J28" s="51">
        <f>(G28+E28)/$O$7</f>
        <v>3.4782608695652177</v>
      </c>
      <c r="K28" s="51">
        <f>J28*J28</f>
        <v>12.098298676748584</v>
      </c>
      <c r="L28" s="48"/>
      <c r="M28" s="104"/>
    </row>
    <row r="29" spans="2:13" s="7" customFormat="1" ht="15.75" x14ac:dyDescent="0.25">
      <c r="B29" s="47" t="s">
        <v>45</v>
      </c>
      <c r="C29" s="48" t="s">
        <v>38</v>
      </c>
      <c r="D29" s="108">
        <v>1</v>
      </c>
      <c r="E29" s="49">
        <v>0.5</v>
      </c>
      <c r="F29" s="49">
        <v>1</v>
      </c>
      <c r="G29" s="49">
        <v>1.5</v>
      </c>
      <c r="H29" s="49">
        <f>(E29+4*F29+G29)/6</f>
        <v>1</v>
      </c>
      <c r="I29" s="106">
        <v>0.5</v>
      </c>
      <c r="J29" s="51">
        <f t="shared" ref="J29:J31" si="8">(G29+E29)/$O$7</f>
        <v>0.86956521739130443</v>
      </c>
      <c r="K29" s="51">
        <f t="shared" ref="K29:K31" si="9">J29*J29</f>
        <v>0.7561436672967865</v>
      </c>
      <c r="L29" s="48"/>
      <c r="M29" s="104"/>
    </row>
    <row r="30" spans="2:13" s="7" customFormat="1" ht="15.75" x14ac:dyDescent="0.25">
      <c r="B30" s="47" t="s">
        <v>46</v>
      </c>
      <c r="C30" s="48" t="s">
        <v>38</v>
      </c>
      <c r="D30" s="105">
        <v>1</v>
      </c>
      <c r="E30" s="106">
        <v>0.5</v>
      </c>
      <c r="F30" s="106">
        <v>1</v>
      </c>
      <c r="G30" s="106">
        <v>1.5</v>
      </c>
      <c r="H30" s="49">
        <f t="shared" ref="H30:H34" si="10">(E30+4*F30+G30)/6</f>
        <v>1</v>
      </c>
      <c r="I30" s="106">
        <v>1.5</v>
      </c>
      <c r="J30" s="51">
        <f t="shared" si="8"/>
        <v>0.86956521739130443</v>
      </c>
      <c r="K30" s="51">
        <f t="shared" si="9"/>
        <v>0.7561436672967865</v>
      </c>
      <c r="L30" s="48"/>
      <c r="M30" s="104"/>
    </row>
    <row r="31" spans="2:13" s="7" customFormat="1" ht="25.5" x14ac:dyDescent="0.25">
      <c r="B31" s="47" t="s">
        <v>47</v>
      </c>
      <c r="C31" s="48" t="s">
        <v>38</v>
      </c>
      <c r="D31" s="105">
        <v>0.5</v>
      </c>
      <c r="E31" s="49">
        <v>1</v>
      </c>
      <c r="F31" s="49">
        <v>2</v>
      </c>
      <c r="G31" s="49">
        <v>2.5</v>
      </c>
      <c r="H31" s="49">
        <f t="shared" si="10"/>
        <v>1.9166666666666667</v>
      </c>
      <c r="I31" s="48"/>
      <c r="J31" s="51">
        <f t="shared" si="8"/>
        <v>1.5217391304347827</v>
      </c>
      <c r="K31" s="51">
        <f t="shared" si="9"/>
        <v>2.3156899810964084</v>
      </c>
      <c r="L31" s="48"/>
      <c r="M31" s="104"/>
    </row>
    <row r="32" spans="2:13" s="7" customFormat="1" ht="25.5" x14ac:dyDescent="0.25">
      <c r="B32" s="47" t="s">
        <v>48</v>
      </c>
      <c r="C32" s="48" t="s">
        <v>38</v>
      </c>
      <c r="D32" s="107"/>
      <c r="E32" s="49">
        <v>1</v>
      </c>
      <c r="F32" s="49">
        <v>1.5</v>
      </c>
      <c r="G32" s="49">
        <v>2</v>
      </c>
      <c r="H32" s="49">
        <f t="shared" ref="H32" si="11">(E32+4*F32+G32)/6</f>
        <v>1.5</v>
      </c>
      <c r="I32" s="48"/>
      <c r="J32" s="51">
        <f t="shared" ref="J32" si="12">(G32+E32)/$O$7</f>
        <v>1.3043478260869565</v>
      </c>
      <c r="K32" s="51">
        <f t="shared" ref="K32" si="13">J32*J32</f>
        <v>1.7013232514177694</v>
      </c>
      <c r="L32" s="48"/>
      <c r="M32" s="104"/>
    </row>
    <row r="33" spans="2:13" s="7" customFormat="1" ht="15.75" x14ac:dyDescent="0.25">
      <c r="B33" s="47" t="s">
        <v>49</v>
      </c>
      <c r="C33" s="48" t="s">
        <v>38</v>
      </c>
      <c r="D33" s="107"/>
      <c r="E33" s="49">
        <v>2</v>
      </c>
      <c r="F33" s="49">
        <v>3</v>
      </c>
      <c r="G33" s="49">
        <v>4</v>
      </c>
      <c r="H33" s="49">
        <f t="shared" ref="H33" si="14">(E33+4*F33+G33)/6</f>
        <v>3</v>
      </c>
      <c r="I33" s="48"/>
      <c r="J33" s="51">
        <f t="shared" ref="J33" si="15">(G33+E33)/$O$7</f>
        <v>2.6086956521739131</v>
      </c>
      <c r="K33" s="51">
        <f t="shared" ref="K33" si="16">J33*J33</f>
        <v>6.8052930056710776</v>
      </c>
      <c r="L33" s="48"/>
      <c r="M33" s="104"/>
    </row>
    <row r="34" spans="2:13" s="7" customFormat="1" ht="15.75" x14ac:dyDescent="0.25">
      <c r="B34" s="47" t="s">
        <v>50</v>
      </c>
      <c r="C34" s="48" t="s">
        <v>38</v>
      </c>
      <c r="D34" s="107"/>
      <c r="E34" s="49">
        <v>2</v>
      </c>
      <c r="F34" s="49">
        <v>4</v>
      </c>
      <c r="G34" s="49">
        <v>6</v>
      </c>
      <c r="H34" s="49">
        <f t="shared" si="10"/>
        <v>4</v>
      </c>
      <c r="I34" s="50"/>
      <c r="J34" s="51">
        <f>(G34+E34)/$O$7</f>
        <v>3.4782608695652177</v>
      </c>
      <c r="K34" s="51">
        <f>J34*J34</f>
        <v>12.098298676748584</v>
      </c>
      <c r="L34" s="50"/>
      <c r="M34" s="52"/>
    </row>
    <row r="35" spans="2:13" s="7" customFormat="1" ht="15.75" x14ac:dyDescent="0.25">
      <c r="B35" s="97"/>
      <c r="C35" s="98"/>
      <c r="D35" s="99"/>
      <c r="E35" s="100"/>
      <c r="F35" s="100"/>
      <c r="G35" s="100"/>
      <c r="H35" s="101"/>
      <c r="I35" s="100"/>
      <c r="J35" s="102"/>
      <c r="K35" s="102"/>
      <c r="L35" s="100"/>
      <c r="M35" s="103"/>
    </row>
    <row r="36" spans="2:13" s="7" customFormat="1" ht="25.5" x14ac:dyDescent="0.25">
      <c r="B36" s="53" t="s">
        <v>51</v>
      </c>
      <c r="C36" s="54" t="s">
        <v>52</v>
      </c>
      <c r="D36" s="61">
        <v>1</v>
      </c>
      <c r="E36" s="76"/>
      <c r="F36" s="56"/>
      <c r="G36" s="56"/>
      <c r="H36" s="55">
        <f t="shared" si="7"/>
        <v>0</v>
      </c>
      <c r="I36" s="56"/>
      <c r="J36" s="57">
        <f t="shared" ref="J36:J43" si="17">(G36+E36)/$O$7</f>
        <v>0</v>
      </c>
      <c r="K36" s="57">
        <f t="shared" si="2"/>
        <v>0</v>
      </c>
      <c r="L36" s="56"/>
      <c r="M36" s="58"/>
    </row>
    <row r="37" spans="2:13" s="7" customFormat="1" ht="15.75" x14ac:dyDescent="0.25">
      <c r="B37" s="53" t="s">
        <v>53</v>
      </c>
      <c r="C37" s="54" t="s">
        <v>52</v>
      </c>
      <c r="D37" s="61">
        <v>1</v>
      </c>
      <c r="E37" s="76"/>
      <c r="F37" s="56"/>
      <c r="G37" s="56"/>
      <c r="H37" s="55">
        <f t="shared" si="7"/>
        <v>0</v>
      </c>
      <c r="I37" s="56"/>
      <c r="J37" s="57">
        <f t="shared" si="17"/>
        <v>0</v>
      </c>
      <c r="K37" s="57">
        <f t="shared" si="2"/>
        <v>0</v>
      </c>
      <c r="L37" s="56"/>
      <c r="M37" s="58"/>
    </row>
    <row r="38" spans="2:13" s="7" customFormat="1" ht="15.75" x14ac:dyDescent="0.25">
      <c r="B38" s="53" t="s">
        <v>54</v>
      </c>
      <c r="C38" s="54" t="s">
        <v>52</v>
      </c>
      <c r="D38" s="61">
        <v>1</v>
      </c>
      <c r="E38" s="76"/>
      <c r="F38" s="56"/>
      <c r="G38" s="56"/>
      <c r="H38" s="55">
        <f t="shared" si="7"/>
        <v>0</v>
      </c>
      <c r="I38" s="56"/>
      <c r="J38" s="57">
        <f t="shared" si="17"/>
        <v>0</v>
      </c>
      <c r="K38" s="57">
        <f t="shared" si="2"/>
        <v>0</v>
      </c>
      <c r="L38" s="56"/>
      <c r="M38" s="58"/>
    </row>
    <row r="39" spans="2:13" s="7" customFormat="1" ht="15.75" x14ac:dyDescent="0.25">
      <c r="B39" s="53" t="s">
        <v>55</v>
      </c>
      <c r="C39" s="54" t="s">
        <v>52</v>
      </c>
      <c r="D39" s="61">
        <v>1</v>
      </c>
      <c r="E39" s="76"/>
      <c r="F39" s="56"/>
      <c r="G39" s="56"/>
      <c r="H39" s="55">
        <f t="shared" si="7"/>
        <v>0</v>
      </c>
      <c r="I39" s="56"/>
      <c r="J39" s="57">
        <f t="shared" si="17"/>
        <v>0</v>
      </c>
      <c r="K39" s="57">
        <f t="shared" si="2"/>
        <v>0</v>
      </c>
      <c r="L39" s="56"/>
      <c r="M39" s="58"/>
    </row>
    <row r="40" spans="2:13" s="7" customFormat="1" ht="15.75" x14ac:dyDescent="0.25">
      <c r="B40" s="53" t="s">
        <v>56</v>
      </c>
      <c r="C40" s="54" t="s">
        <v>52</v>
      </c>
      <c r="D40" s="61">
        <v>1</v>
      </c>
      <c r="E40" s="76"/>
      <c r="F40" s="56"/>
      <c r="G40" s="56"/>
      <c r="H40" s="55">
        <f t="shared" si="7"/>
        <v>0</v>
      </c>
      <c r="I40" s="56"/>
      <c r="J40" s="57">
        <f t="shared" si="17"/>
        <v>0</v>
      </c>
      <c r="K40" s="57">
        <f t="shared" si="2"/>
        <v>0</v>
      </c>
      <c r="L40" s="56"/>
      <c r="M40" s="58"/>
    </row>
    <row r="41" spans="2:13" s="7" customFormat="1" ht="15.75" x14ac:dyDescent="0.25">
      <c r="B41" s="53" t="s">
        <v>57</v>
      </c>
      <c r="C41" s="54" t="s">
        <v>52</v>
      </c>
      <c r="D41" s="61">
        <v>1</v>
      </c>
      <c r="E41" s="90"/>
      <c r="F41" s="56"/>
      <c r="G41" s="56"/>
      <c r="H41" s="55">
        <f t="shared" si="7"/>
        <v>0</v>
      </c>
      <c r="I41" s="56"/>
      <c r="J41" s="57">
        <f t="shared" si="17"/>
        <v>0</v>
      </c>
      <c r="K41" s="57">
        <f t="shared" si="2"/>
        <v>0</v>
      </c>
      <c r="L41" s="56"/>
      <c r="M41" s="58"/>
    </row>
    <row r="42" spans="2:13" s="7" customFormat="1" ht="15.75" x14ac:dyDescent="0.25">
      <c r="B42" s="53" t="s">
        <v>58</v>
      </c>
      <c r="C42" s="54" t="s">
        <v>52</v>
      </c>
      <c r="D42" s="61">
        <v>1</v>
      </c>
      <c r="E42" s="90"/>
      <c r="F42" s="56"/>
      <c r="G42" s="56"/>
      <c r="H42" s="55">
        <f>(E42+4*F42+G42)/6</f>
        <v>0</v>
      </c>
      <c r="I42" s="56"/>
      <c r="J42" s="57">
        <f t="shared" si="17"/>
        <v>0</v>
      </c>
      <c r="K42" s="57">
        <f t="shared" si="2"/>
        <v>0</v>
      </c>
      <c r="L42" s="56"/>
      <c r="M42" s="58"/>
    </row>
    <row r="43" spans="2:13" s="7" customFormat="1" ht="15.75" x14ac:dyDescent="0.25">
      <c r="B43" s="53" t="s">
        <v>59</v>
      </c>
      <c r="C43" s="54" t="s">
        <v>52</v>
      </c>
      <c r="D43" s="61">
        <v>1</v>
      </c>
      <c r="E43" s="90"/>
      <c r="F43" s="56"/>
      <c r="G43" s="56"/>
      <c r="H43" s="55">
        <f>(E43+4*F43+G43)/6</f>
        <v>0</v>
      </c>
      <c r="I43" s="56"/>
      <c r="J43" s="57">
        <f t="shared" si="17"/>
        <v>0</v>
      </c>
      <c r="K43" s="57">
        <f t="shared" si="2"/>
        <v>0</v>
      </c>
      <c r="L43" s="56"/>
      <c r="M43" s="58"/>
    </row>
    <row r="44" spans="2:13" s="7" customFormat="1" ht="15.75" x14ac:dyDescent="0.25">
      <c r="B44" s="53" t="s">
        <v>60</v>
      </c>
      <c r="C44" s="54" t="s">
        <v>52</v>
      </c>
      <c r="D44" s="61">
        <v>1</v>
      </c>
      <c r="E44" s="55">
        <v>3</v>
      </c>
      <c r="F44" s="55">
        <v>5</v>
      </c>
      <c r="G44" s="55">
        <v>7</v>
      </c>
      <c r="H44" s="55">
        <f t="shared" si="7"/>
        <v>5</v>
      </c>
      <c r="I44" s="56"/>
      <c r="J44" s="57">
        <f t="shared" si="1"/>
        <v>4.3478260869565224</v>
      </c>
      <c r="K44" s="57">
        <f t="shared" si="2"/>
        <v>18.903591682419666</v>
      </c>
      <c r="L44" s="56"/>
      <c r="M44" s="58"/>
    </row>
    <row r="45" spans="2:13" s="7" customFormat="1" ht="15.75" x14ac:dyDescent="0.25">
      <c r="B45" s="53" t="s">
        <v>61</v>
      </c>
      <c r="C45" s="54" t="s">
        <v>52</v>
      </c>
      <c r="D45" s="61">
        <v>1</v>
      </c>
      <c r="E45" s="55">
        <v>4</v>
      </c>
      <c r="F45" s="55">
        <v>5</v>
      </c>
      <c r="G45" s="55">
        <v>6</v>
      </c>
      <c r="H45" s="55">
        <f t="shared" si="7"/>
        <v>5</v>
      </c>
      <c r="I45" s="55">
        <v>6</v>
      </c>
      <c r="J45" s="57">
        <f t="shared" si="1"/>
        <v>4.3478260869565224</v>
      </c>
      <c r="K45" s="57">
        <f t="shared" si="2"/>
        <v>18.903591682419666</v>
      </c>
      <c r="L45" s="56"/>
      <c r="M45" s="58"/>
    </row>
    <row r="46" spans="2:13" s="7" customFormat="1" ht="15.75" x14ac:dyDescent="0.25">
      <c r="B46" s="53" t="s">
        <v>62</v>
      </c>
      <c r="C46" s="54" t="s">
        <v>52</v>
      </c>
      <c r="D46" s="61">
        <v>0.9</v>
      </c>
      <c r="E46" s="55">
        <v>3</v>
      </c>
      <c r="F46" s="55">
        <v>4</v>
      </c>
      <c r="G46" s="55">
        <v>5</v>
      </c>
      <c r="H46" s="55">
        <f t="shared" si="7"/>
        <v>4</v>
      </c>
      <c r="I46" s="55"/>
      <c r="J46" s="57">
        <f t="shared" ref="J46:J47" si="18">(G46+E46)/$O$7</f>
        <v>3.4782608695652177</v>
      </c>
      <c r="K46" s="57">
        <f t="shared" ref="K46:K47" si="19">J46*J46</f>
        <v>12.098298676748584</v>
      </c>
      <c r="L46" s="56"/>
      <c r="M46" s="58"/>
    </row>
    <row r="47" spans="2:13" s="7" customFormat="1" ht="15.75" x14ac:dyDescent="0.25">
      <c r="B47" s="53" t="s">
        <v>63</v>
      </c>
      <c r="C47" s="54" t="s">
        <v>52</v>
      </c>
      <c r="D47" s="61"/>
      <c r="E47" s="55">
        <v>3</v>
      </c>
      <c r="F47" s="55">
        <v>4</v>
      </c>
      <c r="G47" s="55">
        <v>5</v>
      </c>
      <c r="H47" s="55">
        <f t="shared" si="7"/>
        <v>4</v>
      </c>
      <c r="I47" s="55"/>
      <c r="J47" s="57">
        <f t="shared" si="18"/>
        <v>3.4782608695652177</v>
      </c>
      <c r="K47" s="57">
        <f t="shared" si="19"/>
        <v>12.098298676748584</v>
      </c>
      <c r="L47" s="56"/>
      <c r="M47" s="58"/>
    </row>
    <row r="48" spans="2:13" s="7" customFormat="1" ht="15.75" x14ac:dyDescent="0.25">
      <c r="B48" s="44"/>
      <c r="C48" s="5"/>
      <c r="D48" s="6"/>
      <c r="E48" s="6"/>
      <c r="F48" s="6"/>
      <c r="G48" s="6"/>
      <c r="H48" s="6"/>
      <c r="I48" s="6"/>
      <c r="J48" s="6"/>
      <c r="K48" s="6"/>
      <c r="L48" s="6"/>
      <c r="M48" s="35"/>
    </row>
    <row r="49" spans="2:13" s="7" customFormat="1" ht="25.5" x14ac:dyDescent="0.25">
      <c r="B49" s="62" t="s">
        <v>64</v>
      </c>
      <c r="C49" s="63" t="s">
        <v>65</v>
      </c>
      <c r="D49" s="64">
        <v>1</v>
      </c>
      <c r="E49" s="65"/>
      <c r="F49" s="66"/>
      <c r="G49" s="66"/>
      <c r="H49" s="87">
        <f t="shared" si="7"/>
        <v>0</v>
      </c>
      <c r="I49" s="67"/>
      <c r="J49" s="88">
        <f t="shared" si="1"/>
        <v>0</v>
      </c>
      <c r="K49" s="88">
        <f t="shared" si="2"/>
        <v>0</v>
      </c>
      <c r="L49" s="67"/>
      <c r="M49" s="68"/>
    </row>
    <row r="50" spans="2:13" s="7" customFormat="1" ht="15.75" x14ac:dyDescent="0.25">
      <c r="B50" s="62" t="s">
        <v>66</v>
      </c>
      <c r="C50" s="63" t="s">
        <v>65</v>
      </c>
      <c r="D50" s="64">
        <v>1</v>
      </c>
      <c r="E50" s="65"/>
      <c r="F50" s="66"/>
      <c r="G50" s="66"/>
      <c r="H50" s="87">
        <f t="shared" si="7"/>
        <v>0</v>
      </c>
      <c r="I50" s="67"/>
      <c r="J50" s="88">
        <f t="shared" si="1"/>
        <v>0</v>
      </c>
      <c r="K50" s="88">
        <f t="shared" si="2"/>
        <v>0</v>
      </c>
      <c r="L50" s="67"/>
      <c r="M50" s="68"/>
    </row>
    <row r="51" spans="2:13" s="7" customFormat="1" ht="15.75" x14ac:dyDescent="0.25">
      <c r="B51" s="62" t="s">
        <v>67</v>
      </c>
      <c r="C51" s="63" t="s">
        <v>65</v>
      </c>
      <c r="D51" s="64">
        <v>1</v>
      </c>
      <c r="E51" s="69"/>
      <c r="F51" s="66"/>
      <c r="G51" s="66"/>
      <c r="H51" s="87">
        <f t="shared" si="7"/>
        <v>0</v>
      </c>
      <c r="I51" s="67"/>
      <c r="J51" s="88">
        <f t="shared" si="1"/>
        <v>0</v>
      </c>
      <c r="K51" s="88">
        <f t="shared" si="2"/>
        <v>0</v>
      </c>
      <c r="L51" s="67"/>
      <c r="M51" s="68"/>
    </row>
    <row r="52" spans="2:13" s="7" customFormat="1" ht="15.75" x14ac:dyDescent="0.25">
      <c r="B52" s="62" t="s">
        <v>68</v>
      </c>
      <c r="C52" s="63" t="s">
        <v>65</v>
      </c>
      <c r="D52" s="64">
        <v>1</v>
      </c>
      <c r="E52" s="69"/>
      <c r="F52" s="66"/>
      <c r="G52" s="66"/>
      <c r="H52" s="87">
        <f t="shared" si="7"/>
        <v>0</v>
      </c>
      <c r="I52" s="67"/>
      <c r="J52" s="88">
        <f t="shared" si="1"/>
        <v>0</v>
      </c>
      <c r="K52" s="88">
        <f t="shared" si="2"/>
        <v>0</v>
      </c>
      <c r="L52" s="67"/>
      <c r="M52" s="68"/>
    </row>
    <row r="53" spans="2:13" s="7" customFormat="1" ht="15.75" x14ac:dyDescent="0.25">
      <c r="B53" s="62" t="s">
        <v>69</v>
      </c>
      <c r="C53" s="63" t="s">
        <v>65</v>
      </c>
      <c r="D53" s="64">
        <v>1</v>
      </c>
      <c r="E53" s="69"/>
      <c r="F53" s="66"/>
      <c r="G53" s="66"/>
      <c r="H53" s="87">
        <f t="shared" si="7"/>
        <v>0</v>
      </c>
      <c r="I53" s="67"/>
      <c r="J53" s="88">
        <f t="shared" si="1"/>
        <v>0</v>
      </c>
      <c r="K53" s="88">
        <f t="shared" si="2"/>
        <v>0</v>
      </c>
      <c r="L53" s="67"/>
      <c r="M53" s="68"/>
    </row>
    <row r="54" spans="2:13" s="7" customFormat="1" ht="15.75" x14ac:dyDescent="0.25">
      <c r="B54" s="62" t="s">
        <v>70</v>
      </c>
      <c r="C54" s="63" t="s">
        <v>65</v>
      </c>
      <c r="D54" s="64">
        <v>1</v>
      </c>
      <c r="E54" s="69"/>
      <c r="F54" s="66"/>
      <c r="G54" s="66"/>
      <c r="H54" s="87">
        <f t="shared" si="7"/>
        <v>0</v>
      </c>
      <c r="I54" s="67"/>
      <c r="J54" s="88">
        <f t="shared" si="1"/>
        <v>0</v>
      </c>
      <c r="K54" s="88">
        <f t="shared" si="2"/>
        <v>0</v>
      </c>
      <c r="L54" s="67"/>
      <c r="M54" s="68"/>
    </row>
    <row r="55" spans="2:13" s="7" customFormat="1" ht="25.5" x14ac:dyDescent="0.25">
      <c r="B55" s="62" t="s">
        <v>71</v>
      </c>
      <c r="C55" s="63" t="s">
        <v>72</v>
      </c>
      <c r="D55" s="64">
        <v>1</v>
      </c>
      <c r="E55" s="69"/>
      <c r="F55" s="66"/>
      <c r="G55" s="66"/>
      <c r="H55" s="87">
        <f t="shared" si="7"/>
        <v>0</v>
      </c>
      <c r="I55" s="67"/>
      <c r="J55" s="88">
        <f t="shared" si="1"/>
        <v>0</v>
      </c>
      <c r="K55" s="88">
        <f t="shared" si="2"/>
        <v>0</v>
      </c>
      <c r="L55" s="67"/>
      <c r="M55" s="68"/>
    </row>
    <row r="56" spans="2:13" s="7" customFormat="1" ht="15.75" x14ac:dyDescent="0.25">
      <c r="B56" s="62" t="s">
        <v>73</v>
      </c>
      <c r="C56" s="63" t="s">
        <v>65</v>
      </c>
      <c r="D56" s="64">
        <v>1</v>
      </c>
      <c r="E56" s="69"/>
      <c r="F56" s="66"/>
      <c r="G56" s="66"/>
      <c r="H56" s="87">
        <f t="shared" si="7"/>
        <v>0</v>
      </c>
      <c r="I56" s="67"/>
      <c r="J56" s="88">
        <f t="shared" si="1"/>
        <v>0</v>
      </c>
      <c r="K56" s="88">
        <f t="shared" si="2"/>
        <v>0</v>
      </c>
      <c r="L56" s="67"/>
      <c r="M56" s="68"/>
    </row>
    <row r="57" spans="2:13" s="7" customFormat="1" ht="15.75" x14ac:dyDescent="0.25">
      <c r="B57" s="62" t="s">
        <v>74</v>
      </c>
      <c r="C57" s="63" t="s">
        <v>65</v>
      </c>
      <c r="D57" s="64">
        <v>1</v>
      </c>
      <c r="E57" s="69"/>
      <c r="F57" s="66"/>
      <c r="G57" s="66"/>
      <c r="H57" s="87">
        <f t="shared" si="7"/>
        <v>0</v>
      </c>
      <c r="I57" s="67"/>
      <c r="J57" s="88">
        <f t="shared" si="1"/>
        <v>0</v>
      </c>
      <c r="K57" s="88">
        <f t="shared" si="2"/>
        <v>0</v>
      </c>
      <c r="L57" s="67"/>
      <c r="M57" s="68"/>
    </row>
    <row r="58" spans="2:13" s="7" customFormat="1" ht="38.25" x14ac:dyDescent="0.25">
      <c r="B58" s="62" t="s">
        <v>75</v>
      </c>
      <c r="C58" s="63" t="s">
        <v>65</v>
      </c>
      <c r="D58" s="64">
        <v>1</v>
      </c>
      <c r="E58" s="65"/>
      <c r="F58" s="66"/>
      <c r="G58" s="66"/>
      <c r="H58" s="87">
        <f t="shared" si="7"/>
        <v>0</v>
      </c>
      <c r="I58" s="67"/>
      <c r="J58" s="88">
        <f t="shared" si="1"/>
        <v>0</v>
      </c>
      <c r="K58" s="88">
        <f t="shared" si="2"/>
        <v>0</v>
      </c>
      <c r="L58" s="67"/>
      <c r="M58" s="68"/>
    </row>
    <row r="59" spans="2:13" s="7" customFormat="1" ht="15.75" x14ac:dyDescent="0.25">
      <c r="B59" s="62" t="s">
        <v>76</v>
      </c>
      <c r="C59" s="63" t="s">
        <v>65</v>
      </c>
      <c r="D59" s="64">
        <v>1</v>
      </c>
      <c r="E59" s="69"/>
      <c r="F59" s="66"/>
      <c r="G59" s="66"/>
      <c r="H59" s="87">
        <f t="shared" si="7"/>
        <v>0</v>
      </c>
      <c r="I59" s="67"/>
      <c r="J59" s="88">
        <f t="shared" si="1"/>
        <v>0</v>
      </c>
      <c r="K59" s="88">
        <f t="shared" si="2"/>
        <v>0</v>
      </c>
      <c r="L59" s="67"/>
      <c r="M59" s="68"/>
    </row>
    <row r="60" spans="2:13" s="7" customFormat="1" ht="25.5" x14ac:dyDescent="0.25">
      <c r="B60" s="62" t="s">
        <v>77</v>
      </c>
      <c r="C60" s="63" t="s">
        <v>65</v>
      </c>
      <c r="D60" s="64">
        <v>1</v>
      </c>
      <c r="E60" s="70"/>
      <c r="F60" s="66"/>
      <c r="G60" s="66"/>
      <c r="H60" s="87">
        <f t="shared" si="7"/>
        <v>0</v>
      </c>
      <c r="I60" s="67"/>
      <c r="J60" s="88">
        <f t="shared" si="1"/>
        <v>0</v>
      </c>
      <c r="K60" s="88">
        <f t="shared" si="2"/>
        <v>0</v>
      </c>
      <c r="L60" s="67"/>
      <c r="M60" s="68"/>
    </row>
    <row r="61" spans="2:13" s="7" customFormat="1" ht="25.5" x14ac:dyDescent="0.25">
      <c r="B61" s="62" t="s">
        <v>78</v>
      </c>
      <c r="C61" s="63" t="s">
        <v>65</v>
      </c>
      <c r="D61" s="64">
        <v>1</v>
      </c>
      <c r="E61" s="65"/>
      <c r="F61" s="66"/>
      <c r="G61" s="66"/>
      <c r="H61" s="87">
        <f t="shared" si="7"/>
        <v>0</v>
      </c>
      <c r="I61" s="67"/>
      <c r="J61" s="88">
        <f t="shared" si="1"/>
        <v>0</v>
      </c>
      <c r="K61" s="88">
        <f t="shared" si="2"/>
        <v>0</v>
      </c>
      <c r="L61" s="67"/>
      <c r="M61" s="68"/>
    </row>
    <row r="62" spans="2:13" s="7" customFormat="1" ht="15.75" x14ac:dyDescent="0.25">
      <c r="B62" s="62" t="s">
        <v>79</v>
      </c>
      <c r="C62" s="63" t="s">
        <v>65</v>
      </c>
      <c r="D62" s="64">
        <v>1</v>
      </c>
      <c r="E62" s="65"/>
      <c r="F62" s="66"/>
      <c r="G62" s="66"/>
      <c r="H62" s="87">
        <f t="shared" si="7"/>
        <v>0</v>
      </c>
      <c r="I62" s="67"/>
      <c r="J62" s="88">
        <f t="shared" si="1"/>
        <v>0</v>
      </c>
      <c r="K62" s="88">
        <f t="shared" si="2"/>
        <v>0</v>
      </c>
      <c r="L62" s="67"/>
      <c r="M62" s="68"/>
    </row>
    <row r="63" spans="2:13" s="7" customFormat="1" ht="15.75" x14ac:dyDescent="0.25">
      <c r="B63" s="62" t="s">
        <v>80</v>
      </c>
      <c r="C63" s="63" t="s">
        <v>65</v>
      </c>
      <c r="D63" s="65"/>
      <c r="E63" s="79">
        <v>1</v>
      </c>
      <c r="F63" s="80">
        <v>2</v>
      </c>
      <c r="G63" s="80">
        <v>3</v>
      </c>
      <c r="H63" s="87">
        <f t="shared" si="7"/>
        <v>2</v>
      </c>
      <c r="I63" s="67"/>
      <c r="J63" s="88">
        <f t="shared" si="1"/>
        <v>1.7391304347826089</v>
      </c>
      <c r="K63" s="88">
        <f t="shared" si="2"/>
        <v>3.024574669187146</v>
      </c>
      <c r="L63" s="67"/>
      <c r="M63" s="68"/>
    </row>
    <row r="64" spans="2:13" s="7" customFormat="1" ht="15.75" x14ac:dyDescent="0.25">
      <c r="B64" s="62" t="s">
        <v>81</v>
      </c>
      <c r="C64" s="63" t="s">
        <v>65</v>
      </c>
      <c r="D64" s="64">
        <v>1</v>
      </c>
      <c r="E64" s="81"/>
      <c r="F64" s="80"/>
      <c r="G64" s="80"/>
      <c r="H64" s="87">
        <f t="shared" si="7"/>
        <v>0</v>
      </c>
      <c r="I64" s="67"/>
      <c r="J64" s="88">
        <f t="shared" si="1"/>
        <v>0</v>
      </c>
      <c r="K64" s="88">
        <f t="shared" si="2"/>
        <v>0</v>
      </c>
      <c r="L64" s="67"/>
      <c r="M64" s="68"/>
    </row>
    <row r="65" spans="2:13" s="7" customFormat="1" ht="15.75" x14ac:dyDescent="0.25">
      <c r="B65" s="62" t="s">
        <v>82</v>
      </c>
      <c r="C65" s="63" t="s">
        <v>65</v>
      </c>
      <c r="D65" s="65"/>
      <c r="E65" s="79">
        <v>1</v>
      </c>
      <c r="F65" s="80">
        <v>2</v>
      </c>
      <c r="G65" s="80">
        <v>3</v>
      </c>
      <c r="H65" s="87">
        <f t="shared" si="7"/>
        <v>2</v>
      </c>
      <c r="I65" s="67"/>
      <c r="J65" s="88">
        <f t="shared" si="1"/>
        <v>1.7391304347826089</v>
      </c>
      <c r="K65" s="88">
        <f t="shared" si="2"/>
        <v>3.024574669187146</v>
      </c>
      <c r="L65" s="67"/>
      <c r="M65" s="68"/>
    </row>
    <row r="66" spans="2:13" s="7" customFormat="1" ht="25.5" x14ac:dyDescent="0.25">
      <c r="B66" s="62" t="s">
        <v>83</v>
      </c>
      <c r="C66" s="63" t="s">
        <v>72</v>
      </c>
      <c r="D66" s="64">
        <v>1</v>
      </c>
      <c r="E66" s="82"/>
      <c r="F66" s="80"/>
      <c r="G66" s="80"/>
      <c r="H66" s="87">
        <f t="shared" si="7"/>
        <v>0</v>
      </c>
      <c r="I66" s="67"/>
      <c r="J66" s="88">
        <f t="shared" si="1"/>
        <v>0</v>
      </c>
      <c r="K66" s="88">
        <f t="shared" si="2"/>
        <v>0</v>
      </c>
      <c r="L66" s="67"/>
      <c r="M66" s="68"/>
    </row>
    <row r="67" spans="2:13" s="7" customFormat="1" ht="15.75" x14ac:dyDescent="0.25">
      <c r="B67" s="62" t="s">
        <v>84</v>
      </c>
      <c r="C67" s="63" t="s">
        <v>85</v>
      </c>
      <c r="D67" s="64">
        <v>1</v>
      </c>
      <c r="E67" s="82"/>
      <c r="F67" s="80"/>
      <c r="G67" s="80"/>
      <c r="H67" s="87">
        <f t="shared" si="7"/>
        <v>0</v>
      </c>
      <c r="I67" s="67"/>
      <c r="J67" s="88">
        <f t="shared" si="1"/>
        <v>0</v>
      </c>
      <c r="K67" s="88">
        <f t="shared" si="2"/>
        <v>0</v>
      </c>
      <c r="L67" s="67"/>
      <c r="M67" s="68"/>
    </row>
    <row r="68" spans="2:13" s="7" customFormat="1" ht="25.5" x14ac:dyDescent="0.25">
      <c r="B68" s="62" t="s">
        <v>86</v>
      </c>
      <c r="C68" s="63" t="s">
        <v>85</v>
      </c>
      <c r="D68" s="64">
        <v>1</v>
      </c>
      <c r="E68" s="82"/>
      <c r="F68" s="80"/>
      <c r="G68" s="80"/>
      <c r="H68" s="87">
        <f t="shared" si="7"/>
        <v>0</v>
      </c>
      <c r="I68" s="67"/>
      <c r="J68" s="88">
        <f t="shared" si="1"/>
        <v>0</v>
      </c>
      <c r="K68" s="88">
        <f t="shared" si="2"/>
        <v>0</v>
      </c>
      <c r="L68" s="67"/>
      <c r="M68" s="68"/>
    </row>
    <row r="69" spans="2:13" s="7" customFormat="1" ht="25.5" x14ac:dyDescent="0.25">
      <c r="B69" s="62" t="s">
        <v>86</v>
      </c>
      <c r="C69" s="71" t="s">
        <v>65</v>
      </c>
      <c r="D69" s="64">
        <v>1</v>
      </c>
      <c r="E69" s="77"/>
      <c r="F69" s="77"/>
      <c r="G69" s="77"/>
      <c r="H69" s="87">
        <f t="shared" si="7"/>
        <v>0</v>
      </c>
      <c r="I69" s="73"/>
      <c r="J69" s="88">
        <f t="shared" si="1"/>
        <v>0</v>
      </c>
      <c r="K69" s="88">
        <f t="shared" si="2"/>
        <v>0</v>
      </c>
      <c r="L69" s="74"/>
      <c r="M69" s="75"/>
    </row>
    <row r="70" spans="2:13" s="7" customFormat="1" ht="25.5" x14ac:dyDescent="0.25">
      <c r="B70" s="62" t="s">
        <v>87</v>
      </c>
      <c r="C70" s="71" t="s">
        <v>65</v>
      </c>
      <c r="D70" s="64">
        <v>1</v>
      </c>
      <c r="E70" s="77"/>
      <c r="F70" s="77"/>
      <c r="G70" s="77"/>
      <c r="H70" s="87">
        <f t="shared" si="7"/>
        <v>0</v>
      </c>
      <c r="I70" s="73"/>
      <c r="J70" s="88">
        <f t="shared" si="1"/>
        <v>0</v>
      </c>
      <c r="K70" s="88">
        <f t="shared" si="2"/>
        <v>0</v>
      </c>
      <c r="L70" s="74"/>
      <c r="M70" s="75"/>
    </row>
    <row r="71" spans="2:13" s="7" customFormat="1" ht="15.75" x14ac:dyDescent="0.25">
      <c r="B71" s="62" t="s">
        <v>88</v>
      </c>
      <c r="C71" s="71" t="s">
        <v>65</v>
      </c>
      <c r="D71" s="64">
        <v>0.1</v>
      </c>
      <c r="E71" s="78">
        <v>1</v>
      </c>
      <c r="F71" s="78">
        <v>3</v>
      </c>
      <c r="G71" s="78">
        <v>5</v>
      </c>
      <c r="H71" s="87">
        <f t="shared" si="7"/>
        <v>3</v>
      </c>
      <c r="I71" s="72"/>
      <c r="J71" s="88">
        <f t="shared" si="1"/>
        <v>2.6086956521739131</v>
      </c>
      <c r="K71" s="88">
        <f t="shared" si="2"/>
        <v>6.8052930056710776</v>
      </c>
      <c r="L71" s="74"/>
      <c r="M71" s="75"/>
    </row>
    <row r="72" spans="2:13" s="7" customFormat="1" ht="38.25" x14ac:dyDescent="0.25">
      <c r="B72" s="62" t="s">
        <v>89</v>
      </c>
      <c r="C72" s="71" t="s">
        <v>65</v>
      </c>
      <c r="D72" s="64">
        <v>1</v>
      </c>
      <c r="E72" s="78">
        <v>2</v>
      </c>
      <c r="F72" s="78">
        <v>3</v>
      </c>
      <c r="G72" s="78">
        <v>4</v>
      </c>
      <c r="H72" s="87">
        <f t="shared" si="7"/>
        <v>3</v>
      </c>
      <c r="I72" s="72"/>
      <c r="J72" s="88">
        <f t="shared" si="1"/>
        <v>2.6086956521739131</v>
      </c>
      <c r="K72" s="88">
        <f t="shared" si="2"/>
        <v>6.8052930056710776</v>
      </c>
      <c r="L72" s="74"/>
      <c r="M72" s="75"/>
    </row>
    <row r="73" spans="2:13" s="9" customFormat="1" ht="15.75" x14ac:dyDescent="0.25">
      <c r="B73" s="62" t="s">
        <v>90</v>
      </c>
      <c r="C73" s="71" t="s">
        <v>65</v>
      </c>
      <c r="D73" s="64">
        <v>1</v>
      </c>
      <c r="E73" s="78">
        <v>2</v>
      </c>
      <c r="F73" s="78">
        <v>3</v>
      </c>
      <c r="G73" s="78">
        <v>4</v>
      </c>
      <c r="H73" s="87">
        <f t="shared" si="7"/>
        <v>3</v>
      </c>
      <c r="I73" s="72"/>
      <c r="J73" s="88">
        <f t="shared" si="1"/>
        <v>2.6086956521739131</v>
      </c>
      <c r="K73" s="88">
        <f t="shared" si="2"/>
        <v>6.8052930056710776</v>
      </c>
      <c r="L73" s="74"/>
      <c r="M73" s="75"/>
    </row>
    <row r="74" spans="2:13" s="9" customFormat="1" ht="15.75" x14ac:dyDescent="0.25">
      <c r="B74" s="62" t="s">
        <v>91</v>
      </c>
      <c r="C74" s="71" t="s">
        <v>65</v>
      </c>
      <c r="D74" s="64">
        <v>1</v>
      </c>
      <c r="E74" s="78">
        <v>2</v>
      </c>
      <c r="F74" s="78">
        <v>3</v>
      </c>
      <c r="G74" s="78">
        <v>4</v>
      </c>
      <c r="H74" s="87">
        <f t="shared" si="7"/>
        <v>3</v>
      </c>
      <c r="I74" s="72">
        <v>2</v>
      </c>
      <c r="J74" s="88">
        <f t="shared" si="1"/>
        <v>2.6086956521739131</v>
      </c>
      <c r="K74" s="88">
        <f t="shared" si="2"/>
        <v>6.8052930056710776</v>
      </c>
      <c r="L74" s="74"/>
      <c r="M74" s="75"/>
    </row>
    <row r="75" spans="2:13" s="9" customFormat="1" ht="15.75" x14ac:dyDescent="0.25">
      <c r="B75" s="62" t="s">
        <v>92</v>
      </c>
      <c r="C75" s="71" t="s">
        <v>65</v>
      </c>
      <c r="D75" s="64">
        <v>0</v>
      </c>
      <c r="E75" s="78">
        <v>2</v>
      </c>
      <c r="F75" s="78">
        <v>3</v>
      </c>
      <c r="G75" s="78">
        <v>4</v>
      </c>
      <c r="H75" s="87">
        <f t="shared" si="7"/>
        <v>3</v>
      </c>
      <c r="I75" s="72"/>
      <c r="J75" s="88">
        <f t="shared" si="1"/>
        <v>2.6086956521739131</v>
      </c>
      <c r="K75" s="88">
        <f t="shared" si="2"/>
        <v>6.8052930056710776</v>
      </c>
      <c r="L75" s="74"/>
      <c r="M75" s="75"/>
    </row>
    <row r="76" spans="2:13" s="9" customFormat="1" ht="15.75" x14ac:dyDescent="0.25">
      <c r="B76" s="62" t="s">
        <v>93</v>
      </c>
      <c r="C76" s="71" t="s">
        <v>65</v>
      </c>
      <c r="D76" s="64">
        <v>1</v>
      </c>
      <c r="E76" s="78">
        <v>1</v>
      </c>
      <c r="F76" s="78">
        <v>1</v>
      </c>
      <c r="G76" s="78">
        <v>1</v>
      </c>
      <c r="H76" s="87">
        <f t="shared" si="7"/>
        <v>1</v>
      </c>
      <c r="I76" s="72">
        <v>1</v>
      </c>
      <c r="J76" s="88">
        <f t="shared" si="1"/>
        <v>0.86956521739130443</v>
      </c>
      <c r="K76" s="88">
        <f t="shared" si="2"/>
        <v>0.7561436672967865</v>
      </c>
      <c r="L76" s="74"/>
      <c r="M76" s="75"/>
    </row>
    <row r="77" spans="2:13" s="9" customFormat="1" ht="25.5" x14ac:dyDescent="0.25">
      <c r="B77" s="62" t="s">
        <v>94</v>
      </c>
      <c r="C77" s="119" t="s">
        <v>65</v>
      </c>
      <c r="D77" s="120">
        <v>1</v>
      </c>
      <c r="E77" s="72">
        <v>1</v>
      </c>
      <c r="F77" s="121">
        <v>2</v>
      </c>
      <c r="G77" s="121">
        <v>3</v>
      </c>
      <c r="H77" s="87">
        <f t="shared" ref="H77" si="20">(E77+4*F77+G77)/6</f>
        <v>2</v>
      </c>
      <c r="I77" s="73">
        <v>2</v>
      </c>
      <c r="J77" s="88">
        <f t="shared" ref="J77" si="21">(G77+E77)/$O$7</f>
        <v>1.7391304347826089</v>
      </c>
      <c r="K77" s="88">
        <f t="shared" ref="K77" si="22">J77*J77</f>
        <v>3.024574669187146</v>
      </c>
      <c r="L77" s="74"/>
      <c r="M77" s="75"/>
    </row>
    <row r="78" spans="2:13" s="9" customFormat="1" ht="15.75" x14ac:dyDescent="0.25">
      <c r="B78" s="44"/>
      <c r="C78" s="3"/>
      <c r="D78" s="59"/>
      <c r="E78" s="60"/>
      <c r="F78" s="1"/>
      <c r="G78" s="1"/>
      <c r="H78" s="122"/>
      <c r="I78" s="2"/>
      <c r="J78" s="118"/>
      <c r="K78" s="118"/>
      <c r="L78" s="4"/>
      <c r="M78" s="36"/>
    </row>
    <row r="79" spans="2:13" s="9" customFormat="1" ht="47.25" x14ac:dyDescent="0.25">
      <c r="B79" s="37" t="s">
        <v>95</v>
      </c>
      <c r="C79" s="11"/>
      <c r="D79" s="12">
        <v>0</v>
      </c>
      <c r="E79" s="89">
        <v>0</v>
      </c>
      <c r="F79" s="13">
        <v>0</v>
      </c>
      <c r="G79" s="13">
        <v>0</v>
      </c>
      <c r="H79" s="14">
        <v>0</v>
      </c>
      <c r="I79" s="14"/>
      <c r="J79" s="14"/>
      <c r="K79" s="14"/>
      <c r="L79" s="15" t="s">
        <v>96</v>
      </c>
      <c r="M79" s="38" t="s">
        <v>97</v>
      </c>
    </row>
    <row r="80" spans="2:13" s="9" customFormat="1" ht="15.75" thickBot="1" x14ac:dyDescent="0.3">
      <c r="B80" s="39"/>
      <c r="C80" s="40"/>
      <c r="D80" s="41"/>
      <c r="E80" s="40"/>
      <c r="F80" s="40"/>
      <c r="G80" s="40"/>
      <c r="H80" s="40"/>
      <c r="I80" s="40"/>
      <c r="J80" s="40"/>
      <c r="K80" s="40"/>
      <c r="L80" s="42">
        <v>0.75</v>
      </c>
      <c r="M80" s="43">
        <f ca="1">L3+(NORMSINV(L80)*M3)</f>
        <v>303.08088570255808</v>
      </c>
    </row>
    <row r="81" spans="1:62" s="9" customFormat="1" x14ac:dyDescent="0.25">
      <c r="D81" s="27"/>
      <c r="L81" s="27"/>
    </row>
    <row r="82" spans="1:62" s="9" customFormat="1" x14ac:dyDescent="0.25">
      <c r="D82" s="27"/>
      <c r="L82" s="27"/>
    </row>
    <row r="83" spans="1:62" s="16" customFormat="1" ht="15.75" x14ac:dyDescent="0.25">
      <c r="A83" s="26"/>
      <c r="B83" s="9"/>
      <c r="C83" s="9"/>
      <c r="D83" s="27"/>
      <c r="E83" s="9"/>
      <c r="F83" s="9"/>
      <c r="G83" s="9"/>
      <c r="H83" s="9"/>
      <c r="I83" s="9"/>
      <c r="J83" s="9"/>
      <c r="K83" s="9"/>
      <c r="L83" s="27"/>
      <c r="M83" s="9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 spans="1:62" s="22" customFormat="1" ht="15.75" x14ac:dyDescent="0.25">
      <c r="A84" s="25"/>
      <c r="B84" s="9"/>
      <c r="C84" s="9"/>
      <c r="D84" s="27"/>
      <c r="E84" s="9"/>
      <c r="F84" s="9"/>
      <c r="G84" s="9"/>
      <c r="H84" s="9"/>
      <c r="I84" s="9"/>
      <c r="J84" s="9"/>
      <c r="K84" s="9"/>
      <c r="L84" s="27"/>
      <c r="M84" s="9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</row>
    <row r="85" spans="1:62" s="9" customFormat="1" x14ac:dyDescent="0.25">
      <c r="D85" s="27"/>
      <c r="L85" s="27"/>
    </row>
    <row r="86" spans="1:62" s="9" customFormat="1" x14ac:dyDescent="0.25">
      <c r="D86" s="27"/>
      <c r="L86" s="27"/>
    </row>
    <row r="87" spans="1:62" s="9" customFormat="1" x14ac:dyDescent="0.25">
      <c r="D87" s="27"/>
      <c r="L87" s="27"/>
    </row>
    <row r="88" spans="1:62" s="9" customFormat="1" x14ac:dyDescent="0.25">
      <c r="D88" s="27"/>
      <c r="L88" s="27"/>
    </row>
    <row r="89" spans="1:62" s="9" customFormat="1" x14ac:dyDescent="0.25">
      <c r="D89" s="27"/>
      <c r="L89" s="27"/>
    </row>
    <row r="90" spans="1:62" s="9" customFormat="1" x14ac:dyDescent="0.25">
      <c r="D90" s="27"/>
      <c r="L90" s="27"/>
    </row>
    <row r="91" spans="1:62" s="9" customFormat="1" x14ac:dyDescent="0.25">
      <c r="D91" s="27"/>
      <c r="L91" s="27"/>
    </row>
    <row r="92" spans="1:62" s="9" customFormat="1" x14ac:dyDescent="0.25">
      <c r="D92" s="27"/>
      <c r="L92" s="27"/>
    </row>
    <row r="93" spans="1:62" s="9" customFormat="1" x14ac:dyDescent="0.25">
      <c r="D93" s="27"/>
      <c r="L93" s="27"/>
    </row>
    <row r="94" spans="1:62" s="9" customFormat="1" x14ac:dyDescent="0.25">
      <c r="D94" s="27"/>
      <c r="L94" s="27"/>
    </row>
    <row r="95" spans="1:62" s="9" customFormat="1" x14ac:dyDescent="0.25">
      <c r="D95" s="27"/>
      <c r="L95" s="27"/>
    </row>
    <row r="96" spans="1:62" s="9" customFormat="1" x14ac:dyDescent="0.25">
      <c r="D96" s="27"/>
      <c r="L96" s="27"/>
    </row>
    <row r="97" spans="4:12" s="9" customFormat="1" x14ac:dyDescent="0.25">
      <c r="D97" s="27"/>
      <c r="L97" s="27"/>
    </row>
    <row r="98" spans="4:12" s="9" customFormat="1" x14ac:dyDescent="0.25">
      <c r="D98" s="27"/>
      <c r="L98" s="27"/>
    </row>
    <row r="99" spans="4:12" s="9" customFormat="1" x14ac:dyDescent="0.25">
      <c r="D99" s="27"/>
      <c r="L99" s="27"/>
    </row>
    <row r="100" spans="4:12" s="9" customFormat="1" x14ac:dyDescent="0.25">
      <c r="D100" s="27"/>
      <c r="L100" s="27"/>
    </row>
    <row r="101" spans="4:12" s="9" customFormat="1" x14ac:dyDescent="0.25">
      <c r="D101" s="27"/>
      <c r="L101" s="27"/>
    </row>
    <row r="102" spans="4:12" s="9" customFormat="1" x14ac:dyDescent="0.25">
      <c r="D102" s="27"/>
      <c r="L102" s="27"/>
    </row>
    <row r="103" spans="4:12" s="9" customFormat="1" x14ac:dyDescent="0.25">
      <c r="D103" s="27"/>
      <c r="L103" s="27"/>
    </row>
    <row r="104" spans="4:12" s="9" customFormat="1" x14ac:dyDescent="0.25">
      <c r="D104" s="27"/>
      <c r="L104" s="27"/>
    </row>
    <row r="105" spans="4:12" s="9" customFormat="1" x14ac:dyDescent="0.25">
      <c r="D105" s="27"/>
      <c r="L105" s="27"/>
    </row>
    <row r="106" spans="4:12" s="9" customFormat="1" x14ac:dyDescent="0.25">
      <c r="D106" s="27"/>
      <c r="L106" s="27"/>
    </row>
    <row r="107" spans="4:12" s="9" customFormat="1" x14ac:dyDescent="0.25">
      <c r="D107" s="27"/>
      <c r="L107" s="27"/>
    </row>
    <row r="108" spans="4:12" s="9" customFormat="1" x14ac:dyDescent="0.25">
      <c r="D108" s="27"/>
      <c r="L108" s="27"/>
    </row>
    <row r="109" spans="4:12" s="9" customFormat="1" x14ac:dyDescent="0.25">
      <c r="D109" s="27"/>
      <c r="L109" s="27"/>
    </row>
    <row r="110" spans="4:12" s="9" customFormat="1" x14ac:dyDescent="0.25">
      <c r="D110" s="27"/>
      <c r="L110" s="27"/>
    </row>
    <row r="111" spans="4:12" s="9" customFormat="1" x14ac:dyDescent="0.25">
      <c r="D111" s="27"/>
      <c r="L111" s="27"/>
    </row>
    <row r="112" spans="4:12" s="9" customFormat="1" x14ac:dyDescent="0.25">
      <c r="D112" s="27"/>
      <c r="L112" s="27"/>
    </row>
    <row r="113" spans="4:12" s="9" customFormat="1" x14ac:dyDescent="0.25">
      <c r="D113" s="27"/>
      <c r="L113" s="27"/>
    </row>
    <row r="114" spans="4:12" s="9" customFormat="1" x14ac:dyDescent="0.25">
      <c r="D114" s="27"/>
      <c r="L114" s="27"/>
    </row>
    <row r="115" spans="4:12" s="9" customFormat="1" x14ac:dyDescent="0.25">
      <c r="D115" s="27"/>
      <c r="L115" s="27"/>
    </row>
    <row r="116" spans="4:12" s="9" customFormat="1" x14ac:dyDescent="0.25">
      <c r="D116" s="27"/>
      <c r="L116" s="27"/>
    </row>
    <row r="117" spans="4:12" s="9" customFormat="1" x14ac:dyDescent="0.25">
      <c r="D117" s="27"/>
      <c r="L117" s="27"/>
    </row>
    <row r="118" spans="4:12" s="9" customFormat="1" x14ac:dyDescent="0.25">
      <c r="D118" s="27"/>
      <c r="L118" s="27"/>
    </row>
    <row r="119" spans="4:12" s="9" customFormat="1" x14ac:dyDescent="0.25">
      <c r="D119" s="27"/>
      <c r="L119" s="27"/>
    </row>
    <row r="120" spans="4:12" s="9" customFormat="1" x14ac:dyDescent="0.25">
      <c r="D120" s="27"/>
      <c r="L120" s="27"/>
    </row>
    <row r="121" spans="4:12" s="9" customFormat="1" x14ac:dyDescent="0.25">
      <c r="D121" s="27"/>
      <c r="L121" s="27"/>
    </row>
    <row r="122" spans="4:12" s="9" customFormat="1" x14ac:dyDescent="0.25">
      <c r="D122" s="27"/>
      <c r="L122" s="27"/>
    </row>
    <row r="123" spans="4:12" s="9" customFormat="1" x14ac:dyDescent="0.25">
      <c r="D123" s="27"/>
      <c r="L123" s="27"/>
    </row>
    <row r="124" spans="4:12" s="9" customFormat="1" x14ac:dyDescent="0.25">
      <c r="D124" s="27"/>
      <c r="L124" s="27"/>
    </row>
    <row r="125" spans="4:12" s="9" customFormat="1" x14ac:dyDescent="0.25">
      <c r="D125" s="27"/>
      <c r="L125" s="27"/>
    </row>
    <row r="126" spans="4:12" s="9" customFormat="1" x14ac:dyDescent="0.25">
      <c r="D126" s="27"/>
      <c r="L126" s="27"/>
    </row>
    <row r="127" spans="4:12" s="9" customFormat="1" x14ac:dyDescent="0.25">
      <c r="D127" s="27"/>
      <c r="L127" s="27"/>
    </row>
    <row r="128" spans="4:12" s="9" customFormat="1" x14ac:dyDescent="0.25">
      <c r="D128" s="27"/>
      <c r="L128" s="27"/>
    </row>
    <row r="129" spans="4:12" s="9" customFormat="1" x14ac:dyDescent="0.25">
      <c r="D129" s="27"/>
      <c r="L129" s="27"/>
    </row>
    <row r="130" spans="4:12" s="9" customFormat="1" x14ac:dyDescent="0.25">
      <c r="D130" s="27"/>
      <c r="L130" s="27"/>
    </row>
    <row r="131" spans="4:12" s="9" customFormat="1" x14ac:dyDescent="0.25">
      <c r="D131" s="27"/>
      <c r="L131" s="27"/>
    </row>
    <row r="132" spans="4:12" s="9" customFormat="1" x14ac:dyDescent="0.25">
      <c r="D132" s="27"/>
      <c r="L132" s="27"/>
    </row>
    <row r="133" spans="4:12" s="9" customFormat="1" x14ac:dyDescent="0.25">
      <c r="D133" s="27"/>
      <c r="L133" s="27"/>
    </row>
    <row r="134" spans="4:12" s="9" customFormat="1" x14ac:dyDescent="0.25">
      <c r="D134" s="27"/>
      <c r="L134" s="27"/>
    </row>
    <row r="135" spans="4:12" s="9" customFormat="1" x14ac:dyDescent="0.25">
      <c r="D135" s="27"/>
      <c r="L135" s="27"/>
    </row>
    <row r="136" spans="4:12" s="9" customFormat="1" x14ac:dyDescent="0.25">
      <c r="D136" s="27"/>
      <c r="L136" s="27"/>
    </row>
    <row r="137" spans="4:12" s="9" customFormat="1" x14ac:dyDescent="0.25">
      <c r="D137" s="27"/>
      <c r="L137" s="27"/>
    </row>
    <row r="138" spans="4:12" s="9" customFormat="1" x14ac:dyDescent="0.25">
      <c r="D138" s="27"/>
      <c r="L138" s="27"/>
    </row>
    <row r="139" spans="4:12" s="9" customFormat="1" x14ac:dyDescent="0.25">
      <c r="D139" s="27"/>
      <c r="L139" s="27"/>
    </row>
    <row r="140" spans="4:12" s="9" customFormat="1" x14ac:dyDescent="0.25">
      <c r="D140" s="27"/>
      <c r="L140" s="27"/>
    </row>
    <row r="141" spans="4:12" s="9" customFormat="1" x14ac:dyDescent="0.25">
      <c r="D141" s="27"/>
      <c r="L141" s="27"/>
    </row>
    <row r="142" spans="4:12" s="9" customFormat="1" x14ac:dyDescent="0.25">
      <c r="D142" s="27"/>
      <c r="L142" s="27"/>
    </row>
    <row r="143" spans="4:12" s="9" customFormat="1" x14ac:dyDescent="0.25">
      <c r="D143" s="27"/>
      <c r="L143" s="27"/>
    </row>
    <row r="144" spans="4:12" s="9" customFormat="1" x14ac:dyDescent="0.25">
      <c r="D144" s="27"/>
      <c r="L144" s="27"/>
    </row>
    <row r="145" spans="4:12" s="9" customFormat="1" x14ac:dyDescent="0.25">
      <c r="D145" s="27"/>
      <c r="L145" s="27"/>
    </row>
    <row r="146" spans="4:12" s="9" customFormat="1" x14ac:dyDescent="0.25">
      <c r="D146" s="27"/>
      <c r="L146" s="27"/>
    </row>
    <row r="147" spans="4:12" s="9" customFormat="1" x14ac:dyDescent="0.25">
      <c r="D147" s="27"/>
      <c r="L147" s="27"/>
    </row>
    <row r="148" spans="4:12" s="9" customFormat="1" x14ac:dyDescent="0.25">
      <c r="D148" s="27"/>
      <c r="L148" s="27"/>
    </row>
    <row r="149" spans="4:12" s="9" customFormat="1" x14ac:dyDescent="0.25">
      <c r="D149" s="27"/>
      <c r="L149" s="27"/>
    </row>
    <row r="150" spans="4:12" s="9" customFormat="1" x14ac:dyDescent="0.25">
      <c r="D150" s="27"/>
      <c r="L150" s="27"/>
    </row>
    <row r="151" spans="4:12" s="9" customFormat="1" x14ac:dyDescent="0.25">
      <c r="D151" s="27"/>
      <c r="L151" s="27"/>
    </row>
    <row r="152" spans="4:12" s="9" customFormat="1" x14ac:dyDescent="0.25">
      <c r="D152" s="27"/>
      <c r="L152" s="27"/>
    </row>
    <row r="153" spans="4:12" s="9" customFormat="1" x14ac:dyDescent="0.25">
      <c r="D153" s="27"/>
      <c r="L153" s="27"/>
    </row>
    <row r="154" spans="4:12" s="9" customFormat="1" x14ac:dyDescent="0.25">
      <c r="D154" s="27"/>
      <c r="L154" s="27"/>
    </row>
    <row r="155" spans="4:12" s="9" customFormat="1" x14ac:dyDescent="0.25">
      <c r="D155" s="27"/>
      <c r="L155" s="27"/>
    </row>
    <row r="156" spans="4:12" s="9" customFormat="1" x14ac:dyDescent="0.25">
      <c r="D156" s="27"/>
      <c r="L156" s="27"/>
    </row>
    <row r="157" spans="4:12" s="9" customFormat="1" x14ac:dyDescent="0.25">
      <c r="D157" s="27"/>
      <c r="L157" s="27"/>
    </row>
    <row r="158" spans="4:12" s="9" customFormat="1" x14ac:dyDescent="0.25">
      <c r="D158" s="27"/>
      <c r="L158" s="27"/>
    </row>
    <row r="159" spans="4:12" s="9" customFormat="1" x14ac:dyDescent="0.25">
      <c r="D159" s="27"/>
      <c r="L159" s="27"/>
    </row>
    <row r="160" spans="4:12" s="9" customFormat="1" x14ac:dyDescent="0.25">
      <c r="D160" s="27"/>
      <c r="L160" s="27"/>
    </row>
    <row r="161" spans="4:12" s="9" customFormat="1" x14ac:dyDescent="0.25">
      <c r="D161" s="27"/>
      <c r="L161" s="27"/>
    </row>
    <row r="162" spans="4:12" s="9" customFormat="1" x14ac:dyDescent="0.25">
      <c r="D162" s="27"/>
      <c r="L162" s="27"/>
    </row>
    <row r="163" spans="4:12" s="9" customFormat="1" x14ac:dyDescent="0.25">
      <c r="D163" s="27"/>
      <c r="L163" s="27"/>
    </row>
    <row r="164" spans="4:12" s="9" customFormat="1" x14ac:dyDescent="0.25">
      <c r="D164" s="27"/>
      <c r="L164" s="27"/>
    </row>
    <row r="165" spans="4:12" s="9" customFormat="1" x14ac:dyDescent="0.25">
      <c r="D165" s="27"/>
      <c r="L165" s="27"/>
    </row>
    <row r="166" spans="4:12" s="9" customFormat="1" x14ac:dyDescent="0.25">
      <c r="D166" s="27"/>
      <c r="L166" s="27"/>
    </row>
    <row r="167" spans="4:12" s="9" customFormat="1" x14ac:dyDescent="0.25">
      <c r="D167" s="27"/>
      <c r="L167" s="27"/>
    </row>
    <row r="168" spans="4:12" s="9" customFormat="1" x14ac:dyDescent="0.25">
      <c r="D168" s="27"/>
      <c r="L168" s="27"/>
    </row>
    <row r="169" spans="4:12" s="9" customFormat="1" x14ac:dyDescent="0.25">
      <c r="D169" s="27"/>
      <c r="L169" s="27"/>
    </row>
    <row r="170" spans="4:12" s="9" customFormat="1" x14ac:dyDescent="0.25">
      <c r="D170" s="27"/>
      <c r="L170" s="27"/>
    </row>
    <row r="171" spans="4:12" s="9" customFormat="1" x14ac:dyDescent="0.25">
      <c r="D171" s="27"/>
      <c r="L171" s="27"/>
    </row>
    <row r="172" spans="4:12" s="9" customFormat="1" x14ac:dyDescent="0.25">
      <c r="D172" s="27"/>
      <c r="L172" s="27"/>
    </row>
    <row r="173" spans="4:12" s="9" customFormat="1" x14ac:dyDescent="0.25">
      <c r="D173" s="27"/>
      <c r="L173" s="27"/>
    </row>
    <row r="174" spans="4:12" s="9" customFormat="1" x14ac:dyDescent="0.25">
      <c r="D174" s="27"/>
      <c r="L174" s="27"/>
    </row>
    <row r="175" spans="4:12" s="9" customFormat="1" x14ac:dyDescent="0.25">
      <c r="D175" s="27"/>
      <c r="L175" s="27"/>
    </row>
    <row r="176" spans="4:12" s="9" customFormat="1" x14ac:dyDescent="0.25">
      <c r="D176" s="27"/>
      <c r="L176" s="27"/>
    </row>
    <row r="177" spans="4:12" s="9" customFormat="1" x14ac:dyDescent="0.25">
      <c r="D177" s="27"/>
      <c r="L177" s="27"/>
    </row>
    <row r="178" spans="4:12" s="9" customFormat="1" x14ac:dyDescent="0.25">
      <c r="D178" s="27"/>
      <c r="L178" s="27"/>
    </row>
    <row r="179" spans="4:12" s="9" customFormat="1" x14ac:dyDescent="0.25">
      <c r="D179" s="27"/>
      <c r="L179" s="27"/>
    </row>
    <row r="180" spans="4:12" s="9" customFormat="1" x14ac:dyDescent="0.25">
      <c r="D180" s="27"/>
      <c r="L180" s="27"/>
    </row>
    <row r="181" spans="4:12" s="9" customFormat="1" x14ac:dyDescent="0.25">
      <c r="D181" s="27"/>
      <c r="L181" s="27"/>
    </row>
    <row r="182" spans="4:12" s="9" customFormat="1" x14ac:dyDescent="0.25">
      <c r="D182" s="27"/>
      <c r="L182" s="27"/>
    </row>
    <row r="183" spans="4:12" s="9" customFormat="1" x14ac:dyDescent="0.25">
      <c r="D183" s="27"/>
      <c r="L183" s="27"/>
    </row>
    <row r="184" spans="4:12" s="9" customFormat="1" x14ac:dyDescent="0.25">
      <c r="D184" s="27"/>
      <c r="L184" s="27"/>
    </row>
    <row r="185" spans="4:12" s="9" customFormat="1" x14ac:dyDescent="0.25">
      <c r="D185" s="27"/>
      <c r="L185" s="27"/>
    </row>
    <row r="186" spans="4:12" s="9" customFormat="1" x14ac:dyDescent="0.25">
      <c r="D186" s="27"/>
      <c r="L186" s="27"/>
    </row>
    <row r="187" spans="4:12" s="9" customFormat="1" x14ac:dyDescent="0.25">
      <c r="D187" s="27"/>
      <c r="L187" s="27"/>
    </row>
    <row r="188" spans="4:12" s="9" customFormat="1" x14ac:dyDescent="0.25">
      <c r="D188" s="27"/>
      <c r="L188" s="27"/>
    </row>
    <row r="189" spans="4:12" s="9" customFormat="1" x14ac:dyDescent="0.25">
      <c r="D189" s="27"/>
      <c r="L189" s="27"/>
    </row>
    <row r="190" spans="4:12" s="9" customFormat="1" x14ac:dyDescent="0.25">
      <c r="D190" s="27"/>
      <c r="L190" s="27"/>
    </row>
    <row r="191" spans="4:12" s="9" customFormat="1" x14ac:dyDescent="0.25">
      <c r="D191" s="27"/>
      <c r="L191" s="27"/>
    </row>
    <row r="192" spans="4:12" s="9" customFormat="1" x14ac:dyDescent="0.25">
      <c r="D192" s="27"/>
      <c r="L192" s="27"/>
    </row>
    <row r="193" spans="4:12" s="9" customFormat="1" x14ac:dyDescent="0.25">
      <c r="D193" s="27"/>
      <c r="L193" s="27"/>
    </row>
    <row r="194" spans="4:12" s="9" customFormat="1" x14ac:dyDescent="0.25">
      <c r="D194" s="27"/>
      <c r="L194" s="27"/>
    </row>
    <row r="195" spans="4:12" s="9" customFormat="1" x14ac:dyDescent="0.25">
      <c r="D195" s="27"/>
      <c r="L195" s="27"/>
    </row>
    <row r="196" spans="4:12" s="9" customFormat="1" x14ac:dyDescent="0.25">
      <c r="D196" s="27"/>
      <c r="L196" s="27"/>
    </row>
    <row r="197" spans="4:12" s="9" customFormat="1" x14ac:dyDescent="0.25">
      <c r="D197" s="27"/>
      <c r="L197" s="27"/>
    </row>
    <row r="198" spans="4:12" s="9" customFormat="1" x14ac:dyDescent="0.25">
      <c r="D198" s="27"/>
      <c r="L198" s="27"/>
    </row>
    <row r="199" spans="4:12" s="9" customFormat="1" x14ac:dyDescent="0.25">
      <c r="D199" s="27"/>
      <c r="L199" s="27"/>
    </row>
    <row r="200" spans="4:12" s="9" customFormat="1" x14ac:dyDescent="0.25">
      <c r="D200" s="27"/>
      <c r="L200" s="27"/>
    </row>
    <row r="201" spans="4:12" s="9" customFormat="1" x14ac:dyDescent="0.25">
      <c r="D201" s="27"/>
      <c r="L201" s="27"/>
    </row>
    <row r="202" spans="4:12" s="9" customFormat="1" x14ac:dyDescent="0.25">
      <c r="D202" s="27"/>
      <c r="L202" s="27"/>
    </row>
    <row r="203" spans="4:12" s="9" customFormat="1" x14ac:dyDescent="0.25">
      <c r="D203" s="27"/>
      <c r="L203" s="27"/>
    </row>
    <row r="204" spans="4:12" s="9" customFormat="1" x14ac:dyDescent="0.25">
      <c r="D204" s="27"/>
      <c r="L204" s="27"/>
    </row>
    <row r="205" spans="4:12" s="9" customFormat="1" x14ac:dyDescent="0.25">
      <c r="D205" s="27"/>
      <c r="L205" s="27"/>
    </row>
    <row r="206" spans="4:12" s="9" customFormat="1" x14ac:dyDescent="0.25">
      <c r="D206" s="27"/>
      <c r="L206" s="27"/>
    </row>
    <row r="207" spans="4:12" s="9" customFormat="1" x14ac:dyDescent="0.25">
      <c r="D207" s="27"/>
      <c r="L207" s="27"/>
    </row>
    <row r="208" spans="4:12" s="9" customFormat="1" x14ac:dyDescent="0.25">
      <c r="D208" s="27"/>
      <c r="L208" s="27"/>
    </row>
    <row r="209" spans="4:12" s="9" customFormat="1" x14ac:dyDescent="0.25">
      <c r="D209" s="27"/>
      <c r="L209" s="27"/>
    </row>
    <row r="210" spans="4:12" s="9" customFormat="1" x14ac:dyDescent="0.25">
      <c r="D210" s="27"/>
      <c r="L210" s="27"/>
    </row>
    <row r="211" spans="4:12" s="9" customFormat="1" x14ac:dyDescent="0.25">
      <c r="D211" s="27"/>
      <c r="L211" s="27"/>
    </row>
    <row r="212" spans="4:12" s="9" customFormat="1" x14ac:dyDescent="0.25">
      <c r="D212" s="27"/>
      <c r="L212" s="27"/>
    </row>
    <row r="213" spans="4:12" s="9" customFormat="1" x14ac:dyDescent="0.25">
      <c r="D213" s="27"/>
      <c r="L213" s="27"/>
    </row>
    <row r="214" spans="4:12" s="9" customFormat="1" x14ac:dyDescent="0.25">
      <c r="D214" s="27"/>
      <c r="L214" s="27"/>
    </row>
    <row r="215" spans="4:12" s="9" customFormat="1" x14ac:dyDescent="0.25">
      <c r="D215" s="27"/>
      <c r="L215" s="27"/>
    </row>
    <row r="216" spans="4:12" s="9" customFormat="1" x14ac:dyDescent="0.25">
      <c r="D216" s="27"/>
      <c r="L216" s="27"/>
    </row>
    <row r="217" spans="4:12" s="9" customFormat="1" x14ac:dyDescent="0.25">
      <c r="D217" s="27"/>
      <c r="L217" s="27"/>
    </row>
    <row r="218" spans="4:12" s="9" customFormat="1" x14ac:dyDescent="0.25">
      <c r="D218" s="27"/>
      <c r="L218" s="27"/>
    </row>
    <row r="219" spans="4:12" s="9" customFormat="1" x14ac:dyDescent="0.25">
      <c r="D219" s="27"/>
      <c r="L219" s="27"/>
    </row>
    <row r="220" spans="4:12" s="9" customFormat="1" x14ac:dyDescent="0.25">
      <c r="D220" s="27"/>
      <c r="L220" s="27"/>
    </row>
    <row r="221" spans="4:12" s="9" customFormat="1" x14ac:dyDescent="0.25">
      <c r="D221" s="27"/>
      <c r="L221" s="27"/>
    </row>
    <row r="222" spans="4:12" s="9" customFormat="1" x14ac:dyDescent="0.25">
      <c r="D222" s="27"/>
      <c r="L222" s="27"/>
    </row>
    <row r="223" spans="4:12" s="9" customFormat="1" x14ac:dyDescent="0.25">
      <c r="D223" s="27"/>
      <c r="L223" s="27"/>
    </row>
    <row r="224" spans="4:12" s="9" customFormat="1" x14ac:dyDescent="0.25">
      <c r="D224" s="27"/>
      <c r="L224" s="27"/>
    </row>
    <row r="225" spans="4:12" s="9" customFormat="1" x14ac:dyDescent="0.25">
      <c r="D225" s="27"/>
      <c r="L225" s="27"/>
    </row>
    <row r="226" spans="4:12" s="9" customFormat="1" x14ac:dyDescent="0.25">
      <c r="D226" s="27"/>
      <c r="L226" s="27"/>
    </row>
    <row r="227" spans="4:12" s="9" customFormat="1" x14ac:dyDescent="0.25">
      <c r="D227" s="27"/>
      <c r="L227" s="27"/>
    </row>
    <row r="228" spans="4:12" s="9" customFormat="1" x14ac:dyDescent="0.25">
      <c r="D228" s="27"/>
      <c r="L228" s="27"/>
    </row>
    <row r="229" spans="4:12" s="9" customFormat="1" x14ac:dyDescent="0.25">
      <c r="D229" s="27"/>
      <c r="L229" s="27"/>
    </row>
    <row r="230" spans="4:12" s="9" customFormat="1" x14ac:dyDescent="0.25">
      <c r="D230" s="27"/>
      <c r="L230" s="27"/>
    </row>
    <row r="231" spans="4:12" s="9" customFormat="1" x14ac:dyDescent="0.25">
      <c r="D231" s="27"/>
      <c r="L231" s="27"/>
    </row>
    <row r="232" spans="4:12" s="9" customFormat="1" x14ac:dyDescent="0.25">
      <c r="D232" s="27"/>
      <c r="L232" s="27"/>
    </row>
    <row r="233" spans="4:12" s="9" customFormat="1" x14ac:dyDescent="0.25">
      <c r="D233" s="27"/>
      <c r="L233" s="27"/>
    </row>
    <row r="234" spans="4:12" s="9" customFormat="1" x14ac:dyDescent="0.25">
      <c r="D234" s="27"/>
      <c r="L234" s="27"/>
    </row>
    <row r="235" spans="4:12" s="9" customFormat="1" x14ac:dyDescent="0.25">
      <c r="D235" s="27"/>
      <c r="L235" s="27"/>
    </row>
    <row r="236" spans="4:12" s="9" customFormat="1" x14ac:dyDescent="0.25">
      <c r="D236" s="27"/>
      <c r="L236" s="27"/>
    </row>
    <row r="237" spans="4:12" s="9" customFormat="1" x14ac:dyDescent="0.25">
      <c r="D237" s="27"/>
      <c r="L237" s="27"/>
    </row>
    <row r="238" spans="4:12" s="9" customFormat="1" x14ac:dyDescent="0.25">
      <c r="D238" s="27"/>
      <c r="L238" s="27"/>
    </row>
    <row r="239" spans="4:12" s="9" customFormat="1" x14ac:dyDescent="0.25">
      <c r="D239" s="27"/>
      <c r="L239" s="27"/>
    </row>
    <row r="240" spans="4:12" s="9" customFormat="1" x14ac:dyDescent="0.25">
      <c r="D240" s="27"/>
      <c r="L240" s="27"/>
    </row>
    <row r="241" spans="4:12" s="9" customFormat="1" x14ac:dyDescent="0.25">
      <c r="D241" s="27"/>
      <c r="L241" s="27"/>
    </row>
    <row r="242" spans="4:12" s="9" customFormat="1" x14ac:dyDescent="0.25">
      <c r="D242" s="27"/>
      <c r="L242" s="27"/>
    </row>
    <row r="243" spans="4:12" s="9" customFormat="1" x14ac:dyDescent="0.25">
      <c r="D243" s="27"/>
      <c r="L243" s="27"/>
    </row>
    <row r="244" spans="4:12" s="9" customFormat="1" x14ac:dyDescent="0.25">
      <c r="D244" s="27"/>
      <c r="L244" s="27"/>
    </row>
    <row r="245" spans="4:12" s="9" customFormat="1" x14ac:dyDescent="0.25">
      <c r="D245" s="27"/>
      <c r="L245" s="27"/>
    </row>
    <row r="246" spans="4:12" s="9" customFormat="1" x14ac:dyDescent="0.25">
      <c r="D246" s="27"/>
      <c r="L246" s="27"/>
    </row>
    <row r="247" spans="4:12" s="9" customFormat="1" x14ac:dyDescent="0.25">
      <c r="D247" s="27"/>
      <c r="L247" s="27"/>
    </row>
    <row r="248" spans="4:12" s="9" customFormat="1" x14ac:dyDescent="0.25">
      <c r="D248" s="27"/>
      <c r="L248" s="27"/>
    </row>
    <row r="249" spans="4:12" s="9" customFormat="1" x14ac:dyDescent="0.25">
      <c r="D249" s="27"/>
      <c r="L249" s="27"/>
    </row>
    <row r="250" spans="4:12" s="9" customFormat="1" x14ac:dyDescent="0.25">
      <c r="D250" s="27"/>
      <c r="L250" s="27"/>
    </row>
    <row r="251" spans="4:12" s="9" customFormat="1" x14ac:dyDescent="0.25">
      <c r="D251" s="27"/>
      <c r="L251" s="27"/>
    </row>
    <row r="252" spans="4:12" s="9" customFormat="1" x14ac:dyDescent="0.25">
      <c r="D252" s="27"/>
      <c r="L252" s="27"/>
    </row>
    <row r="253" spans="4:12" s="9" customFormat="1" x14ac:dyDescent="0.25">
      <c r="D253" s="27"/>
      <c r="L253" s="27"/>
    </row>
    <row r="254" spans="4:12" s="9" customFormat="1" x14ac:dyDescent="0.25">
      <c r="D254" s="27"/>
      <c r="L254" s="27"/>
    </row>
    <row r="255" spans="4:12" s="9" customFormat="1" x14ac:dyDescent="0.25">
      <c r="D255" s="27"/>
      <c r="L255" s="27"/>
    </row>
    <row r="256" spans="4:12" s="9" customFormat="1" x14ac:dyDescent="0.25">
      <c r="D256" s="27"/>
      <c r="L256" s="27"/>
    </row>
    <row r="257" spans="4:12" s="9" customFormat="1" x14ac:dyDescent="0.25">
      <c r="D257" s="27"/>
      <c r="L257" s="27"/>
    </row>
    <row r="258" spans="4:12" s="9" customFormat="1" x14ac:dyDescent="0.25">
      <c r="D258" s="27"/>
      <c r="L258" s="27"/>
    </row>
    <row r="259" spans="4:12" s="9" customFormat="1" x14ac:dyDescent="0.25">
      <c r="D259" s="27"/>
      <c r="L259" s="27"/>
    </row>
    <row r="260" spans="4:12" s="9" customFormat="1" x14ac:dyDescent="0.25">
      <c r="D260" s="27"/>
      <c r="L260" s="27"/>
    </row>
    <row r="261" spans="4:12" s="9" customFormat="1" x14ac:dyDescent="0.25">
      <c r="D261" s="27"/>
      <c r="L261" s="27"/>
    </row>
    <row r="262" spans="4:12" s="9" customFormat="1" x14ac:dyDescent="0.25">
      <c r="D262" s="27"/>
      <c r="L262" s="27"/>
    </row>
    <row r="263" spans="4:12" s="9" customFormat="1" x14ac:dyDescent="0.25">
      <c r="D263" s="27"/>
      <c r="L263" s="27"/>
    </row>
    <row r="264" spans="4:12" s="9" customFormat="1" x14ac:dyDescent="0.25">
      <c r="D264" s="27"/>
      <c r="L264" s="27"/>
    </row>
    <row r="265" spans="4:12" s="9" customFormat="1" x14ac:dyDescent="0.25">
      <c r="D265" s="27"/>
      <c r="L265" s="27"/>
    </row>
    <row r="266" spans="4:12" s="9" customFormat="1" x14ac:dyDescent="0.25">
      <c r="D266" s="27"/>
      <c r="L266" s="27"/>
    </row>
    <row r="267" spans="4:12" s="9" customFormat="1" x14ac:dyDescent="0.25">
      <c r="D267" s="27"/>
      <c r="L267" s="27"/>
    </row>
    <row r="268" spans="4:12" s="9" customFormat="1" x14ac:dyDescent="0.25">
      <c r="D268" s="27"/>
      <c r="L268" s="27"/>
    </row>
    <row r="269" spans="4:12" s="9" customFormat="1" x14ac:dyDescent="0.25">
      <c r="D269" s="27"/>
      <c r="L269" s="27"/>
    </row>
    <row r="270" spans="4:12" s="9" customFormat="1" x14ac:dyDescent="0.25">
      <c r="D270" s="27"/>
      <c r="L270" s="27"/>
    </row>
    <row r="271" spans="4:12" s="9" customFormat="1" x14ac:dyDescent="0.25">
      <c r="D271" s="27"/>
      <c r="L271" s="27"/>
    </row>
    <row r="272" spans="4:12" s="9" customFormat="1" x14ac:dyDescent="0.25">
      <c r="D272" s="27"/>
      <c r="L272" s="27"/>
    </row>
    <row r="273" spans="4:12" s="9" customFormat="1" x14ac:dyDescent="0.25">
      <c r="D273" s="27"/>
      <c r="L273" s="27"/>
    </row>
    <row r="274" spans="4:12" s="9" customFormat="1" x14ac:dyDescent="0.25">
      <c r="D274" s="27"/>
      <c r="L274" s="27"/>
    </row>
    <row r="275" spans="4:12" s="9" customFormat="1" x14ac:dyDescent="0.25">
      <c r="D275" s="27"/>
      <c r="L275" s="27"/>
    </row>
    <row r="276" spans="4:12" s="9" customFormat="1" x14ac:dyDescent="0.25">
      <c r="D276" s="27"/>
      <c r="L276" s="27"/>
    </row>
    <row r="277" spans="4:12" s="9" customFormat="1" x14ac:dyDescent="0.25">
      <c r="D277" s="27"/>
      <c r="L277" s="27"/>
    </row>
    <row r="278" spans="4:12" s="9" customFormat="1" x14ac:dyDescent="0.25">
      <c r="D278" s="27"/>
      <c r="L278" s="27"/>
    </row>
    <row r="279" spans="4:12" s="9" customFormat="1" x14ac:dyDescent="0.25">
      <c r="D279" s="27"/>
      <c r="L279" s="27"/>
    </row>
    <row r="280" spans="4:12" s="9" customFormat="1" x14ac:dyDescent="0.25">
      <c r="D280" s="27"/>
      <c r="L280" s="27"/>
    </row>
    <row r="281" spans="4:12" s="9" customFormat="1" x14ac:dyDescent="0.25">
      <c r="D281" s="27"/>
      <c r="L281" s="27"/>
    </row>
    <row r="282" spans="4:12" s="9" customFormat="1" x14ac:dyDescent="0.25">
      <c r="D282" s="27"/>
      <c r="L282" s="27"/>
    </row>
    <row r="283" spans="4:12" s="9" customFormat="1" x14ac:dyDescent="0.25">
      <c r="D283" s="27"/>
      <c r="L283" s="27"/>
    </row>
    <row r="284" spans="4:12" s="9" customFormat="1" x14ac:dyDescent="0.25">
      <c r="D284" s="27"/>
      <c r="L284" s="27"/>
    </row>
    <row r="285" spans="4:12" s="9" customFormat="1" x14ac:dyDescent="0.25">
      <c r="D285" s="27"/>
      <c r="L285" s="27"/>
    </row>
    <row r="286" spans="4:12" s="9" customFormat="1" x14ac:dyDescent="0.25">
      <c r="D286" s="27"/>
      <c r="L286" s="27"/>
    </row>
    <row r="287" spans="4:12" s="9" customFormat="1" x14ac:dyDescent="0.25">
      <c r="D287" s="27"/>
      <c r="L287" s="27"/>
    </row>
    <row r="288" spans="4:12" s="9" customFormat="1" x14ac:dyDescent="0.25">
      <c r="D288" s="27"/>
      <c r="L288" s="27"/>
    </row>
    <row r="289" spans="2:13" s="9" customFormat="1" x14ac:dyDescent="0.25">
      <c r="D289" s="27"/>
      <c r="L289" s="27"/>
    </row>
    <row r="290" spans="2:13" s="9" customFormat="1" x14ac:dyDescent="0.25"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10"/>
      <c r="M290" s="8"/>
    </row>
    <row r="291" spans="2:13" s="9" customFormat="1" x14ac:dyDescent="0.25"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10"/>
      <c r="M291" s="8"/>
    </row>
    <row r="292" spans="2:13" s="9" customFormat="1" x14ac:dyDescent="0.25"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10"/>
      <c r="M292" s="8"/>
    </row>
    <row r="293" spans="2:13" s="9" customFormat="1" x14ac:dyDescent="0.25"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10"/>
      <c r="M293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</dc:creator>
  <cp:keywords/>
  <dc:description/>
  <cp:lastModifiedBy>彭彥肇</cp:lastModifiedBy>
  <cp:revision/>
  <dcterms:created xsi:type="dcterms:W3CDTF">2013-03-01T06:20:05Z</dcterms:created>
  <dcterms:modified xsi:type="dcterms:W3CDTF">2014-12-25T14:37:49Z</dcterms:modified>
</cp:coreProperties>
</file>