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4.1\"/>
    </mc:Choice>
  </mc:AlternateContent>
  <xr:revisionPtr revIDLastSave="0" documentId="13_ncr:1_{810730A9-3DF3-4FD8-BDE4-EA86DDDB4E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O3" i="1" s="1"/>
  <c r="N15" i="1"/>
  <c r="N4" i="1"/>
  <c r="N5" i="1"/>
  <c r="N6" i="1"/>
  <c r="N7" i="1"/>
  <c r="N8" i="1"/>
  <c r="N9" i="1"/>
  <c r="N10" i="1"/>
  <c r="N11" i="1"/>
  <c r="N12" i="1"/>
  <c r="I12" i="1"/>
  <c r="I4" i="1"/>
  <c r="I5" i="1"/>
  <c r="I6" i="1"/>
  <c r="I7" i="1"/>
  <c r="I8" i="1"/>
  <c r="I9" i="1"/>
  <c r="I10" i="1"/>
  <c r="I11" i="1"/>
  <c r="I3" i="1"/>
  <c r="L15" i="1"/>
  <c r="N3" i="1"/>
  <c r="G4" i="1"/>
  <c r="G5" i="1" s="1"/>
  <c r="G6" i="1" s="1"/>
  <c r="G7" i="1" s="1"/>
  <c r="G8" i="1" s="1"/>
  <c r="G9" i="1" s="1"/>
  <c r="G10" i="1" s="1"/>
  <c r="G11" i="1" s="1"/>
  <c r="G12" i="1" s="1"/>
  <c r="D3" i="1"/>
  <c r="O9" i="1" l="1"/>
  <c r="O8" i="1"/>
  <c r="O4" i="1"/>
  <c r="O12" i="1"/>
  <c r="O6" i="1"/>
  <c r="O11" i="1"/>
  <c r="O10" i="1"/>
  <c r="O7" i="1"/>
  <c r="O5" i="1"/>
</calcChain>
</file>

<file path=xl/sharedStrings.xml><?xml version="1.0" encoding="utf-8"?>
<sst xmlns="http://schemas.openxmlformats.org/spreadsheetml/2006/main" count="25" uniqueCount="22">
  <si>
    <t>n</t>
  </si>
  <si>
    <t>t, с</t>
  </si>
  <si>
    <t xml:space="preserve">T, c </t>
  </si>
  <si>
    <t>без груза</t>
  </si>
  <si>
    <t>погрешность секндометра - 0.01 c</t>
  </si>
  <si>
    <t>№</t>
  </si>
  <si>
    <t>c сгрузом</t>
  </si>
  <si>
    <t>t, c</t>
  </si>
  <si>
    <t>T, с</t>
  </si>
  <si>
    <t>g, м/с^2</t>
  </si>
  <si>
    <t>a, м</t>
  </si>
  <si>
    <t xml:space="preserve">Xц, м (измеренное) - положение центра масс всей системы </t>
  </si>
  <si>
    <t>y, м - положение груза относительно точки подвеса</t>
  </si>
  <si>
    <t>Xц, м (вычисленное)</t>
  </si>
  <si>
    <t>l, м</t>
  </si>
  <si>
    <t>mст, кг</t>
  </si>
  <si>
    <t>mпр, кг</t>
  </si>
  <si>
    <t>J0</t>
  </si>
  <si>
    <t>m0, кг</t>
  </si>
  <si>
    <t>mг, кг</t>
  </si>
  <si>
    <t>M, кг</t>
  </si>
  <si>
    <t>y ист, м - расстояние от оси до ЦЕНТР ГРУЗА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</si>
</sst>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P15" sqref="P15"/>
    </sheetView>
  </sheetViews>
  <sheetFormatPr defaultRowHeight="14.4" x14ac:dyDescent="0.3"/>
  <sheetData>
    <row r="1" spans="1:15" x14ac:dyDescent="0.3">
      <c r="A1" t="s">
        <v>3</v>
      </c>
      <c r="G1" t="s">
        <v>6</v>
      </c>
    </row>
    <row r="2" spans="1:15" x14ac:dyDescent="0.3">
      <c r="A2" t="s">
        <v>5</v>
      </c>
      <c r="B2" t="s">
        <v>1</v>
      </c>
      <c r="C2" t="s">
        <v>0</v>
      </c>
      <c r="D2" t="s">
        <v>2</v>
      </c>
      <c r="E2" t="s">
        <v>9</v>
      </c>
      <c r="G2" t="s">
        <v>5</v>
      </c>
      <c r="H2" t="s">
        <v>12</v>
      </c>
      <c r="I2" t="s">
        <v>21</v>
      </c>
      <c r="J2" t="s">
        <v>11</v>
      </c>
      <c r="K2" t="s">
        <v>13</v>
      </c>
      <c r="L2" t="s">
        <v>7</v>
      </c>
      <c r="M2" t="s">
        <v>0</v>
      </c>
      <c r="N2" t="s">
        <v>8</v>
      </c>
      <c r="O2" t="s">
        <v>9</v>
      </c>
    </row>
    <row r="3" spans="1:15" x14ac:dyDescent="0.3">
      <c r="A3">
        <v>1</v>
      </c>
      <c r="B3">
        <v>30.73</v>
      </c>
      <c r="C3">
        <v>20</v>
      </c>
      <c r="D3">
        <f>B3/C3</f>
        <v>1.5365</v>
      </c>
      <c r="G3">
        <v>1</v>
      </c>
      <c r="H3">
        <v>0.499</v>
      </c>
      <c r="I3">
        <f>H3+0.009</f>
        <v>0.50800000000000001</v>
      </c>
      <c r="J3">
        <v>0.29499999999999998</v>
      </c>
      <c r="L3">
        <v>44.76</v>
      </c>
      <c r="M3">
        <v>30</v>
      </c>
      <c r="N3">
        <f>L3/M3</f>
        <v>1.492</v>
      </c>
      <c r="O3">
        <f>4*PI()^2*($H$19 + $M$15*I3^2)/ (N3^2 * $N$15 * J3)</f>
        <v>10.314395634415311</v>
      </c>
    </row>
    <row r="4" spans="1:15" x14ac:dyDescent="0.3">
      <c r="G4">
        <f>G3+1</f>
        <v>2</v>
      </c>
      <c r="H4">
        <v>0.46800000000000003</v>
      </c>
      <c r="I4">
        <f t="shared" ref="I4:I12" si="0">H4+0.009</f>
        <v>0.47700000000000004</v>
      </c>
      <c r="J4">
        <v>0.28499999999999998</v>
      </c>
      <c r="L4">
        <v>44.27</v>
      </c>
      <c r="M4">
        <v>30</v>
      </c>
      <c r="N4">
        <f t="shared" ref="N4:N12" si="1">L4/M4</f>
        <v>1.4756666666666667</v>
      </c>
      <c r="O4">
        <f t="shared" ref="O4:O12" si="2">4*PI()^2*($H$19 + $M$15*I4^2)/ (N4^2 * $N$15 * J4)</f>
        <v>10.436209182584699</v>
      </c>
    </row>
    <row r="5" spans="1:15" x14ac:dyDescent="0.3">
      <c r="G5">
        <f t="shared" ref="G5:G12" si="3">G4+1</f>
        <v>3</v>
      </c>
      <c r="H5">
        <v>0.439</v>
      </c>
      <c r="I5">
        <f t="shared" si="0"/>
        <v>0.44800000000000001</v>
      </c>
      <c r="J5">
        <v>0.27900000000000003</v>
      </c>
      <c r="L5">
        <v>43.88</v>
      </c>
      <c r="M5">
        <v>30</v>
      </c>
      <c r="N5">
        <f t="shared" si="1"/>
        <v>1.4626666666666668</v>
      </c>
      <c r="O5">
        <f t="shared" si="2"/>
        <v>10.414608968767331</v>
      </c>
    </row>
    <row r="6" spans="1:15" x14ac:dyDescent="0.3">
      <c r="G6">
        <f t="shared" si="3"/>
        <v>4</v>
      </c>
      <c r="H6">
        <v>0.41099999999999998</v>
      </c>
      <c r="I6">
        <f t="shared" si="0"/>
        <v>0.42</v>
      </c>
      <c r="J6">
        <v>0.27100000000000002</v>
      </c>
      <c r="L6">
        <v>43.49</v>
      </c>
      <c r="M6">
        <v>30</v>
      </c>
      <c r="N6">
        <f t="shared" si="1"/>
        <v>1.4496666666666667</v>
      </c>
      <c r="O6">
        <f t="shared" si="2"/>
        <v>10.500843487844794</v>
      </c>
    </row>
    <row r="7" spans="1:15" x14ac:dyDescent="0.3">
      <c r="G7">
        <f t="shared" si="3"/>
        <v>5</v>
      </c>
      <c r="H7">
        <v>0.38</v>
      </c>
      <c r="I7">
        <f t="shared" si="0"/>
        <v>0.38900000000000001</v>
      </c>
      <c r="J7">
        <v>0.26500000000000001</v>
      </c>
      <c r="L7">
        <v>43.16</v>
      </c>
      <c r="M7">
        <v>30</v>
      </c>
      <c r="N7">
        <f t="shared" si="1"/>
        <v>1.4386666666666665</v>
      </c>
      <c r="O7">
        <f t="shared" si="2"/>
        <v>10.459461693287166</v>
      </c>
    </row>
    <row r="8" spans="1:15" x14ac:dyDescent="0.3">
      <c r="G8">
        <f t="shared" si="3"/>
        <v>6</v>
      </c>
      <c r="H8">
        <v>0.35</v>
      </c>
      <c r="I8">
        <f t="shared" si="0"/>
        <v>0.35899999999999999</v>
      </c>
      <c r="J8">
        <v>0.25700000000000001</v>
      </c>
      <c r="L8">
        <v>42.89</v>
      </c>
      <c r="M8">
        <v>30</v>
      </c>
      <c r="N8">
        <f t="shared" si="1"/>
        <v>1.4296666666666666</v>
      </c>
      <c r="O8">
        <f t="shared" si="2"/>
        <v>10.506463566790666</v>
      </c>
    </row>
    <row r="9" spans="1:15" x14ac:dyDescent="0.3">
      <c r="G9">
        <f t="shared" si="3"/>
        <v>7</v>
      </c>
      <c r="H9">
        <v>0.317</v>
      </c>
      <c r="I9">
        <f t="shared" si="0"/>
        <v>0.32600000000000001</v>
      </c>
      <c r="J9">
        <v>0.249</v>
      </c>
      <c r="L9">
        <v>42.66</v>
      </c>
      <c r="M9">
        <v>30</v>
      </c>
      <c r="N9">
        <f t="shared" si="1"/>
        <v>1.4219999999999999</v>
      </c>
      <c r="O9">
        <f t="shared" si="2"/>
        <v>10.52532900897501</v>
      </c>
    </row>
    <row r="10" spans="1:15" x14ac:dyDescent="0.3">
      <c r="G10">
        <f t="shared" si="3"/>
        <v>8</v>
      </c>
      <c r="H10">
        <v>0.28699999999999998</v>
      </c>
      <c r="I10">
        <f t="shared" si="0"/>
        <v>0.29599999999999999</v>
      </c>
      <c r="J10">
        <v>0.24299999999999999</v>
      </c>
      <c r="L10">
        <v>42.49</v>
      </c>
      <c r="M10">
        <v>30</v>
      </c>
      <c r="N10">
        <f t="shared" si="1"/>
        <v>1.4163333333333334</v>
      </c>
      <c r="O10">
        <f t="shared" si="2"/>
        <v>10.499988497166791</v>
      </c>
    </row>
    <row r="11" spans="1:15" x14ac:dyDescent="0.3">
      <c r="G11">
        <f t="shared" si="3"/>
        <v>9</v>
      </c>
      <c r="H11">
        <v>0.26</v>
      </c>
      <c r="I11">
        <f t="shared" si="0"/>
        <v>0.26900000000000002</v>
      </c>
      <c r="J11">
        <v>0.23599999999999999</v>
      </c>
      <c r="L11">
        <v>42.43</v>
      </c>
      <c r="M11">
        <v>30</v>
      </c>
      <c r="N11">
        <f t="shared" si="1"/>
        <v>1.4143333333333332</v>
      </c>
      <c r="O11">
        <f t="shared" si="2"/>
        <v>10.528254892184899</v>
      </c>
    </row>
    <row r="12" spans="1:15" x14ac:dyDescent="0.3">
      <c r="G12">
        <f t="shared" si="3"/>
        <v>10</v>
      </c>
      <c r="I12">
        <f t="shared" si="0"/>
        <v>8.9999999999999993E-3</v>
      </c>
      <c r="M12">
        <v>30</v>
      </c>
      <c r="N12">
        <f t="shared" si="1"/>
        <v>0</v>
      </c>
      <c r="O12" t="e">
        <f t="shared" si="2"/>
        <v>#DIV/0!</v>
      </c>
    </row>
    <row r="14" spans="1:15" x14ac:dyDescent="0.3">
      <c r="H14" t="s">
        <v>10</v>
      </c>
      <c r="I14" t="s">
        <v>14</v>
      </c>
      <c r="J14" t="s">
        <v>16</v>
      </c>
      <c r="K14" t="s">
        <v>15</v>
      </c>
      <c r="L14" t="s">
        <v>18</v>
      </c>
      <c r="M14" t="s">
        <v>19</v>
      </c>
      <c r="N14" t="s">
        <v>20</v>
      </c>
    </row>
    <row r="15" spans="1:15" x14ac:dyDescent="0.3">
      <c r="H15">
        <v>0.245</v>
      </c>
      <c r="I15">
        <v>1</v>
      </c>
      <c r="J15">
        <v>7.8299999999999995E-2</v>
      </c>
      <c r="K15">
        <v>0.89139999999999997</v>
      </c>
      <c r="L15">
        <f>J15+K15</f>
        <v>0.96970000000000001</v>
      </c>
      <c r="M15">
        <v>0.31630000000000003</v>
      </c>
      <c r="N15">
        <f>L15+M15</f>
        <v>1.286</v>
      </c>
    </row>
    <row r="17" spans="1:8" x14ac:dyDescent="0.3">
      <c r="A17" t="s">
        <v>4</v>
      </c>
    </row>
    <row r="18" spans="1:8" x14ac:dyDescent="0.3">
      <c r="H18" t="s">
        <v>17</v>
      </c>
    </row>
    <row r="19" spans="1:8" x14ac:dyDescent="0.3">
      <c r="H19">
        <f>L15*I15^2/12 + L15*H15^2</f>
        <v>0.13901457583333332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2023-09-26T08:50:21Z</dcterms:modified>
</cp:coreProperties>
</file>