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1.4.1\"/>
    </mc:Choice>
  </mc:AlternateContent>
  <xr:revisionPtr revIDLastSave="0" documentId="13_ncr:1_{2BC6A2EE-0C1E-4402-9483-0F115A030EE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N3" i="1"/>
  <c r="I2" i="1"/>
  <c r="I3" i="1"/>
  <c r="I4" i="1"/>
  <c r="I5" i="1"/>
  <c r="I6" i="1"/>
  <c r="I7" i="1"/>
  <c r="I8" i="1"/>
  <c r="I9" i="1"/>
  <c r="I10" i="1"/>
  <c r="M3" i="1"/>
  <c r="M4" i="1"/>
  <c r="M5" i="1"/>
  <c r="M6" i="1"/>
  <c r="M7" i="1"/>
  <c r="M8" i="1"/>
  <c r="M9" i="1"/>
  <c r="M10" i="1"/>
  <c r="E19" i="1"/>
  <c r="M2" i="1"/>
  <c r="G3" i="1"/>
  <c r="G4" i="1" s="1"/>
  <c r="G5" i="1" s="1"/>
  <c r="G6" i="1" s="1"/>
  <c r="G7" i="1" s="1"/>
  <c r="G8" i="1" s="1"/>
  <c r="G9" i="1" s="1"/>
  <c r="G10" i="1" s="1"/>
  <c r="D2" i="1"/>
  <c r="G19" i="1" l="1"/>
  <c r="N7" i="1" s="1"/>
  <c r="N8" i="1"/>
  <c r="N5" i="1"/>
  <c r="N10" i="1"/>
  <c r="N4" i="1"/>
  <c r="N6" i="1" l="1"/>
  <c r="N2" i="1"/>
  <c r="N9" i="1"/>
</calcChain>
</file>

<file path=xl/sharedStrings.xml><?xml version="1.0" encoding="utf-8"?>
<sst xmlns="http://schemas.openxmlformats.org/spreadsheetml/2006/main" count="22" uniqueCount="19">
  <si>
    <t>n</t>
  </si>
  <si>
    <t>t, с</t>
  </si>
  <si>
    <t xml:space="preserve">T, c </t>
  </si>
  <si>
    <t>погрешность секндометра - 0.01 c</t>
  </si>
  <si>
    <t>№</t>
  </si>
  <si>
    <t>t, c</t>
  </si>
  <si>
    <t>T, с</t>
  </si>
  <si>
    <t>g, м/с^2</t>
  </si>
  <si>
    <t>a, м</t>
  </si>
  <si>
    <t>l, м</t>
  </si>
  <si>
    <t>mст, кг</t>
  </si>
  <si>
    <t>mпр, кг</t>
  </si>
  <si>
    <t>J0</t>
  </si>
  <si>
    <t>m0, кг</t>
  </si>
  <si>
    <t>mг, кг</t>
  </si>
  <si>
    <t>M, кг</t>
  </si>
  <si>
    <t>y, м</t>
  </si>
  <si>
    <t>y ист, м</t>
  </si>
  <si>
    <t xml:space="preserve">Xц,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</si>
</sst>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zoomScaleNormal="100" workbookViewId="0">
      <selection activeCell="A23" sqref="A23"/>
    </sheetView>
  </sheetViews>
  <sheetFormatPr defaultRowHeight="14.4" x14ac:dyDescent="0.3"/>
  <sheetData>
    <row r="1" spans="1:14" x14ac:dyDescent="0.3">
      <c r="A1" t="s">
        <v>4</v>
      </c>
      <c r="B1" t="s">
        <v>1</v>
      </c>
      <c r="C1" t="s">
        <v>0</v>
      </c>
      <c r="D1" t="s">
        <v>2</v>
      </c>
      <c r="E1" t="s">
        <v>7</v>
      </c>
      <c r="G1" t="s">
        <v>4</v>
      </c>
      <c r="H1" t="s">
        <v>16</v>
      </c>
      <c r="I1" t="s">
        <v>17</v>
      </c>
      <c r="J1" t="s">
        <v>18</v>
      </c>
      <c r="K1" t="s">
        <v>5</v>
      </c>
      <c r="L1" t="s">
        <v>0</v>
      </c>
      <c r="M1" t="s">
        <v>6</v>
      </c>
      <c r="N1" t="s">
        <v>7</v>
      </c>
    </row>
    <row r="2" spans="1:14" x14ac:dyDescent="0.3">
      <c r="A2">
        <v>1</v>
      </c>
      <c r="B2">
        <v>30.73</v>
      </c>
      <c r="C2">
        <v>20</v>
      </c>
      <c r="D2">
        <f>B2/C2</f>
        <v>1.5365</v>
      </c>
      <c r="G2">
        <v>1</v>
      </c>
      <c r="H2">
        <v>0.499</v>
      </c>
      <c r="I2">
        <f>H2+0.009</f>
        <v>0.50800000000000001</v>
      </c>
      <c r="J2">
        <v>0.29499999999999998</v>
      </c>
      <c r="K2">
        <v>44.76</v>
      </c>
      <c r="L2">
        <v>30</v>
      </c>
      <c r="M2">
        <f>K2/L2</f>
        <v>1.492</v>
      </c>
      <c r="N2">
        <f>4*PI()^2*($A$23 + $F$19*I2^2)/ (M2^2 * $G$19 * J2)</f>
        <v>10.314395634415311</v>
      </c>
    </row>
    <row r="3" spans="1:14" x14ac:dyDescent="0.3">
      <c r="G3">
        <f>G2+1</f>
        <v>2</v>
      </c>
      <c r="H3">
        <v>0.46800000000000003</v>
      </c>
      <c r="I3">
        <f>H3+0.009</f>
        <v>0.47700000000000004</v>
      </c>
      <c r="J3">
        <v>0.28499999999999998</v>
      </c>
      <c r="K3">
        <v>44.27</v>
      </c>
      <c r="L3">
        <v>30</v>
      </c>
      <c r="M3">
        <f>K3/L3</f>
        <v>1.4756666666666667</v>
      </c>
      <c r="N3">
        <f>4*PI()^2*($A$23 + $F$19*I3^2)/ (M3^2 * $G$19 * J3)</f>
        <v>10.436209182584699</v>
      </c>
    </row>
    <row r="4" spans="1:14" x14ac:dyDescent="0.3">
      <c r="G4">
        <f t="shared" ref="G4:G10" si="0">G3+1</f>
        <v>3</v>
      </c>
      <c r="H4">
        <v>0.439</v>
      </c>
      <c r="I4">
        <f>H4+0.009</f>
        <v>0.44800000000000001</v>
      </c>
      <c r="J4">
        <v>0.27900000000000003</v>
      </c>
      <c r="K4">
        <v>43.88</v>
      </c>
      <c r="L4">
        <v>30</v>
      </c>
      <c r="M4">
        <f>K4/L4</f>
        <v>1.4626666666666668</v>
      </c>
      <c r="N4">
        <f>4*PI()^2*($A$23 + $F$19*I4^2)/ (M4^2 * $G$19 * J4)</f>
        <v>10.414608968767331</v>
      </c>
    </row>
    <row r="5" spans="1:14" x14ac:dyDescent="0.3">
      <c r="G5">
        <f t="shared" si="0"/>
        <v>4</v>
      </c>
      <c r="H5">
        <v>0.41099999999999998</v>
      </c>
      <c r="I5">
        <f>H5+0.009</f>
        <v>0.42</v>
      </c>
      <c r="J5">
        <v>0.27100000000000002</v>
      </c>
      <c r="K5">
        <v>43.49</v>
      </c>
      <c r="L5">
        <v>30</v>
      </c>
      <c r="M5">
        <f>K5/L5</f>
        <v>1.4496666666666667</v>
      </c>
      <c r="N5">
        <f>4*PI()^2*($A$23 + $F$19*I5^2)/ (M5^2 * $G$19 * J5)</f>
        <v>10.500843487844794</v>
      </c>
    </row>
    <row r="6" spans="1:14" x14ac:dyDescent="0.3">
      <c r="G6">
        <f t="shared" si="0"/>
        <v>5</v>
      </c>
      <c r="H6">
        <v>0.38</v>
      </c>
      <c r="I6">
        <f>H6+0.009</f>
        <v>0.38900000000000001</v>
      </c>
      <c r="J6">
        <v>0.26500000000000001</v>
      </c>
      <c r="K6">
        <v>43.16</v>
      </c>
      <c r="L6">
        <v>30</v>
      </c>
      <c r="M6">
        <f>K6/L6</f>
        <v>1.4386666666666665</v>
      </c>
      <c r="N6">
        <f>4*PI()^2*($A$23 + $F$19*I6^2)/ (M6^2 * $G$19 * J6)</f>
        <v>10.459461693287166</v>
      </c>
    </row>
    <row r="7" spans="1:14" x14ac:dyDescent="0.3">
      <c r="G7">
        <f t="shared" si="0"/>
        <v>6</v>
      </c>
      <c r="H7">
        <v>0.35</v>
      </c>
      <c r="I7">
        <f>H7+0.009</f>
        <v>0.35899999999999999</v>
      </c>
      <c r="J7">
        <v>0.25700000000000001</v>
      </c>
      <c r="K7">
        <v>42.89</v>
      </c>
      <c r="L7">
        <v>30</v>
      </c>
      <c r="M7">
        <f>K7/L7</f>
        <v>1.4296666666666666</v>
      </c>
      <c r="N7">
        <f>4*PI()^2*($A$23 + $F$19*I7^2)/ (M7^2 * $G$19 * J7)</f>
        <v>10.506463566790666</v>
      </c>
    </row>
    <row r="8" spans="1:14" x14ac:dyDescent="0.3">
      <c r="G8">
        <f t="shared" si="0"/>
        <v>7</v>
      </c>
      <c r="H8">
        <v>0.317</v>
      </c>
      <c r="I8">
        <f>H8+0.009</f>
        <v>0.32600000000000001</v>
      </c>
      <c r="J8">
        <v>0.249</v>
      </c>
      <c r="K8">
        <v>42.66</v>
      </c>
      <c r="L8">
        <v>30</v>
      </c>
      <c r="M8">
        <f>K8/L8</f>
        <v>1.4219999999999999</v>
      </c>
      <c r="N8">
        <f>4*PI()^2*($A$23 + $F$19*I8^2)/ (M8^2 * $G$19 * J8)</f>
        <v>10.52532900897501</v>
      </c>
    </row>
    <row r="9" spans="1:14" x14ac:dyDescent="0.3">
      <c r="G9">
        <f t="shared" si="0"/>
        <v>8</v>
      </c>
      <c r="H9">
        <v>0.28699999999999998</v>
      </c>
      <c r="I9">
        <f>H9+0.009</f>
        <v>0.29599999999999999</v>
      </c>
      <c r="J9">
        <v>0.24299999999999999</v>
      </c>
      <c r="K9">
        <v>42.49</v>
      </c>
      <c r="L9">
        <v>30</v>
      </c>
      <c r="M9">
        <f>K9/L9</f>
        <v>1.4163333333333334</v>
      </c>
      <c r="N9">
        <f>4*PI()^2*($A$23 + $F$19*I9^2)/ (M9^2 * $G$19 * J9)</f>
        <v>10.499988497166791</v>
      </c>
    </row>
    <row r="10" spans="1:14" x14ac:dyDescent="0.3">
      <c r="G10">
        <f t="shared" si="0"/>
        <v>9</v>
      </c>
      <c r="H10">
        <v>0.26</v>
      </c>
      <c r="I10">
        <f>H10+0.009</f>
        <v>0.26900000000000002</v>
      </c>
      <c r="J10">
        <v>0.23599999999999999</v>
      </c>
      <c r="K10">
        <v>42.43</v>
      </c>
      <c r="L10">
        <v>30</v>
      </c>
      <c r="M10">
        <f>K10/L10</f>
        <v>1.4143333333333332</v>
      </c>
      <c r="N10">
        <f>4*PI()^2*($A$23 + $F$19*I10^2)/ (M10^2 * $G$19 * J10)</f>
        <v>10.528254892184899</v>
      </c>
    </row>
    <row r="16" spans="1:14" x14ac:dyDescent="0.3">
      <c r="A16" t="s">
        <v>3</v>
      </c>
    </row>
    <row r="18" spans="1:7" x14ac:dyDescent="0.3">
      <c r="A18" t="s">
        <v>8</v>
      </c>
      <c r="B18" t="s">
        <v>9</v>
      </c>
      <c r="C18" t="s">
        <v>11</v>
      </c>
      <c r="D18" t="s">
        <v>10</v>
      </c>
      <c r="E18" t="s">
        <v>13</v>
      </c>
      <c r="F18" t="s">
        <v>14</v>
      </c>
      <c r="G18" t="s">
        <v>15</v>
      </c>
    </row>
    <row r="19" spans="1:7" x14ac:dyDescent="0.3">
      <c r="A19">
        <v>0.245</v>
      </c>
      <c r="B19">
        <v>1</v>
      </c>
      <c r="C19">
        <v>7.8299999999999995E-2</v>
      </c>
      <c r="D19">
        <v>0.89139999999999997</v>
      </c>
      <c r="E19">
        <f>C19+D19</f>
        <v>0.96970000000000001</v>
      </c>
      <c r="F19">
        <v>0.31630000000000003</v>
      </c>
      <c r="G19">
        <f>E19+F19</f>
        <v>1.286</v>
      </c>
    </row>
    <row r="22" spans="1:7" x14ac:dyDescent="0.3">
      <c r="A22" t="s">
        <v>12</v>
      </c>
    </row>
    <row r="23" spans="1:7" x14ac:dyDescent="0.3">
      <c r="A23">
        <f>E19*B19^2/12 + E19*A19^2</f>
        <v>0.13901457583333332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2023-09-30T23:23:47Z</dcterms:modified>
</cp:coreProperties>
</file>