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forrester/projects/JSM-2024-Analysis/Data/"/>
    </mc:Choice>
  </mc:AlternateContent>
  <xr:revisionPtr revIDLastSave="0" documentId="13_ncr:1_{E5F76223-9D71-3F4B-AA19-3ED8E3488C6A}" xr6:coauthVersionLast="47" xr6:coauthVersionMax="47" xr10:uidLastSave="{00000000-0000-0000-0000-000000000000}"/>
  <bookViews>
    <workbookView xWindow="0" yWindow="780" windowWidth="30240" windowHeight="17980" activeTab="4" xr2:uid="{AAC91AC4-385C-0D48-BC01-5D98CD21A098}"/>
  </bookViews>
  <sheets>
    <sheet name="Data" sheetId="1" r:id="rId1"/>
    <sheet name="SIPP" sheetId="4" r:id="rId2"/>
    <sheet name="DataNotes" sheetId="2" r:id="rId3"/>
    <sheet name="SSM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4" i="1" l="1"/>
  <c r="C335" i="1"/>
  <c r="C336" i="1"/>
  <c r="C337" i="1"/>
  <c r="C338" i="1"/>
  <c r="C339" i="1"/>
  <c r="C340" i="1"/>
  <c r="C341" i="1"/>
  <c r="C342" i="1"/>
  <c r="C343" i="1"/>
  <c r="C344" i="1"/>
  <c r="C345" i="1"/>
  <c r="C346" i="1"/>
  <c r="R14" i="4"/>
  <c r="R13" i="4"/>
  <c r="R12" i="4"/>
  <c r="R11" i="4"/>
  <c r="R10" i="4"/>
  <c r="R9" i="4"/>
  <c r="R8" i="4"/>
  <c r="R7" i="4"/>
  <c r="R6" i="4"/>
  <c r="R5" i="4"/>
  <c r="R4" i="4"/>
  <c r="R3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2" i="1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94" i="4"/>
  <c r="K95" i="4"/>
  <c r="K96" i="4"/>
  <c r="K97" i="4"/>
  <c r="K98" i="4"/>
  <c r="K99" i="4"/>
  <c r="K100" i="4"/>
  <c r="K101" i="4"/>
  <c r="K102" i="4"/>
  <c r="K103" i="4"/>
  <c r="K104" i="4"/>
  <c r="K105" i="4"/>
  <c r="K85" i="4"/>
  <c r="K86" i="4"/>
  <c r="K87" i="4"/>
  <c r="K88" i="4"/>
  <c r="K89" i="4"/>
  <c r="K90" i="4"/>
  <c r="K91" i="4"/>
  <c r="K92" i="4"/>
  <c r="K93" i="4"/>
  <c r="K73" i="4"/>
  <c r="K74" i="4"/>
  <c r="K75" i="4"/>
  <c r="K76" i="4"/>
  <c r="K77" i="4"/>
  <c r="K78" i="4"/>
  <c r="K79" i="4"/>
  <c r="K80" i="4"/>
  <c r="K81" i="4"/>
  <c r="K82" i="4"/>
  <c r="K83" i="4"/>
  <c r="K84" i="4"/>
  <c r="K64" i="4"/>
  <c r="K65" i="4"/>
  <c r="K66" i="4"/>
  <c r="K67" i="4"/>
  <c r="K68" i="4"/>
  <c r="K69" i="4"/>
  <c r="K70" i="4"/>
  <c r="K71" i="4"/>
  <c r="K72" i="4"/>
  <c r="K54" i="4"/>
  <c r="K55" i="4"/>
  <c r="K56" i="4"/>
  <c r="K57" i="4"/>
  <c r="K58" i="4"/>
  <c r="K59" i="4"/>
  <c r="K60" i="4"/>
  <c r="K61" i="4"/>
  <c r="K62" i="4"/>
  <c r="K63" i="4"/>
  <c r="K46" i="4"/>
  <c r="K47" i="4"/>
  <c r="K48" i="4"/>
  <c r="K49" i="4"/>
  <c r="K50" i="4"/>
  <c r="K51" i="4"/>
  <c r="K52" i="4"/>
  <c r="K53" i="4"/>
  <c r="K38" i="4"/>
  <c r="K39" i="4"/>
  <c r="K40" i="4"/>
  <c r="K41" i="4"/>
  <c r="K42" i="4"/>
  <c r="K43" i="4"/>
  <c r="K44" i="4"/>
  <c r="K45" i="4"/>
  <c r="K30" i="4"/>
  <c r="K31" i="4"/>
  <c r="K32" i="4"/>
  <c r="K33" i="4"/>
  <c r="K34" i="4"/>
  <c r="K35" i="4"/>
  <c r="K36" i="4"/>
  <c r="K37" i="4"/>
  <c r="K24" i="4"/>
  <c r="K25" i="4"/>
  <c r="K26" i="4"/>
  <c r="K27" i="4"/>
  <c r="K28" i="4"/>
  <c r="K29" i="4"/>
  <c r="K17" i="4"/>
  <c r="K18" i="4"/>
  <c r="K19" i="4"/>
  <c r="K20" i="4"/>
  <c r="K21" i="4"/>
  <c r="K22" i="4"/>
  <c r="K23" i="4"/>
  <c r="K10" i="4"/>
  <c r="K11" i="4"/>
  <c r="K12" i="4"/>
  <c r="K13" i="4"/>
  <c r="K14" i="4"/>
  <c r="K15" i="4"/>
  <c r="K16" i="4"/>
  <c r="K2" i="4"/>
  <c r="K3" i="4"/>
  <c r="K4" i="4"/>
  <c r="K5" i="4"/>
  <c r="K6" i="4"/>
  <c r="K7" i="4"/>
  <c r="K8" i="4"/>
  <c r="K9" i="4"/>
  <c r="K106" i="4"/>
</calcChain>
</file>

<file path=xl/sharedStrings.xml><?xml version="1.0" encoding="utf-8"?>
<sst xmlns="http://schemas.openxmlformats.org/spreadsheetml/2006/main" count="895" uniqueCount="241">
  <si>
    <t>DataYear</t>
  </si>
  <si>
    <t>Survey</t>
  </si>
  <si>
    <t>ResponseRate</t>
  </si>
  <si>
    <t>Notes</t>
  </si>
  <si>
    <t>NSDUH</t>
  </si>
  <si>
    <t>ACS</t>
  </si>
  <si>
    <t>SurveyID</t>
  </si>
  <si>
    <t>SurveyName</t>
  </si>
  <si>
    <t>TargetPopulation</t>
  </si>
  <si>
    <t>SampleSize2023</t>
  </si>
  <si>
    <t>American Community Survey</t>
  </si>
  <si>
    <t>CPS</t>
  </si>
  <si>
    <t>Current Population Survey</t>
  </si>
  <si>
    <t>DataSponsor</t>
  </si>
  <si>
    <t>U.S. Census Bureau</t>
  </si>
  <si>
    <t>U.S. Bureau of Labor Statistics</t>
  </si>
  <si>
    <t>National Survey on Drug Use and Health</t>
  </si>
  <si>
    <t>U.S. Department of Health and Human Services</t>
  </si>
  <si>
    <t>Civilian non-institutional population aged 12 and older in the United States</t>
  </si>
  <si>
    <t>Unweighted</t>
  </si>
  <si>
    <t> 80.6</t>
  </si>
  <si>
    <t> 78.7</t>
  </si>
  <si>
    <t>NLS</t>
  </si>
  <si>
    <t>MEPS</t>
  </si>
  <si>
    <t>MEPS-HC overall response rates</t>
  </si>
  <si>
    <t>URL</t>
  </si>
  <si>
    <t>https://meps.ahrq.gov/survey_comp/hc_response_rate.jsp</t>
  </si>
  <si>
    <t>Medical Expenditure Panel Survey</t>
  </si>
  <si>
    <t>Domain</t>
  </si>
  <si>
    <t>Socioeconomic</t>
  </si>
  <si>
    <t>Health</t>
  </si>
  <si>
    <t>NHIS</t>
  </si>
  <si>
    <t>National Health Interview Survey</t>
  </si>
  <si>
    <t>Adult</t>
  </si>
  <si>
    <t>(Overall Family Response Rate)(Sample Adult Response Rate)</t>
  </si>
  <si>
    <t>NCVS</t>
  </si>
  <si>
    <t>BRFSS</t>
  </si>
  <si>
    <t>Median CASRO</t>
  </si>
  <si>
    <t>Response Rate</t>
  </si>
  <si>
    <t>AAPOR RR4</t>
  </si>
  <si>
    <t>Combined Response Rate</t>
  </si>
  <si>
    <t>https://www.cdc.gov/brfss/annual_data/annual_data.htm</t>
  </si>
  <si>
    <t>Behavioral Risk Factor Surveillance System</t>
  </si>
  <si>
    <t>See Data Quality Reports</t>
  </si>
  <si>
    <t>U.S. Population</t>
  </si>
  <si>
    <t>Civilian non-institutional population ages 18 and older</t>
  </si>
  <si>
    <t>Civilian non-institutional population ages 18 years and older residing in households.</t>
  </si>
  <si>
    <t>National Longitudinal Survey</t>
  </si>
  <si>
    <t>NIS</t>
  </si>
  <si>
    <t>ANES</t>
  </si>
  <si>
    <t>National Crime Victimization Survey</t>
  </si>
  <si>
    <t>U.S. Department of Justice</t>
  </si>
  <si>
    <t>Criminal Justice</t>
  </si>
  <si>
    <t>American National Election Studies</t>
  </si>
  <si>
    <t>Mulitple Universities</t>
  </si>
  <si>
    <t>Politics</t>
  </si>
  <si>
    <t>GSS</t>
  </si>
  <si>
    <t>General Social Survey</t>
  </si>
  <si>
    <t>NORC at the University of Chicago</t>
  </si>
  <si>
    <t>ResponseRateAlt</t>
  </si>
  <si>
    <t>Pre-election</t>
  </si>
  <si>
    <t>AAPOR RR3</t>
  </si>
  <si>
    <t>AAPOR RR1</t>
  </si>
  <si>
    <t>ATUS</t>
  </si>
  <si>
    <t>American Time Use Survey</t>
  </si>
  <si>
    <t>SIPP 2014, Wave 1</t>
  </si>
  <si>
    <t>SIPP</t>
  </si>
  <si>
    <t>SIPP 2022, Wave 1</t>
  </si>
  <si>
    <t>SIPP 2014, Wave 2</t>
  </si>
  <si>
    <t>SIPP 2014, Wave 4</t>
  </si>
  <si>
    <t>SIPP 2014, Wave 3</t>
  </si>
  <si>
    <t>SIPP 2018, Wave 1</t>
  </si>
  <si>
    <t>SIPP 2019, Wave 1</t>
  </si>
  <si>
    <t>SIPP 2020, Wave 1</t>
  </si>
  <si>
    <t>SIPP 2021, Wave 1</t>
  </si>
  <si>
    <t>SIPP 2023, Wave 1</t>
  </si>
  <si>
    <t>SIPP_Year</t>
  </si>
  <si>
    <t>Wave</t>
  </si>
  <si>
    <t>Survey of Income and Program Participation</t>
  </si>
  <si>
    <t>https://www2.census.gov/programs-surveys/sipp/tech-documentation/complete-documents/2008/sample_loss_reports_by_wave_for_1985-2008_panels.pdf</t>
  </si>
  <si>
    <t>-</t>
  </si>
  <si>
    <t>Eligible Hhlds</t>
  </si>
  <si>
    <t>Interviewed Hhlds</t>
  </si>
  <si>
    <t>Total A's</t>
  </si>
  <si>
    <t>Type A Rate</t>
  </si>
  <si>
    <t>Total D's</t>
  </si>
  <si>
    <t>Type D Rate</t>
  </si>
  <si>
    <t>Growth Factor</t>
  </si>
  <si>
    <t>Sample Loss</t>
  </si>
  <si>
    <t>RR</t>
  </si>
  <si>
    <t>YearStart</t>
  </si>
  <si>
    <t>MonthStart</t>
  </si>
  <si>
    <t>YearEnd</t>
  </si>
  <si>
    <t>MonthEnd</t>
  </si>
  <si>
    <t>National Immunization Survey</t>
  </si>
  <si>
    <t>Mode</t>
  </si>
  <si>
    <t>CAPI and CATI</t>
  </si>
  <si>
    <t>Mail and Internet/CATI/CAPI</t>
  </si>
  <si>
    <t>FTF/CASI</t>
  </si>
  <si>
    <t>CAPI</t>
  </si>
  <si>
    <t>Telephone</t>
  </si>
  <si>
    <t>Civilian non-institutional population</t>
  </si>
  <si>
    <t>Household population</t>
  </si>
  <si>
    <t>Mixed</t>
  </si>
  <si>
    <t>Diary</t>
  </si>
  <si>
    <t>U.S. Resident Citizens Ages 18 and older</t>
  </si>
  <si>
    <t>Civilian non-institutional population ages 16 and over</t>
  </si>
  <si>
    <t>Interpersonal</t>
  </si>
  <si>
    <t>Trust in…</t>
  </si>
  <si>
    <t>Intercept</t>
  </si>
  <si>
    <t>Slope</t>
  </si>
  <si>
    <t>Banks and Finance</t>
  </si>
  <si>
    <t>Business</t>
  </si>
  <si>
    <t>Organized Religion</t>
  </si>
  <si>
    <t>Education</t>
  </si>
  <si>
    <t>The Executive Branch</t>
  </si>
  <si>
    <t>Organized Labor</t>
  </si>
  <si>
    <t>The Press</t>
  </si>
  <si>
    <t>Healthcare</t>
  </si>
  <si>
    <t>The Media</t>
  </si>
  <si>
    <t>Judges</t>
  </si>
  <si>
    <t>Science</t>
  </si>
  <si>
    <t>Congress</t>
  </si>
  <si>
    <t>The Military</t>
  </si>
  <si>
    <t>NHANES</t>
  </si>
  <si>
    <t>Interviewed Sample</t>
  </si>
  <si>
    <t>National Health and Nutrition Examination Survey</t>
  </si>
  <si>
    <t>FTF</t>
  </si>
  <si>
    <t>FTF/CAPI</t>
  </si>
  <si>
    <t>common_intercept</t>
  </si>
  <si>
    <t>1.961***</t>
  </si>
  <si>
    <t>1.391***</t>
  </si>
  <si>
    <t>0.934***</t>
  </si>
  <si>
    <t>1.282***</t>
  </si>
  <si>
    <t>-0.591*</t>
  </si>
  <si>
    <t>1.745*</t>
  </si>
  <si>
    <t>2.268***</t>
  </si>
  <si>
    <t>2.642***</t>
  </si>
  <si>
    <t>1.956***</t>
  </si>
  <si>
    <t>2.483***</t>
  </si>
  <si>
    <t>1.841*</t>
  </si>
  <si>
    <t>2.393***</t>
  </si>
  <si>
    <t>3.427***</t>
  </si>
  <si>
    <t>2.618***</t>
  </si>
  <si>
    <t>3.236***</t>
  </si>
  <si>
    <t>0.843*</t>
  </si>
  <si>
    <t>0.818*</t>
  </si>
  <si>
    <t>2.421***</t>
  </si>
  <si>
    <t>3.265***</t>
  </si>
  <si>
    <t>2.482***</t>
  </si>
  <si>
    <t>3.078***</t>
  </si>
  <si>
    <t>0.761*</t>
  </si>
  <si>
    <t>0.744*</t>
  </si>
  <si>
    <t>2.509***</t>
  </si>
  <si>
    <t>2.103***</t>
  </si>
  <si>
    <t>1.474***</t>
  </si>
  <si>
    <t>1.953***</t>
  </si>
  <si>
    <t>4.759***</t>
  </si>
  <si>
    <t>4.352***</t>
  </si>
  <si>
    <t>3.122***</t>
  </si>
  <si>
    <t>-1.41**</t>
  </si>
  <si>
    <t>2.042***</t>
  </si>
  <si>
    <t>-3.041*</t>
  </si>
  <si>
    <t>2.87***</t>
  </si>
  <si>
    <t>-1.588***</t>
  </si>
  <si>
    <t>4.779***</t>
  </si>
  <si>
    <t>1.29***</t>
  </si>
  <si>
    <t>-2.232***</t>
  </si>
  <si>
    <t>-1.556***</t>
  </si>
  <si>
    <t>-2.901*</t>
  </si>
  <si>
    <t>1.093**</t>
  </si>
  <si>
    <t>-2.325***</t>
  </si>
  <si>
    <t>-1.373***</t>
  </si>
  <si>
    <t>-1.383***</t>
  </si>
  <si>
    <t>-1.44***</t>
  </si>
  <si>
    <t>2.339**</t>
  </si>
  <si>
    <t>6.545***</t>
  </si>
  <si>
    <t>2.585***</t>
  </si>
  <si>
    <t>-2.784***</t>
  </si>
  <si>
    <t>-1.741***</t>
  </si>
  <si>
    <t>1.314**</t>
  </si>
  <si>
    <t>-4.894***</t>
  </si>
  <si>
    <t>2.295***</t>
  </si>
  <si>
    <t>-2.989***</t>
  </si>
  <si>
    <t>-1.458**</t>
  </si>
  <si>
    <t>-1.534**</t>
  </si>
  <si>
    <t>-1.606**</t>
  </si>
  <si>
    <t>1.549***</t>
  </si>
  <si>
    <t>0.975***</t>
  </si>
  <si>
    <t>0.631**</t>
  </si>
  <si>
    <t>0.893***</t>
  </si>
  <si>
    <t>6.5***</t>
  </si>
  <si>
    <t>3.733***</t>
  </si>
  <si>
    <t>-2.213***</t>
  </si>
  <si>
    <t>2.326***</t>
  </si>
  <si>
    <t>-3.868**</t>
  </si>
  <si>
    <t>3.405***</t>
  </si>
  <si>
    <t>-2.378***</t>
  </si>
  <si>
    <t>1.995***</t>
  </si>
  <si>
    <t>3.206***</t>
  </si>
  <si>
    <t>0.778*</t>
  </si>
  <si>
    <t>2.498***</t>
  </si>
  <si>
    <t>3.036***</t>
  </si>
  <si>
    <t>0.941**</t>
  </si>
  <si>
    <t>0.922**</t>
  </si>
  <si>
    <t>0.86**</t>
  </si>
  <si>
    <t>1.55***</t>
  </si>
  <si>
    <t>0.547*</t>
  </si>
  <si>
    <t>-0.661**</t>
  </si>
  <si>
    <t>-0.694**</t>
  </si>
  <si>
    <t>1.797*</t>
  </si>
  <si>
    <t>5.026***</t>
  </si>
  <si>
    <t>11.514***</t>
  </si>
  <si>
    <t>1.878*</t>
  </si>
  <si>
    <t>3.704***</t>
  </si>
  <si>
    <t>9.27***</t>
  </si>
  <si>
    <t>10.941***</t>
  </si>
  <si>
    <t>4.235***</t>
  </si>
  <si>
    <t>7.113**</t>
  </si>
  <si>
    <t>4.185***</t>
  </si>
  <si>
    <t>3.958***</t>
  </si>
  <si>
    <t>1.637***</t>
  </si>
  <si>
    <t>-0.832***</t>
  </si>
  <si>
    <t>-0.621**</t>
  </si>
  <si>
    <t>-0.861***</t>
  </si>
  <si>
    <t>-0.563*</t>
  </si>
  <si>
    <t>-0.569*</t>
  </si>
  <si>
    <t>-0.589**</t>
  </si>
  <si>
    <t>Banks</t>
  </si>
  <si>
    <t>Executive Branch</t>
  </si>
  <si>
    <t>Medicine</t>
  </si>
  <si>
    <t>Judges and the Judiciary</t>
  </si>
  <si>
    <t>Legislative Branch</t>
  </si>
  <si>
    <t>Economic Institutions</t>
  </si>
  <si>
    <t>Government Institutions</t>
  </si>
  <si>
    <t>common</t>
  </si>
  <si>
    <t>Medicine, Science, and Education</t>
  </si>
  <si>
    <t>Media and Information</t>
  </si>
  <si>
    <t>Social and Community</t>
  </si>
  <si>
    <t>Estimate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</si>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</sst>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_);\(0.000\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2" fillId="0" borderId="0" xfId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/>
    <xf numFmtId="0" fontId="4" fillId="0" borderId="0" xfId="0" applyFont="1"/>
    <xf numFmtId="10" fontId="4" fillId="0" borderId="0" xfId="0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2.census.gov/programs-surveys/sipp/tech-documentation/complete-documents/2008/sample_loss_reports_by_wave_for_1985-2008_panels.pdf" TargetMode="External"/><Relationship Id="rId1" Type="http://schemas.openxmlformats.org/officeDocument/2006/relationships/hyperlink" Target="https://meps.ahrq.gov/survey_comp/hc_response_rat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FE93-148B-0746-BC26-D1E62E34FB02}">
  <dimension ref="A1:F371"/>
  <sheetViews>
    <sheetView workbookViewId="0">
      <pane ySplit="1" topLeftCell="A354" activePane="bottomLeft" state="frozen"/>
      <selection pane="bottomLeft" activeCell="C363" sqref="C363"/>
    </sheetView>
  </sheetViews>
  <sheetFormatPr baseColWidth="10" defaultRowHeight="16" x14ac:dyDescent="0.2"/>
  <cols>
    <col min="4" max="4" width="18.83203125" style="5" customWidth="1"/>
    <col min="5" max="5" width="18.83203125" customWidth="1"/>
  </cols>
  <sheetData>
    <row r="1" spans="1:6" x14ac:dyDescent="0.2">
      <c r="A1" t="s">
        <v>0</v>
      </c>
      <c r="B1" t="s">
        <v>1</v>
      </c>
      <c r="C1" t="s">
        <v>28</v>
      </c>
      <c r="D1" s="5" t="s">
        <v>2</v>
      </c>
      <c r="E1" t="s">
        <v>59</v>
      </c>
      <c r="F1" t="s">
        <v>3</v>
      </c>
    </row>
    <row r="2" spans="1:6" x14ac:dyDescent="0.2">
      <c r="A2">
        <v>2023</v>
      </c>
      <c r="B2" t="s">
        <v>4</v>
      </c>
      <c r="C2" t="str">
        <f>INDEX(DataNotes!$A$1:$I$14,MATCH(Data!B2,DataNotes!$A$1:$A$14,0),4)</f>
        <v>Health</v>
      </c>
      <c r="D2">
        <v>50.449999999999996</v>
      </c>
      <c r="E2" s="1"/>
    </row>
    <row r="3" spans="1:6" x14ac:dyDescent="0.2">
      <c r="A3">
        <v>2022</v>
      </c>
      <c r="B3" t="s">
        <v>4</v>
      </c>
      <c r="C3" t="str">
        <f>INDEX(DataNotes!$A$1:$I$14,MATCH(Data!B3,DataNotes!$A$1:$A$14,0),4)</f>
        <v>Health</v>
      </c>
      <c r="D3">
        <v>47.43</v>
      </c>
      <c r="E3" s="1"/>
    </row>
    <row r="4" spans="1:6" x14ac:dyDescent="0.2">
      <c r="A4">
        <v>2021</v>
      </c>
      <c r="B4" t="s">
        <v>4</v>
      </c>
      <c r="C4" t="str">
        <f>INDEX(DataNotes!$A$1:$I$14,MATCH(Data!B4,DataNotes!$A$1:$A$14,0),4)</f>
        <v>Health</v>
      </c>
      <c r="D4">
        <v>46.239999999999995</v>
      </c>
      <c r="E4" s="1"/>
    </row>
    <row r="5" spans="1:6" x14ac:dyDescent="0.2">
      <c r="A5">
        <v>2020</v>
      </c>
      <c r="B5" t="s">
        <v>4</v>
      </c>
      <c r="C5" t="str">
        <f>INDEX(DataNotes!$A$1:$I$14,MATCH(Data!B5,DataNotes!$A$1:$A$14,0),4)</f>
        <v>Health</v>
      </c>
      <c r="D5"/>
    </row>
    <row r="6" spans="1:6" x14ac:dyDescent="0.2">
      <c r="A6">
        <v>2019</v>
      </c>
      <c r="B6" t="s">
        <v>4</v>
      </c>
      <c r="C6" t="str">
        <f>INDEX(DataNotes!$A$1:$I$14,MATCH(Data!B6,DataNotes!$A$1:$A$14,0),4)</f>
        <v>Health</v>
      </c>
      <c r="D6">
        <v>64.92</v>
      </c>
      <c r="E6" s="1"/>
    </row>
    <row r="7" spans="1:6" x14ac:dyDescent="0.2">
      <c r="A7">
        <v>2018</v>
      </c>
      <c r="B7" t="s">
        <v>4</v>
      </c>
      <c r="C7" t="str">
        <f>INDEX(DataNotes!$A$1:$I$14,MATCH(Data!B7,DataNotes!$A$1:$A$14,0),4)</f>
        <v>Health</v>
      </c>
      <c r="D7">
        <v>66.56</v>
      </c>
      <c r="E7" s="1"/>
    </row>
    <row r="8" spans="1:6" x14ac:dyDescent="0.2">
      <c r="A8">
        <v>2017</v>
      </c>
      <c r="B8" t="s">
        <v>4</v>
      </c>
      <c r="C8" t="str">
        <f>INDEX(DataNotes!$A$1:$I$14,MATCH(Data!B8,DataNotes!$A$1:$A$14,0),4)</f>
        <v>Health</v>
      </c>
      <c r="D8">
        <v>67.12</v>
      </c>
      <c r="E8" s="1"/>
    </row>
    <row r="9" spans="1:6" x14ac:dyDescent="0.2">
      <c r="A9">
        <v>2016</v>
      </c>
      <c r="B9" t="s">
        <v>4</v>
      </c>
      <c r="C9" t="str">
        <f>INDEX(DataNotes!$A$1:$I$14,MATCH(Data!B9,DataNotes!$A$1:$A$14,0),4)</f>
        <v>Health</v>
      </c>
      <c r="D9">
        <v>68.44</v>
      </c>
      <c r="E9" s="1"/>
    </row>
    <row r="10" spans="1:6" x14ac:dyDescent="0.2">
      <c r="A10">
        <v>2015</v>
      </c>
      <c r="B10" t="s">
        <v>4</v>
      </c>
      <c r="C10" t="str">
        <f>INDEX(DataNotes!$A$1:$I$14,MATCH(Data!B10,DataNotes!$A$1:$A$14,0),4)</f>
        <v>Health</v>
      </c>
      <c r="D10">
        <v>69.25</v>
      </c>
      <c r="E10" s="1"/>
    </row>
    <row r="11" spans="1:6" x14ac:dyDescent="0.2">
      <c r="A11">
        <v>2014</v>
      </c>
      <c r="B11" t="s">
        <v>4</v>
      </c>
      <c r="C11" t="str">
        <f>INDEX(DataNotes!$A$1:$I$14,MATCH(Data!B11,DataNotes!$A$1:$A$14,0),4)</f>
        <v>Health</v>
      </c>
      <c r="D11">
        <v>71.2</v>
      </c>
      <c r="E11" s="1"/>
    </row>
    <row r="12" spans="1:6" x14ac:dyDescent="0.2">
      <c r="A12">
        <v>2013</v>
      </c>
      <c r="B12" t="s">
        <v>4</v>
      </c>
      <c r="C12" t="str">
        <f>INDEX(DataNotes!$A$1:$I$14,MATCH(Data!B12,DataNotes!$A$1:$A$14,0),4)</f>
        <v>Health</v>
      </c>
      <c r="D12">
        <v>71.69</v>
      </c>
      <c r="E12" s="1"/>
    </row>
    <row r="13" spans="1:6" x14ac:dyDescent="0.2">
      <c r="A13">
        <v>2012</v>
      </c>
      <c r="B13" t="s">
        <v>4</v>
      </c>
      <c r="C13" t="str">
        <f>INDEX(DataNotes!$A$1:$I$14,MATCH(Data!B13,DataNotes!$A$1:$A$14,0),4)</f>
        <v>Health</v>
      </c>
      <c r="D13">
        <v>73.040000000000006</v>
      </c>
      <c r="E13" s="1"/>
    </row>
    <row r="14" spans="1:6" x14ac:dyDescent="0.2">
      <c r="A14">
        <v>2011</v>
      </c>
      <c r="B14" t="s">
        <v>4</v>
      </c>
      <c r="C14" t="str">
        <f>INDEX(DataNotes!$A$1:$I$14,MATCH(Data!B14,DataNotes!$A$1:$A$14,0),4)</f>
        <v>Health</v>
      </c>
      <c r="D14">
        <v>74.38</v>
      </c>
      <c r="E14" s="1"/>
    </row>
    <row r="15" spans="1:6" x14ac:dyDescent="0.2">
      <c r="A15">
        <v>2010</v>
      </c>
      <c r="B15" t="s">
        <v>4</v>
      </c>
      <c r="C15" t="str">
        <f>INDEX(DataNotes!$A$1:$I$14,MATCH(Data!B15,DataNotes!$A$1:$A$14,0),4)</f>
        <v>Health</v>
      </c>
      <c r="D15">
        <v>75.680000000000007</v>
      </c>
      <c r="E15" s="1"/>
    </row>
    <row r="16" spans="1:6" x14ac:dyDescent="0.2">
      <c r="A16">
        <v>2009</v>
      </c>
      <c r="B16" t="s">
        <v>4</v>
      </c>
      <c r="C16" t="str">
        <f>INDEX(DataNotes!$A$1:$I$14,MATCH(Data!B16,DataNotes!$A$1:$A$14,0),4)</f>
        <v>Health</v>
      </c>
      <c r="D16">
        <v>74.660000000000011</v>
      </c>
      <c r="E16" s="1"/>
    </row>
    <row r="17" spans="1:6" x14ac:dyDescent="0.2">
      <c r="A17">
        <v>2008</v>
      </c>
      <c r="B17" t="s">
        <v>4</v>
      </c>
      <c r="C17" t="str">
        <f>INDEX(DataNotes!$A$1:$I$14,MATCH(Data!B17,DataNotes!$A$1:$A$14,0),4)</f>
        <v>Health</v>
      </c>
      <c r="D17">
        <v>74.239999999999995</v>
      </c>
      <c r="E17" s="1"/>
    </row>
    <row r="18" spans="1:6" x14ac:dyDescent="0.2">
      <c r="A18">
        <v>2007</v>
      </c>
      <c r="B18" t="s">
        <v>4</v>
      </c>
      <c r="C18" t="str">
        <f>INDEX(DataNotes!$A$1:$I$14,MATCH(Data!B18,DataNotes!$A$1:$A$14,0),4)</f>
        <v>Health</v>
      </c>
      <c r="D18">
        <v>73.87</v>
      </c>
      <c r="E18" s="1"/>
    </row>
    <row r="19" spans="1:6" x14ac:dyDescent="0.2">
      <c r="A19">
        <v>2006</v>
      </c>
      <c r="B19" t="s">
        <v>4</v>
      </c>
      <c r="C19" t="str">
        <f>INDEX(DataNotes!$A$1:$I$14,MATCH(Data!B19,DataNotes!$A$1:$A$14,0),4)</f>
        <v>Health</v>
      </c>
      <c r="D19">
        <v>74.209999999999994</v>
      </c>
      <c r="E19" s="1"/>
    </row>
    <row r="20" spans="1:6" x14ac:dyDescent="0.2">
      <c r="A20">
        <v>2005</v>
      </c>
      <c r="B20" t="s">
        <v>4</v>
      </c>
      <c r="C20" t="str">
        <f>INDEX(DataNotes!$A$1:$I$14,MATCH(Data!B20,DataNotes!$A$1:$A$14,0),4)</f>
        <v>Health</v>
      </c>
      <c r="D20">
        <v>76</v>
      </c>
      <c r="E20" s="1"/>
    </row>
    <row r="21" spans="1:6" x14ac:dyDescent="0.2">
      <c r="A21">
        <v>2004</v>
      </c>
      <c r="B21" t="s">
        <v>4</v>
      </c>
      <c r="C21" t="str">
        <f>INDEX(DataNotes!$A$1:$I$14,MATCH(Data!B21,DataNotes!$A$1:$A$14,0),4)</f>
        <v>Health</v>
      </c>
      <c r="D21">
        <v>77</v>
      </c>
      <c r="E21" s="1"/>
    </row>
    <row r="22" spans="1:6" x14ac:dyDescent="0.2">
      <c r="A22">
        <v>2003</v>
      </c>
      <c r="B22" t="s">
        <v>4</v>
      </c>
      <c r="C22" t="str">
        <f>INDEX(DataNotes!$A$1:$I$14,MATCH(Data!B22,DataNotes!$A$1:$A$14,0),4)</f>
        <v>Health</v>
      </c>
      <c r="D22">
        <v>77</v>
      </c>
      <c r="E22" s="1"/>
    </row>
    <row r="23" spans="1:6" x14ac:dyDescent="0.2">
      <c r="A23">
        <v>2002</v>
      </c>
      <c r="B23" t="s">
        <v>4</v>
      </c>
      <c r="C23" t="str">
        <f>INDEX(DataNotes!$A$1:$I$14,MATCH(Data!B23,DataNotes!$A$1:$A$14,0),4)</f>
        <v>Health</v>
      </c>
      <c r="D23">
        <v>79</v>
      </c>
      <c r="E23" s="1"/>
    </row>
    <row r="24" spans="1:6" x14ac:dyDescent="0.2">
      <c r="A24">
        <v>2001</v>
      </c>
      <c r="B24" t="s">
        <v>4</v>
      </c>
      <c r="C24" t="str">
        <f>INDEX(DataNotes!$A$1:$I$14,MATCH(Data!B24,DataNotes!$A$1:$A$14,0),4)</f>
        <v>Health</v>
      </c>
      <c r="D24">
        <v>73</v>
      </c>
      <c r="E24" s="1"/>
    </row>
    <row r="25" spans="1:6" x14ac:dyDescent="0.2">
      <c r="A25">
        <v>2000</v>
      </c>
      <c r="B25" t="s">
        <v>4</v>
      </c>
      <c r="C25" t="str">
        <f>INDEX(DataNotes!$A$1:$I$14,MATCH(Data!B25,DataNotes!$A$1:$A$14,0),4)</f>
        <v>Health</v>
      </c>
      <c r="D25">
        <v>74</v>
      </c>
      <c r="E25" s="1"/>
    </row>
    <row r="26" spans="1:6" x14ac:dyDescent="0.2">
      <c r="A26">
        <v>1999</v>
      </c>
      <c r="B26" t="s">
        <v>4</v>
      </c>
      <c r="C26" t="str">
        <f>INDEX(DataNotes!$A$1:$I$14,MATCH(Data!B26,DataNotes!$A$1:$A$14,0),4)</f>
        <v>Health</v>
      </c>
      <c r="D26">
        <v>69</v>
      </c>
      <c r="E26" s="1"/>
    </row>
    <row r="27" spans="1:6" x14ac:dyDescent="0.2">
      <c r="A27">
        <v>1998</v>
      </c>
      <c r="B27" t="s">
        <v>4</v>
      </c>
      <c r="C27" t="str">
        <f>INDEX(DataNotes!$A$1:$I$14,MATCH(Data!B27,DataNotes!$A$1:$A$14,0),4)</f>
        <v>Health</v>
      </c>
      <c r="D27">
        <v>77</v>
      </c>
      <c r="E27" s="1"/>
      <c r="F27" t="s">
        <v>19</v>
      </c>
    </row>
    <row r="28" spans="1:6" x14ac:dyDescent="0.2">
      <c r="A28">
        <v>1997</v>
      </c>
      <c r="B28" t="s">
        <v>4</v>
      </c>
      <c r="C28" t="str">
        <f>INDEX(DataNotes!$A$1:$I$14,MATCH(Data!B28,DataNotes!$A$1:$A$14,0),4)</f>
        <v>Health</v>
      </c>
      <c r="D28">
        <v>78</v>
      </c>
      <c r="E28" s="1"/>
    </row>
    <row r="29" spans="1:6" x14ac:dyDescent="0.2">
      <c r="A29">
        <v>1996</v>
      </c>
      <c r="B29" t="s">
        <v>4</v>
      </c>
      <c r="C29" t="str">
        <f>INDEX(DataNotes!$A$1:$I$14,MATCH(Data!B29,DataNotes!$A$1:$A$14,0),4)</f>
        <v>Health</v>
      </c>
      <c r="D29">
        <v>78.600000000000009</v>
      </c>
      <c r="E29" s="1"/>
    </row>
    <row r="30" spans="1:6" x14ac:dyDescent="0.2">
      <c r="A30">
        <v>1995</v>
      </c>
      <c r="B30" t="s">
        <v>4</v>
      </c>
      <c r="C30" t="str">
        <f>INDEX(DataNotes!$A$1:$I$14,MATCH(Data!B30,DataNotes!$A$1:$A$14,0),4)</f>
        <v>Health</v>
      </c>
      <c r="D30">
        <v>80.600000000000009</v>
      </c>
      <c r="E30" s="1"/>
    </row>
    <row r="31" spans="1:6" x14ac:dyDescent="0.2">
      <c r="A31">
        <v>1994</v>
      </c>
      <c r="B31" t="s">
        <v>4</v>
      </c>
      <c r="C31" t="str">
        <f>INDEX(DataNotes!$A$1:$I$14,MATCH(Data!B31,DataNotes!$A$1:$A$14,0),4)</f>
        <v>Health</v>
      </c>
      <c r="D31">
        <v>78.2</v>
      </c>
      <c r="E31" s="1"/>
    </row>
    <row r="32" spans="1:6" x14ac:dyDescent="0.2">
      <c r="A32">
        <v>1993</v>
      </c>
      <c r="B32" t="s">
        <v>4</v>
      </c>
      <c r="C32" t="str">
        <f>INDEX(DataNotes!$A$1:$I$14,MATCH(Data!B32,DataNotes!$A$1:$A$14,0),4)</f>
        <v>Health</v>
      </c>
      <c r="D32">
        <v>79.2</v>
      </c>
      <c r="E32" s="1"/>
    </row>
    <row r="33" spans="1:5" x14ac:dyDescent="0.2">
      <c r="A33">
        <v>1992</v>
      </c>
      <c r="B33" t="s">
        <v>4</v>
      </c>
      <c r="C33" t="str">
        <f>INDEX(DataNotes!$A$1:$I$14,MATCH(Data!B33,DataNotes!$A$1:$A$14,0),4)</f>
        <v>Health</v>
      </c>
      <c r="D33">
        <v>82.5</v>
      </c>
      <c r="E33" s="1"/>
    </row>
    <row r="34" spans="1:5" x14ac:dyDescent="0.2">
      <c r="A34">
        <v>1991</v>
      </c>
      <c r="B34" t="s">
        <v>4</v>
      </c>
      <c r="C34" t="str">
        <f>INDEX(DataNotes!$A$1:$I$14,MATCH(Data!B34,DataNotes!$A$1:$A$14,0),4)</f>
        <v>Health</v>
      </c>
      <c r="D34">
        <v>84.2</v>
      </c>
      <c r="E34" s="1"/>
    </row>
    <row r="35" spans="1:5" x14ac:dyDescent="0.2">
      <c r="A35">
        <v>1990</v>
      </c>
      <c r="B35" t="s">
        <v>4</v>
      </c>
      <c r="C35" t="str">
        <f>INDEX(DataNotes!$A$1:$I$14,MATCH(Data!B35,DataNotes!$A$1:$A$14,0),4)</f>
        <v>Health</v>
      </c>
      <c r="D35"/>
      <c r="E35" s="1"/>
    </row>
    <row r="36" spans="1:5" x14ac:dyDescent="0.2">
      <c r="A36">
        <v>1988</v>
      </c>
      <c r="B36" t="s">
        <v>4</v>
      </c>
      <c r="C36" t="str">
        <f>INDEX(DataNotes!$A$1:$I$14,MATCH(Data!B36,DataNotes!$A$1:$A$14,0),4)</f>
        <v>Health</v>
      </c>
      <c r="D36">
        <v>77</v>
      </c>
      <c r="E36" s="1"/>
    </row>
    <row r="37" spans="1:5" x14ac:dyDescent="0.2">
      <c r="A37">
        <v>1985</v>
      </c>
      <c r="B37" t="s">
        <v>4</v>
      </c>
      <c r="C37" t="str">
        <f>INDEX(DataNotes!$A$1:$I$14,MATCH(Data!B37,DataNotes!$A$1:$A$14,0),4)</f>
        <v>Health</v>
      </c>
      <c r="D37">
        <v>83.5</v>
      </c>
      <c r="E37" s="1"/>
    </row>
    <row r="38" spans="1:5" x14ac:dyDescent="0.2">
      <c r="A38">
        <v>1982</v>
      </c>
      <c r="B38" t="s">
        <v>4</v>
      </c>
      <c r="C38" t="str">
        <f>INDEX(DataNotes!$A$1:$I$14,MATCH(Data!B38,DataNotes!$A$1:$A$14,0),4)</f>
        <v>Health</v>
      </c>
      <c r="D38">
        <v>81</v>
      </c>
      <c r="E38" s="1"/>
    </row>
    <row r="39" spans="1:5" x14ac:dyDescent="0.2">
      <c r="A39">
        <v>1979</v>
      </c>
      <c r="B39" t="s">
        <v>4</v>
      </c>
      <c r="C39" t="str">
        <f>INDEX(DataNotes!$A$1:$I$14,MATCH(Data!B39,DataNotes!$A$1:$A$14,0),4)</f>
        <v>Health</v>
      </c>
      <c r="D39">
        <v>82.899999999999991</v>
      </c>
      <c r="E39" s="1"/>
    </row>
    <row r="40" spans="1:5" x14ac:dyDescent="0.2">
      <c r="A40">
        <v>2022</v>
      </c>
      <c r="B40" t="s">
        <v>5</v>
      </c>
      <c r="C40" t="str">
        <f>INDEX(DataNotes!$A$1:$I$14,MATCH(Data!B40,DataNotes!$A$1:$A$14,0),4)</f>
        <v>Socioeconomic</v>
      </c>
      <c r="D40" s="5">
        <v>84.4</v>
      </c>
    </row>
    <row r="41" spans="1:5" x14ac:dyDescent="0.2">
      <c r="A41">
        <v>2021</v>
      </c>
      <c r="B41" t="s">
        <v>5</v>
      </c>
      <c r="C41" t="str">
        <f>INDEX(DataNotes!$A$1:$I$14,MATCH(Data!B41,DataNotes!$A$1:$A$14,0),4)</f>
        <v>Socioeconomic</v>
      </c>
      <c r="D41" s="5">
        <v>85.3</v>
      </c>
    </row>
    <row r="42" spans="1:5" x14ac:dyDescent="0.2">
      <c r="A42">
        <v>2020</v>
      </c>
      <c r="B42" t="s">
        <v>5</v>
      </c>
      <c r="C42" t="str">
        <f>INDEX(DataNotes!$A$1:$I$14,MATCH(Data!B42,DataNotes!$A$1:$A$14,0),4)</f>
        <v>Socioeconomic</v>
      </c>
      <c r="D42" s="5">
        <v>71.2</v>
      </c>
    </row>
    <row r="43" spans="1:5" x14ac:dyDescent="0.2">
      <c r="A43">
        <v>2019</v>
      </c>
      <c r="B43" t="s">
        <v>5</v>
      </c>
      <c r="C43" t="str">
        <f>INDEX(DataNotes!$A$1:$I$14,MATCH(Data!B43,DataNotes!$A$1:$A$14,0),4)</f>
        <v>Socioeconomic</v>
      </c>
      <c r="D43" s="5">
        <v>86</v>
      </c>
    </row>
    <row r="44" spans="1:5" x14ac:dyDescent="0.2">
      <c r="A44">
        <v>2018</v>
      </c>
      <c r="B44" t="s">
        <v>5</v>
      </c>
      <c r="C44" t="str">
        <f>INDEX(DataNotes!$A$1:$I$14,MATCH(Data!B44,DataNotes!$A$1:$A$14,0),4)</f>
        <v>Socioeconomic</v>
      </c>
      <c r="D44" s="5">
        <v>92</v>
      </c>
    </row>
    <row r="45" spans="1:5" x14ac:dyDescent="0.2">
      <c r="A45">
        <v>2017</v>
      </c>
      <c r="B45" t="s">
        <v>5</v>
      </c>
      <c r="C45" t="str">
        <f>INDEX(DataNotes!$A$1:$I$14,MATCH(Data!B45,DataNotes!$A$1:$A$14,0),4)</f>
        <v>Socioeconomic</v>
      </c>
      <c r="D45" s="5">
        <v>93.7</v>
      </c>
    </row>
    <row r="46" spans="1:5" x14ac:dyDescent="0.2">
      <c r="A46">
        <v>2016</v>
      </c>
      <c r="B46" t="s">
        <v>5</v>
      </c>
      <c r="C46" t="str">
        <f>INDEX(DataNotes!$A$1:$I$14,MATCH(Data!B46,DataNotes!$A$1:$A$14,0),4)</f>
        <v>Socioeconomic</v>
      </c>
      <c r="D46" s="5">
        <v>94.7</v>
      </c>
    </row>
    <row r="47" spans="1:5" x14ac:dyDescent="0.2">
      <c r="A47">
        <v>2015</v>
      </c>
      <c r="B47" t="s">
        <v>5</v>
      </c>
      <c r="C47" t="str">
        <f>INDEX(DataNotes!$A$1:$I$14,MATCH(Data!B47,DataNotes!$A$1:$A$14,0),4)</f>
        <v>Socioeconomic</v>
      </c>
      <c r="D47" s="5">
        <v>95.8</v>
      </c>
    </row>
    <row r="48" spans="1:5" x14ac:dyDescent="0.2">
      <c r="A48">
        <v>2014</v>
      </c>
      <c r="B48" t="s">
        <v>5</v>
      </c>
      <c r="C48" t="str">
        <f>INDEX(DataNotes!$A$1:$I$14,MATCH(Data!B48,DataNotes!$A$1:$A$14,0),4)</f>
        <v>Socioeconomic</v>
      </c>
      <c r="D48" s="5">
        <v>96.7</v>
      </c>
    </row>
    <row r="49" spans="1:4" x14ac:dyDescent="0.2">
      <c r="A49">
        <v>2013</v>
      </c>
      <c r="B49" t="s">
        <v>5</v>
      </c>
      <c r="C49" t="str">
        <f>INDEX(DataNotes!$A$1:$I$14,MATCH(Data!B49,DataNotes!$A$1:$A$14,0),4)</f>
        <v>Socioeconomic</v>
      </c>
      <c r="D49" s="5">
        <v>89.9</v>
      </c>
    </row>
    <row r="50" spans="1:4" x14ac:dyDescent="0.2">
      <c r="A50">
        <v>2012</v>
      </c>
      <c r="B50" t="s">
        <v>5</v>
      </c>
      <c r="C50" t="str">
        <f>INDEX(DataNotes!$A$1:$I$14,MATCH(Data!B50,DataNotes!$A$1:$A$14,0),4)</f>
        <v>Socioeconomic</v>
      </c>
      <c r="D50" s="5">
        <v>97.3</v>
      </c>
    </row>
    <row r="51" spans="1:4" x14ac:dyDescent="0.2">
      <c r="A51">
        <v>2011</v>
      </c>
      <c r="B51" t="s">
        <v>5</v>
      </c>
      <c r="C51" t="str">
        <f>INDEX(DataNotes!$A$1:$I$14,MATCH(Data!B51,DataNotes!$A$1:$A$14,0),4)</f>
        <v>Socioeconomic</v>
      </c>
      <c r="D51" s="5">
        <v>97.6</v>
      </c>
    </row>
    <row r="52" spans="1:4" x14ac:dyDescent="0.2">
      <c r="A52">
        <v>2010</v>
      </c>
      <c r="B52" t="s">
        <v>5</v>
      </c>
      <c r="C52" t="str">
        <f>INDEX(DataNotes!$A$1:$I$14,MATCH(Data!B52,DataNotes!$A$1:$A$14,0),4)</f>
        <v>Socioeconomic</v>
      </c>
      <c r="D52" s="5">
        <v>97.5</v>
      </c>
    </row>
    <row r="53" spans="1:4" x14ac:dyDescent="0.2">
      <c r="A53">
        <v>2009</v>
      </c>
      <c r="B53" t="s">
        <v>5</v>
      </c>
      <c r="C53" t="str">
        <f>INDEX(DataNotes!$A$1:$I$14,MATCH(Data!B53,DataNotes!$A$1:$A$14,0),4)</f>
        <v>Socioeconomic</v>
      </c>
      <c r="D53" s="5">
        <v>98</v>
      </c>
    </row>
    <row r="54" spans="1:4" x14ac:dyDescent="0.2">
      <c r="A54">
        <v>2008</v>
      </c>
      <c r="B54" t="s">
        <v>5</v>
      </c>
      <c r="C54" t="str">
        <f>INDEX(DataNotes!$A$1:$I$14,MATCH(Data!B54,DataNotes!$A$1:$A$14,0),4)</f>
        <v>Socioeconomic</v>
      </c>
      <c r="D54" s="5">
        <v>97.9</v>
      </c>
    </row>
    <row r="55" spans="1:4" x14ac:dyDescent="0.2">
      <c r="A55">
        <v>2007</v>
      </c>
      <c r="B55" t="s">
        <v>5</v>
      </c>
      <c r="C55" t="str">
        <f>INDEX(DataNotes!$A$1:$I$14,MATCH(Data!B55,DataNotes!$A$1:$A$14,0),4)</f>
        <v>Socioeconomic</v>
      </c>
      <c r="D55" s="5">
        <v>97.7</v>
      </c>
    </row>
    <row r="56" spans="1:4" x14ac:dyDescent="0.2">
      <c r="A56">
        <v>2006</v>
      </c>
      <c r="B56" t="s">
        <v>5</v>
      </c>
      <c r="C56" t="str">
        <f>INDEX(DataNotes!$A$1:$I$14,MATCH(Data!B56,DataNotes!$A$1:$A$14,0),4)</f>
        <v>Socioeconomic</v>
      </c>
      <c r="D56" s="5">
        <v>97.5</v>
      </c>
    </row>
    <row r="57" spans="1:4" x14ac:dyDescent="0.2">
      <c r="A57">
        <v>2005</v>
      </c>
      <c r="B57" t="s">
        <v>5</v>
      </c>
      <c r="C57" t="str">
        <f>INDEX(DataNotes!$A$1:$I$14,MATCH(Data!B57,DataNotes!$A$1:$A$14,0),4)</f>
        <v>Socioeconomic</v>
      </c>
      <c r="D57" s="5">
        <v>97.3</v>
      </c>
    </row>
    <row r="58" spans="1:4" x14ac:dyDescent="0.2">
      <c r="A58">
        <v>2004</v>
      </c>
      <c r="B58" t="s">
        <v>5</v>
      </c>
      <c r="C58" t="str">
        <f>INDEX(DataNotes!$A$1:$I$14,MATCH(Data!B58,DataNotes!$A$1:$A$14,0),4)</f>
        <v>Socioeconomic</v>
      </c>
      <c r="D58" s="5">
        <v>93.1</v>
      </c>
    </row>
    <row r="59" spans="1:4" x14ac:dyDescent="0.2">
      <c r="A59">
        <v>2003</v>
      </c>
      <c r="B59" t="s">
        <v>5</v>
      </c>
      <c r="C59" t="str">
        <f>INDEX(DataNotes!$A$1:$I$14,MATCH(Data!B59,DataNotes!$A$1:$A$14,0),4)</f>
        <v>Socioeconomic</v>
      </c>
      <c r="D59" s="5">
        <v>96.7</v>
      </c>
    </row>
    <row r="60" spans="1:4" x14ac:dyDescent="0.2">
      <c r="A60">
        <v>2002</v>
      </c>
      <c r="B60" t="s">
        <v>5</v>
      </c>
      <c r="C60" t="str">
        <f>INDEX(DataNotes!$A$1:$I$14,MATCH(Data!B60,DataNotes!$A$1:$A$14,0),4)</f>
        <v>Socioeconomic</v>
      </c>
      <c r="D60" s="5">
        <v>97.7</v>
      </c>
    </row>
    <row r="61" spans="1:4" x14ac:dyDescent="0.2">
      <c r="A61">
        <v>2001</v>
      </c>
      <c r="B61" t="s">
        <v>5</v>
      </c>
      <c r="C61" t="str">
        <f>INDEX(DataNotes!$A$1:$I$14,MATCH(Data!B61,DataNotes!$A$1:$A$14,0),4)</f>
        <v>Socioeconomic</v>
      </c>
      <c r="D61" s="5">
        <v>96.7</v>
      </c>
    </row>
    <row r="62" spans="1:4" x14ac:dyDescent="0.2">
      <c r="A62">
        <v>2000</v>
      </c>
      <c r="B62" t="s">
        <v>5</v>
      </c>
      <c r="C62" t="str">
        <f>INDEX(DataNotes!$A$1:$I$14,MATCH(Data!B62,DataNotes!$A$1:$A$14,0),4)</f>
        <v>Socioeconomic</v>
      </c>
      <c r="D62" s="5">
        <v>95.1</v>
      </c>
    </row>
    <row r="63" spans="1:4" x14ac:dyDescent="0.2">
      <c r="A63">
        <v>1979</v>
      </c>
      <c r="B63" t="s">
        <v>22</v>
      </c>
      <c r="C63" t="str">
        <f>INDEX(DataNotes!$A$1:$I$14,MATCH(Data!B63,DataNotes!$A$1:$A$14,0),4)</f>
        <v>Socioeconomic</v>
      </c>
    </row>
    <row r="64" spans="1:4" x14ac:dyDescent="0.2">
      <c r="A64">
        <v>1980</v>
      </c>
      <c r="B64" t="s">
        <v>22</v>
      </c>
      <c r="C64" t="str">
        <f>INDEX(DataNotes!$A$1:$I$14,MATCH(Data!B64,DataNotes!$A$1:$A$14,0),4)</f>
        <v>Socioeconomic</v>
      </c>
      <c r="D64" s="5">
        <v>95.8</v>
      </c>
    </row>
    <row r="65" spans="1:4" x14ac:dyDescent="0.2">
      <c r="A65">
        <v>1981</v>
      </c>
      <c r="B65" t="s">
        <v>22</v>
      </c>
      <c r="C65" t="str">
        <f>INDEX(DataNotes!$A$1:$I$14,MATCH(Data!B65,DataNotes!$A$1:$A$14,0),4)</f>
        <v>Socioeconomic</v>
      </c>
      <c r="D65" s="5">
        <v>96.3</v>
      </c>
    </row>
    <row r="66" spans="1:4" x14ac:dyDescent="0.2">
      <c r="A66">
        <v>1982</v>
      </c>
      <c r="B66" t="s">
        <v>22</v>
      </c>
      <c r="C66" t="str">
        <f>INDEX(DataNotes!$A$1:$I$14,MATCH(Data!B66,DataNotes!$A$1:$A$14,0),4)</f>
        <v>Socioeconomic</v>
      </c>
      <c r="D66" s="5">
        <v>95.9</v>
      </c>
    </row>
    <row r="67" spans="1:4" x14ac:dyDescent="0.2">
      <c r="A67">
        <v>1983</v>
      </c>
      <c r="B67" t="s">
        <v>22</v>
      </c>
      <c r="C67" t="str">
        <f>INDEX(DataNotes!$A$1:$I$14,MATCH(Data!B67,DataNotes!$A$1:$A$14,0),4)</f>
        <v>Socioeconomic</v>
      </c>
      <c r="D67" s="5">
        <v>96.8</v>
      </c>
    </row>
    <row r="68" spans="1:4" x14ac:dyDescent="0.2">
      <c r="A68">
        <v>1984</v>
      </c>
      <c r="B68" t="s">
        <v>22</v>
      </c>
      <c r="C68" t="str">
        <f>INDEX(DataNotes!$A$1:$I$14,MATCH(Data!B68,DataNotes!$A$1:$A$14,0),4)</f>
        <v>Socioeconomic</v>
      </c>
      <c r="D68" s="5">
        <v>95.6</v>
      </c>
    </row>
    <row r="69" spans="1:4" x14ac:dyDescent="0.2">
      <c r="A69">
        <v>1985</v>
      </c>
      <c r="B69" t="s">
        <v>22</v>
      </c>
      <c r="C69" t="str">
        <f>INDEX(DataNotes!$A$1:$I$14,MATCH(Data!B69,DataNotes!$A$1:$A$14,0),4)</f>
        <v>Socioeconomic</v>
      </c>
      <c r="D69" s="5">
        <v>94.5</v>
      </c>
    </row>
    <row r="70" spans="1:4" x14ac:dyDescent="0.2">
      <c r="A70">
        <v>1986</v>
      </c>
      <c r="B70" t="s">
        <v>22</v>
      </c>
      <c r="C70" t="str">
        <f>INDEX(DataNotes!$A$1:$I$14,MATCH(Data!B70,DataNotes!$A$1:$A$14,0),4)</f>
        <v>Socioeconomic</v>
      </c>
      <c r="D70" s="5">
        <v>92.6</v>
      </c>
    </row>
    <row r="71" spans="1:4" x14ac:dyDescent="0.2">
      <c r="A71">
        <v>1987</v>
      </c>
      <c r="B71" t="s">
        <v>22</v>
      </c>
      <c r="C71" t="str">
        <f>INDEX(DataNotes!$A$1:$I$14,MATCH(Data!B71,DataNotes!$A$1:$A$14,0),4)</f>
        <v>Socioeconomic</v>
      </c>
      <c r="D71" s="5">
        <v>91.2</v>
      </c>
    </row>
    <row r="72" spans="1:4" x14ac:dyDescent="0.2">
      <c r="A72">
        <v>1988</v>
      </c>
      <c r="B72" t="s">
        <v>22</v>
      </c>
      <c r="C72" t="str">
        <f>INDEX(DataNotes!$A$1:$I$14,MATCH(Data!B72,DataNotes!$A$1:$A$14,0),4)</f>
        <v>Socioeconomic</v>
      </c>
      <c r="D72" s="5">
        <v>91.2</v>
      </c>
    </row>
    <row r="73" spans="1:4" x14ac:dyDescent="0.2">
      <c r="A73">
        <v>1989</v>
      </c>
      <c r="B73" t="s">
        <v>22</v>
      </c>
      <c r="C73" t="str">
        <f>INDEX(DataNotes!$A$1:$I$14,MATCH(Data!B73,DataNotes!$A$1:$A$14,0),4)</f>
        <v>Socioeconomic</v>
      </c>
      <c r="D73" s="5">
        <v>92.5</v>
      </c>
    </row>
    <row r="74" spans="1:4" x14ac:dyDescent="0.2">
      <c r="A74">
        <v>1990</v>
      </c>
      <c r="B74" t="s">
        <v>22</v>
      </c>
      <c r="C74" t="str">
        <f>INDEX(DataNotes!$A$1:$I$14,MATCH(Data!B74,DataNotes!$A$1:$A$14,0),4)</f>
        <v>Socioeconomic</v>
      </c>
      <c r="D74" s="5">
        <v>91.1</v>
      </c>
    </row>
    <row r="75" spans="1:4" x14ac:dyDescent="0.2">
      <c r="A75">
        <v>1991</v>
      </c>
      <c r="B75" t="s">
        <v>22</v>
      </c>
      <c r="C75" t="str">
        <f>INDEX(DataNotes!$A$1:$I$14,MATCH(Data!B75,DataNotes!$A$1:$A$14,0),4)</f>
        <v>Socioeconomic</v>
      </c>
      <c r="D75" s="5">
        <v>91.9</v>
      </c>
    </row>
    <row r="76" spans="1:4" x14ac:dyDescent="0.2">
      <c r="A76">
        <v>1992</v>
      </c>
      <c r="B76" t="s">
        <v>22</v>
      </c>
      <c r="C76" t="str">
        <f>INDEX(DataNotes!$A$1:$I$14,MATCH(Data!B76,DataNotes!$A$1:$A$14,0),4)</f>
        <v>Socioeconomic</v>
      </c>
      <c r="D76" s="5">
        <v>91.9</v>
      </c>
    </row>
    <row r="77" spans="1:4" x14ac:dyDescent="0.2">
      <c r="A77">
        <v>1993</v>
      </c>
      <c r="B77" t="s">
        <v>22</v>
      </c>
      <c r="C77" t="str">
        <f>INDEX(DataNotes!$A$1:$I$14,MATCH(Data!B77,DataNotes!$A$1:$A$14,0),4)</f>
        <v>Socioeconomic</v>
      </c>
      <c r="D77" s="5">
        <v>92.1</v>
      </c>
    </row>
    <row r="78" spans="1:4" x14ac:dyDescent="0.2">
      <c r="A78">
        <v>1994</v>
      </c>
      <c r="B78" t="s">
        <v>22</v>
      </c>
      <c r="C78" t="str">
        <f>INDEX(DataNotes!$A$1:$I$14,MATCH(Data!B78,DataNotes!$A$1:$A$14,0),4)</f>
        <v>Socioeconomic</v>
      </c>
      <c r="D78" s="5">
        <v>91.1</v>
      </c>
    </row>
    <row r="79" spans="1:4" x14ac:dyDescent="0.2">
      <c r="A79">
        <v>1996</v>
      </c>
      <c r="B79" t="s">
        <v>22</v>
      </c>
      <c r="C79" t="str">
        <f>INDEX(DataNotes!$A$1:$I$14,MATCH(Data!B79,DataNotes!$A$1:$A$14,0),4)</f>
        <v>Socioeconomic</v>
      </c>
      <c r="D79" s="5">
        <v>88.8</v>
      </c>
    </row>
    <row r="80" spans="1:4" x14ac:dyDescent="0.2">
      <c r="A80">
        <v>1998</v>
      </c>
      <c r="B80" t="s">
        <v>22</v>
      </c>
      <c r="C80" t="str">
        <f>INDEX(DataNotes!$A$1:$I$14,MATCH(Data!B80,DataNotes!$A$1:$A$14,0),4)</f>
        <v>Socioeconomic</v>
      </c>
      <c r="D80" s="5">
        <v>86.7</v>
      </c>
    </row>
    <row r="81" spans="1:4" x14ac:dyDescent="0.2">
      <c r="A81">
        <v>2000</v>
      </c>
      <c r="B81" t="s">
        <v>22</v>
      </c>
      <c r="C81" t="str">
        <f>INDEX(DataNotes!$A$1:$I$14,MATCH(Data!B81,DataNotes!$A$1:$A$14,0),4)</f>
        <v>Socioeconomic</v>
      </c>
      <c r="D81" s="5">
        <v>83.2</v>
      </c>
    </row>
    <row r="82" spans="1:4" x14ac:dyDescent="0.2">
      <c r="A82">
        <v>2002</v>
      </c>
      <c r="B82" t="s">
        <v>22</v>
      </c>
      <c r="C82" t="str">
        <f>INDEX(DataNotes!$A$1:$I$14,MATCH(Data!B82,DataNotes!$A$1:$A$14,0),4)</f>
        <v>Socioeconomic</v>
      </c>
      <c r="D82" s="5">
        <v>80.3</v>
      </c>
    </row>
    <row r="83" spans="1:4" x14ac:dyDescent="0.2">
      <c r="A83">
        <v>2004</v>
      </c>
      <c r="B83" t="s">
        <v>22</v>
      </c>
      <c r="C83" t="str">
        <f>INDEX(DataNotes!$A$1:$I$14,MATCH(Data!B83,DataNotes!$A$1:$A$14,0),4)</f>
        <v>Socioeconomic</v>
      </c>
      <c r="D83" s="5">
        <v>80.099999999999994</v>
      </c>
    </row>
    <row r="84" spans="1:4" x14ac:dyDescent="0.2">
      <c r="A84">
        <v>2006</v>
      </c>
      <c r="B84" t="s">
        <v>22</v>
      </c>
      <c r="C84" t="str">
        <f>INDEX(DataNotes!$A$1:$I$14,MATCH(Data!B84,DataNotes!$A$1:$A$14,0),4)</f>
        <v>Socioeconomic</v>
      </c>
      <c r="D84" s="5">
        <v>80.5</v>
      </c>
    </row>
    <row r="85" spans="1:4" x14ac:dyDescent="0.2">
      <c r="A85">
        <v>2008</v>
      </c>
      <c r="B85" t="s">
        <v>22</v>
      </c>
      <c r="C85" t="str">
        <f>INDEX(DataNotes!$A$1:$I$14,MATCH(Data!B85,DataNotes!$A$1:$A$14,0),4)</f>
        <v>Socioeconomic</v>
      </c>
      <c r="D85" s="5">
        <v>82</v>
      </c>
    </row>
    <row r="86" spans="1:4" x14ac:dyDescent="0.2">
      <c r="A86">
        <v>2010</v>
      </c>
      <c r="B86" t="s">
        <v>22</v>
      </c>
      <c r="C86" t="str">
        <f>INDEX(DataNotes!$A$1:$I$14,MATCH(Data!B86,DataNotes!$A$1:$A$14,0),4)</f>
        <v>Socioeconomic</v>
      </c>
      <c r="D86" s="5" t="s">
        <v>20</v>
      </c>
    </row>
    <row r="87" spans="1:4" x14ac:dyDescent="0.2">
      <c r="A87">
        <v>2012</v>
      </c>
      <c r="B87" t="s">
        <v>22</v>
      </c>
      <c r="C87" t="str">
        <f>INDEX(DataNotes!$A$1:$I$14,MATCH(Data!B87,DataNotes!$A$1:$A$14,0),4)</f>
        <v>Socioeconomic</v>
      </c>
      <c r="D87" s="5" t="s">
        <v>21</v>
      </c>
    </row>
    <row r="88" spans="1:4" x14ac:dyDescent="0.2">
      <c r="A88">
        <v>2014</v>
      </c>
      <c r="B88" t="s">
        <v>22</v>
      </c>
      <c r="C88" t="str">
        <f>INDEX(DataNotes!$A$1:$I$14,MATCH(Data!B88,DataNotes!$A$1:$A$14,0),4)</f>
        <v>Socioeconomic</v>
      </c>
      <c r="D88" s="5">
        <v>77.099999999999994</v>
      </c>
    </row>
    <row r="89" spans="1:4" x14ac:dyDescent="0.2">
      <c r="A89">
        <v>2016</v>
      </c>
      <c r="B89" t="s">
        <v>22</v>
      </c>
      <c r="C89" t="str">
        <f>INDEX(DataNotes!$A$1:$I$14,MATCH(Data!B89,DataNotes!$A$1:$A$14,0),4)</f>
        <v>Socioeconomic</v>
      </c>
      <c r="D89" s="5">
        <v>76.400000000000006</v>
      </c>
    </row>
    <row r="90" spans="1:4" x14ac:dyDescent="0.2">
      <c r="A90">
        <v>2018</v>
      </c>
      <c r="B90" t="s">
        <v>22</v>
      </c>
      <c r="C90" t="str">
        <f>INDEX(DataNotes!$A$1:$I$14,MATCH(Data!B90,DataNotes!$A$1:$A$14,0),4)</f>
        <v>Socioeconomic</v>
      </c>
      <c r="D90" s="5">
        <v>77</v>
      </c>
    </row>
    <row r="91" spans="1:4" x14ac:dyDescent="0.2">
      <c r="A91">
        <v>2020</v>
      </c>
      <c r="B91" t="s">
        <v>22</v>
      </c>
      <c r="C91" t="str">
        <f>INDEX(DataNotes!$A$1:$I$14,MATCH(Data!B91,DataNotes!$A$1:$A$14,0),4)</f>
        <v>Socioeconomic</v>
      </c>
      <c r="D91" s="5">
        <v>74.400000000000006</v>
      </c>
    </row>
    <row r="92" spans="1:4" x14ac:dyDescent="0.2">
      <c r="A92">
        <v>1994</v>
      </c>
      <c r="B92" t="s">
        <v>11</v>
      </c>
      <c r="C92" t="str">
        <f>INDEX(DataNotes!$A$1:$I$14,MATCH(Data!B92,DataNotes!$A$1:$A$14,0),4)</f>
        <v>Socioeconomic</v>
      </c>
      <c r="D92" s="5">
        <v>93.8</v>
      </c>
    </row>
    <row r="93" spans="1:4" x14ac:dyDescent="0.2">
      <c r="A93">
        <v>1995</v>
      </c>
      <c r="B93" t="s">
        <v>11</v>
      </c>
      <c r="C93" t="str">
        <f>INDEX(DataNotes!$A$1:$I$14,MATCH(Data!B93,DataNotes!$A$1:$A$14,0),4)</f>
        <v>Socioeconomic</v>
      </c>
      <c r="D93" s="5">
        <v>93.1</v>
      </c>
    </row>
    <row r="94" spans="1:4" x14ac:dyDescent="0.2">
      <c r="A94">
        <v>1996</v>
      </c>
      <c r="B94" t="s">
        <v>11</v>
      </c>
      <c r="C94" t="str">
        <f>INDEX(DataNotes!$A$1:$I$14,MATCH(Data!B94,DataNotes!$A$1:$A$14,0),4)</f>
        <v>Socioeconomic</v>
      </c>
      <c r="D94" s="5">
        <v>93.4</v>
      </c>
    </row>
    <row r="95" spans="1:4" x14ac:dyDescent="0.2">
      <c r="A95">
        <v>1997</v>
      </c>
      <c r="B95" t="s">
        <v>11</v>
      </c>
      <c r="C95" t="str">
        <f>INDEX(DataNotes!$A$1:$I$14,MATCH(Data!B95,DataNotes!$A$1:$A$14,0),4)</f>
        <v>Socioeconomic</v>
      </c>
      <c r="D95" s="5">
        <v>93.4</v>
      </c>
    </row>
    <row r="96" spans="1:4" x14ac:dyDescent="0.2">
      <c r="A96">
        <v>1998</v>
      </c>
      <c r="B96" t="s">
        <v>11</v>
      </c>
      <c r="C96" t="str">
        <f>INDEX(DataNotes!$A$1:$I$14,MATCH(Data!B96,DataNotes!$A$1:$A$14,0),4)</f>
        <v>Socioeconomic</v>
      </c>
      <c r="D96" s="5">
        <v>93.2</v>
      </c>
    </row>
    <row r="97" spans="1:4" x14ac:dyDescent="0.2">
      <c r="A97">
        <v>1999</v>
      </c>
      <c r="B97" t="s">
        <v>11</v>
      </c>
      <c r="C97" t="str">
        <f>INDEX(DataNotes!$A$1:$I$14,MATCH(Data!B97,DataNotes!$A$1:$A$14,0),4)</f>
        <v>Socioeconomic</v>
      </c>
      <c r="D97" s="5">
        <v>93</v>
      </c>
    </row>
    <row r="98" spans="1:4" x14ac:dyDescent="0.2">
      <c r="A98">
        <v>2000</v>
      </c>
      <c r="B98" t="s">
        <v>11</v>
      </c>
      <c r="C98" t="str">
        <f>INDEX(DataNotes!$A$1:$I$14,MATCH(Data!B98,DataNotes!$A$1:$A$14,0),4)</f>
        <v>Socioeconomic</v>
      </c>
      <c r="D98" s="5">
        <v>93.1</v>
      </c>
    </row>
    <row r="99" spans="1:4" x14ac:dyDescent="0.2">
      <c r="A99">
        <v>2001</v>
      </c>
      <c r="B99" t="s">
        <v>11</v>
      </c>
      <c r="C99" t="str">
        <f>INDEX(DataNotes!$A$1:$I$14,MATCH(Data!B99,DataNotes!$A$1:$A$14,0),4)</f>
        <v>Socioeconomic</v>
      </c>
      <c r="D99" s="5">
        <v>92.8</v>
      </c>
    </row>
    <row r="100" spans="1:4" x14ac:dyDescent="0.2">
      <c r="A100">
        <v>2002</v>
      </c>
      <c r="B100" t="s">
        <v>11</v>
      </c>
      <c r="C100" t="str">
        <f>INDEX(DataNotes!$A$1:$I$14,MATCH(Data!B100,DataNotes!$A$1:$A$14,0),4)</f>
        <v>Socioeconomic</v>
      </c>
      <c r="D100" s="5">
        <v>92.8</v>
      </c>
    </row>
    <row r="101" spans="1:4" x14ac:dyDescent="0.2">
      <c r="A101">
        <v>2003</v>
      </c>
      <c r="B101" t="s">
        <v>11</v>
      </c>
      <c r="C101" t="str">
        <f>INDEX(DataNotes!$A$1:$I$14,MATCH(Data!B101,DataNotes!$A$1:$A$14,0),4)</f>
        <v>Socioeconomic</v>
      </c>
      <c r="D101" s="5">
        <v>92.8</v>
      </c>
    </row>
    <row r="102" spans="1:4" x14ac:dyDescent="0.2">
      <c r="A102">
        <v>2004</v>
      </c>
      <c r="B102" t="s">
        <v>11</v>
      </c>
      <c r="C102" t="str">
        <f>INDEX(DataNotes!$A$1:$I$14,MATCH(Data!B102,DataNotes!$A$1:$A$14,0),4)</f>
        <v>Socioeconomic</v>
      </c>
      <c r="D102" s="5">
        <v>92.2</v>
      </c>
    </row>
    <row r="103" spans="1:4" x14ac:dyDescent="0.2">
      <c r="A103">
        <v>2005</v>
      </c>
      <c r="B103" t="s">
        <v>11</v>
      </c>
      <c r="C103" t="str">
        <f>INDEX(DataNotes!$A$1:$I$14,MATCH(Data!B103,DataNotes!$A$1:$A$14,0),4)</f>
        <v>Socioeconomic</v>
      </c>
      <c r="D103" s="5">
        <v>91.8</v>
      </c>
    </row>
    <row r="104" spans="1:4" x14ac:dyDescent="0.2">
      <c r="A104">
        <v>2006</v>
      </c>
      <c r="B104" t="s">
        <v>11</v>
      </c>
      <c r="C104" t="str">
        <f>INDEX(DataNotes!$A$1:$I$14,MATCH(Data!B104,DataNotes!$A$1:$A$14,0),4)</f>
        <v>Socioeconomic</v>
      </c>
      <c r="D104" s="5">
        <v>91.7</v>
      </c>
    </row>
    <row r="105" spans="1:4" x14ac:dyDescent="0.2">
      <c r="A105">
        <v>2007</v>
      </c>
      <c r="B105" t="s">
        <v>11</v>
      </c>
      <c r="C105" t="str">
        <f>INDEX(DataNotes!$A$1:$I$14,MATCH(Data!B105,DataNotes!$A$1:$A$14,0),4)</f>
        <v>Socioeconomic</v>
      </c>
      <c r="D105" s="5">
        <v>91.5</v>
      </c>
    </row>
    <row r="106" spans="1:4" x14ac:dyDescent="0.2">
      <c r="A106">
        <v>2008</v>
      </c>
      <c r="B106" t="s">
        <v>11</v>
      </c>
      <c r="C106" t="str">
        <f>INDEX(DataNotes!$A$1:$I$14,MATCH(Data!B106,DataNotes!$A$1:$A$14,0),4)</f>
        <v>Socioeconomic</v>
      </c>
      <c r="D106" s="5">
        <v>91.7</v>
      </c>
    </row>
    <row r="107" spans="1:4" x14ac:dyDescent="0.2">
      <c r="A107">
        <v>2009</v>
      </c>
      <c r="B107" t="s">
        <v>11</v>
      </c>
      <c r="C107" t="str">
        <f>INDEX(DataNotes!$A$1:$I$14,MATCH(Data!B107,DataNotes!$A$1:$A$14,0),4)</f>
        <v>Socioeconomic</v>
      </c>
      <c r="D107" s="5">
        <v>92.4</v>
      </c>
    </row>
    <row r="108" spans="1:4" x14ac:dyDescent="0.2">
      <c r="A108">
        <v>2010</v>
      </c>
      <c r="B108" t="s">
        <v>11</v>
      </c>
      <c r="C108" t="str">
        <f>INDEX(DataNotes!$A$1:$I$14,MATCH(Data!B108,DataNotes!$A$1:$A$14,0),4)</f>
        <v>Socioeconomic</v>
      </c>
      <c r="D108" s="5">
        <v>92</v>
      </c>
    </row>
    <row r="109" spans="1:4" x14ac:dyDescent="0.2">
      <c r="A109">
        <v>2011</v>
      </c>
      <c r="B109" t="s">
        <v>11</v>
      </c>
      <c r="C109" t="str">
        <f>INDEX(DataNotes!$A$1:$I$14,MATCH(Data!B109,DataNotes!$A$1:$A$14,0),4)</f>
        <v>Socioeconomic</v>
      </c>
      <c r="D109" s="5">
        <v>91.1</v>
      </c>
    </row>
    <row r="110" spans="1:4" x14ac:dyDescent="0.2">
      <c r="A110">
        <v>2012</v>
      </c>
      <c r="B110" t="s">
        <v>11</v>
      </c>
      <c r="C110" t="str">
        <f>INDEX(DataNotes!$A$1:$I$14,MATCH(Data!B110,DataNotes!$A$1:$A$14,0),4)</f>
        <v>Socioeconomic</v>
      </c>
      <c r="D110" s="5">
        <v>90.4</v>
      </c>
    </row>
    <row r="111" spans="1:4" x14ac:dyDescent="0.2">
      <c r="A111">
        <v>2013</v>
      </c>
      <c r="B111" t="s">
        <v>11</v>
      </c>
      <c r="C111" t="str">
        <f>INDEX(DataNotes!$A$1:$I$14,MATCH(Data!B111,DataNotes!$A$1:$A$14,0),4)</f>
        <v>Socioeconomic</v>
      </c>
      <c r="D111" s="5">
        <v>89.8</v>
      </c>
    </row>
    <row r="112" spans="1:4" x14ac:dyDescent="0.2">
      <c r="A112">
        <v>2014</v>
      </c>
      <c r="B112" t="s">
        <v>11</v>
      </c>
      <c r="C112" t="str">
        <f>INDEX(DataNotes!$A$1:$I$14,MATCH(Data!B112,DataNotes!$A$1:$A$14,0),4)</f>
        <v>Socioeconomic</v>
      </c>
      <c r="D112" s="5">
        <v>88.9</v>
      </c>
    </row>
    <row r="113" spans="1:5" x14ac:dyDescent="0.2">
      <c r="A113">
        <v>2015</v>
      </c>
      <c r="B113" t="s">
        <v>11</v>
      </c>
      <c r="C113" t="str">
        <f>INDEX(DataNotes!$A$1:$I$14,MATCH(Data!B113,DataNotes!$A$1:$A$14,0),4)</f>
        <v>Socioeconomic</v>
      </c>
      <c r="D113" s="5">
        <v>87.2</v>
      </c>
    </row>
    <row r="114" spans="1:5" x14ac:dyDescent="0.2">
      <c r="A114">
        <v>2016</v>
      </c>
      <c r="B114" t="s">
        <v>11</v>
      </c>
      <c r="C114" t="str">
        <f>INDEX(DataNotes!$A$1:$I$14,MATCH(Data!B114,DataNotes!$A$1:$A$14,0),4)</f>
        <v>Socioeconomic</v>
      </c>
      <c r="D114" s="5">
        <v>86.7</v>
      </c>
    </row>
    <row r="115" spans="1:5" x14ac:dyDescent="0.2">
      <c r="A115">
        <v>2017</v>
      </c>
      <c r="B115" t="s">
        <v>11</v>
      </c>
      <c r="C115" t="str">
        <f>INDEX(DataNotes!$A$1:$I$14,MATCH(Data!B115,DataNotes!$A$1:$A$14,0),4)</f>
        <v>Socioeconomic</v>
      </c>
      <c r="D115" s="5">
        <v>85.8</v>
      </c>
    </row>
    <row r="116" spans="1:5" x14ac:dyDescent="0.2">
      <c r="A116">
        <v>2018</v>
      </c>
      <c r="B116" t="s">
        <v>11</v>
      </c>
      <c r="C116" t="str">
        <f>INDEX(DataNotes!$A$1:$I$14,MATCH(Data!B116,DataNotes!$A$1:$A$14,0),4)</f>
        <v>Socioeconomic</v>
      </c>
      <c r="D116" s="5">
        <v>84.4</v>
      </c>
    </row>
    <row r="117" spans="1:5" x14ac:dyDescent="0.2">
      <c r="A117">
        <v>2019</v>
      </c>
      <c r="B117" t="s">
        <v>11</v>
      </c>
      <c r="C117" t="str">
        <f>INDEX(DataNotes!$A$1:$I$14,MATCH(Data!B117,DataNotes!$A$1:$A$14,0),4)</f>
        <v>Socioeconomic</v>
      </c>
      <c r="D117" s="5">
        <v>82.7</v>
      </c>
    </row>
    <row r="118" spans="1:5" x14ac:dyDescent="0.2">
      <c r="A118">
        <v>2020</v>
      </c>
      <c r="B118" t="s">
        <v>11</v>
      </c>
      <c r="C118" t="str">
        <f>INDEX(DataNotes!$A$1:$I$14,MATCH(Data!B118,DataNotes!$A$1:$A$14,0),4)</f>
        <v>Socioeconomic</v>
      </c>
      <c r="D118" s="5">
        <v>74.3</v>
      </c>
    </row>
    <row r="119" spans="1:5" x14ac:dyDescent="0.2">
      <c r="A119">
        <v>2021</v>
      </c>
      <c r="B119" t="s">
        <v>11</v>
      </c>
      <c r="C119" t="str">
        <f>INDEX(DataNotes!$A$1:$I$14,MATCH(Data!B119,DataNotes!$A$1:$A$14,0),4)</f>
        <v>Socioeconomic</v>
      </c>
      <c r="D119" s="5">
        <v>76.5</v>
      </c>
    </row>
    <row r="120" spans="1:5" x14ac:dyDescent="0.2">
      <c r="A120">
        <v>2022</v>
      </c>
      <c r="B120" t="s">
        <v>11</v>
      </c>
      <c r="C120" t="str">
        <f>INDEX(DataNotes!$A$1:$I$14,MATCH(Data!B120,DataNotes!$A$1:$A$14,0),4)</f>
        <v>Socioeconomic</v>
      </c>
      <c r="D120" s="5">
        <v>72.900000000000006</v>
      </c>
    </row>
    <row r="121" spans="1:5" x14ac:dyDescent="0.2">
      <c r="A121">
        <v>2023</v>
      </c>
      <c r="B121" t="s">
        <v>11</v>
      </c>
      <c r="C121" t="str">
        <f>INDEX(DataNotes!$A$1:$I$14,MATCH(Data!B121,DataNotes!$A$1:$A$14,0),4)</f>
        <v>Socioeconomic</v>
      </c>
      <c r="D121" s="5">
        <v>70.3</v>
      </c>
    </row>
    <row r="122" spans="1:5" x14ac:dyDescent="0.2">
      <c r="A122">
        <v>2021</v>
      </c>
      <c r="B122" t="s">
        <v>23</v>
      </c>
      <c r="C122" t="str">
        <f>INDEX(DataNotes!$A$1:$I$14,MATCH(Data!B122,DataNotes!$A$1:$A$14,0),4)</f>
        <v>Health</v>
      </c>
      <c r="D122">
        <v>21.8</v>
      </c>
      <c r="E122" s="1"/>
    </row>
    <row r="123" spans="1:5" x14ac:dyDescent="0.2">
      <c r="A123">
        <v>2020</v>
      </c>
      <c r="B123" t="s">
        <v>23</v>
      </c>
      <c r="C123" t="str">
        <f>INDEX(DataNotes!$A$1:$I$14,MATCH(Data!B123,DataNotes!$A$1:$A$14,0),4)</f>
        <v>Health</v>
      </c>
      <c r="D123">
        <v>27.6</v>
      </c>
      <c r="E123" s="1"/>
    </row>
    <row r="124" spans="1:5" x14ac:dyDescent="0.2">
      <c r="A124">
        <v>2019</v>
      </c>
      <c r="B124" t="s">
        <v>23</v>
      </c>
      <c r="C124" t="str">
        <f>INDEX(DataNotes!$A$1:$I$14,MATCH(Data!B124,DataNotes!$A$1:$A$14,0),4)</f>
        <v>Health</v>
      </c>
      <c r="D124">
        <v>39.5</v>
      </c>
      <c r="E124" s="1"/>
    </row>
    <row r="125" spans="1:5" x14ac:dyDescent="0.2">
      <c r="A125">
        <v>2018</v>
      </c>
      <c r="B125" t="s">
        <v>23</v>
      </c>
      <c r="C125" t="str">
        <f>INDEX(DataNotes!$A$1:$I$14,MATCH(Data!B125,DataNotes!$A$1:$A$14,0),4)</f>
        <v>Health</v>
      </c>
      <c r="D125">
        <v>42.699999999999996</v>
      </c>
      <c r="E125" s="1"/>
    </row>
    <row r="126" spans="1:5" x14ac:dyDescent="0.2">
      <c r="A126">
        <v>2017</v>
      </c>
      <c r="B126" t="s">
        <v>23</v>
      </c>
      <c r="C126" t="str">
        <f>INDEX(DataNotes!$A$1:$I$14,MATCH(Data!B126,DataNotes!$A$1:$A$14,0),4)</f>
        <v>Health</v>
      </c>
      <c r="D126">
        <v>44.2</v>
      </c>
      <c r="E126" s="1"/>
    </row>
    <row r="127" spans="1:5" x14ac:dyDescent="0.2">
      <c r="A127">
        <v>2016</v>
      </c>
      <c r="B127" t="s">
        <v>23</v>
      </c>
      <c r="C127" t="str">
        <f>INDEX(DataNotes!$A$1:$I$14,MATCH(Data!B127,DataNotes!$A$1:$A$14,0),4)</f>
        <v>Health</v>
      </c>
      <c r="D127">
        <v>46</v>
      </c>
      <c r="E127" s="1"/>
    </row>
    <row r="128" spans="1:5" x14ac:dyDescent="0.2">
      <c r="A128">
        <v>2015</v>
      </c>
      <c r="B128" t="s">
        <v>23</v>
      </c>
      <c r="C128" t="str">
        <f>INDEX(DataNotes!$A$1:$I$14,MATCH(Data!B128,DataNotes!$A$1:$A$14,0),4)</f>
        <v>Health</v>
      </c>
      <c r="D128">
        <v>47.699999999999996</v>
      </c>
      <c r="E128" s="1"/>
    </row>
    <row r="129" spans="1:5" x14ac:dyDescent="0.2">
      <c r="A129">
        <v>2014</v>
      </c>
      <c r="B129" t="s">
        <v>23</v>
      </c>
      <c r="C129" t="str">
        <f>INDEX(DataNotes!$A$1:$I$14,MATCH(Data!B129,DataNotes!$A$1:$A$14,0),4)</f>
        <v>Health</v>
      </c>
      <c r="D129">
        <v>48.5</v>
      </c>
      <c r="E129" s="1"/>
    </row>
    <row r="130" spans="1:5" x14ac:dyDescent="0.2">
      <c r="A130">
        <v>2013</v>
      </c>
      <c r="B130" t="s">
        <v>23</v>
      </c>
      <c r="C130" t="str">
        <f>INDEX(DataNotes!$A$1:$I$14,MATCH(Data!B130,DataNotes!$A$1:$A$14,0),4)</f>
        <v>Health</v>
      </c>
      <c r="D130">
        <v>52.800000000000004</v>
      </c>
      <c r="E130" s="1"/>
    </row>
    <row r="131" spans="1:5" x14ac:dyDescent="0.2">
      <c r="A131">
        <v>2012</v>
      </c>
      <c r="B131" t="s">
        <v>23</v>
      </c>
      <c r="C131" t="str">
        <f>INDEX(DataNotes!$A$1:$I$14,MATCH(Data!B131,DataNotes!$A$1:$A$14,0),4)</f>
        <v>Health</v>
      </c>
      <c r="D131">
        <v>56.3</v>
      </c>
      <c r="E131" s="1"/>
    </row>
    <row r="132" spans="1:5" x14ac:dyDescent="0.2">
      <c r="A132">
        <v>2011</v>
      </c>
      <c r="B132" t="s">
        <v>23</v>
      </c>
      <c r="C132" t="str">
        <f>INDEX(DataNotes!$A$1:$I$14,MATCH(Data!B132,DataNotes!$A$1:$A$14,0),4)</f>
        <v>Health</v>
      </c>
      <c r="D132">
        <v>54.900000000000006</v>
      </c>
      <c r="E132" s="1"/>
    </row>
    <row r="133" spans="1:5" x14ac:dyDescent="0.2">
      <c r="A133">
        <v>2010</v>
      </c>
      <c r="B133" t="s">
        <v>23</v>
      </c>
      <c r="C133" t="str">
        <f>INDEX(DataNotes!$A$1:$I$14,MATCH(Data!B133,DataNotes!$A$1:$A$14,0),4)</f>
        <v>Health</v>
      </c>
      <c r="D133">
        <v>53.5</v>
      </c>
      <c r="E133" s="1"/>
    </row>
    <row r="134" spans="1:5" x14ac:dyDescent="0.2">
      <c r="A134">
        <v>2009</v>
      </c>
      <c r="B134" t="s">
        <v>23</v>
      </c>
      <c r="C134" t="str">
        <f>INDEX(DataNotes!$A$1:$I$14,MATCH(Data!B134,DataNotes!$A$1:$A$14,0),4)</f>
        <v>Health</v>
      </c>
      <c r="D134">
        <v>57.199999999999996</v>
      </c>
      <c r="E134" s="1"/>
    </row>
    <row r="135" spans="1:5" x14ac:dyDescent="0.2">
      <c r="A135">
        <v>2008</v>
      </c>
      <c r="B135" t="s">
        <v>23</v>
      </c>
      <c r="C135" t="str">
        <f>INDEX(DataNotes!$A$1:$I$14,MATCH(Data!B135,DataNotes!$A$1:$A$14,0),4)</f>
        <v>Health</v>
      </c>
      <c r="D135">
        <v>59.3</v>
      </c>
      <c r="E135" s="1"/>
    </row>
    <row r="136" spans="1:5" x14ac:dyDescent="0.2">
      <c r="A136">
        <v>2007</v>
      </c>
      <c r="B136" t="s">
        <v>23</v>
      </c>
      <c r="C136" t="str">
        <f>INDEX(DataNotes!$A$1:$I$14,MATCH(Data!B136,DataNotes!$A$1:$A$14,0),4)</f>
        <v>Health</v>
      </c>
      <c r="D136">
        <v>56.899999999999991</v>
      </c>
      <c r="E136" s="1"/>
    </row>
    <row r="137" spans="1:5" x14ac:dyDescent="0.2">
      <c r="A137">
        <v>2006</v>
      </c>
      <c r="B137" t="s">
        <v>23</v>
      </c>
      <c r="C137" t="str">
        <f>INDEX(DataNotes!$A$1:$I$14,MATCH(Data!B137,DataNotes!$A$1:$A$14,0),4)</f>
        <v>Health</v>
      </c>
      <c r="D137">
        <v>58.3</v>
      </c>
      <c r="E137" s="1"/>
    </row>
    <row r="138" spans="1:5" x14ac:dyDescent="0.2">
      <c r="A138">
        <v>2005</v>
      </c>
      <c r="B138" t="s">
        <v>23</v>
      </c>
      <c r="C138" t="str">
        <f>INDEX(DataNotes!$A$1:$I$14,MATCH(Data!B138,DataNotes!$A$1:$A$14,0),4)</f>
        <v>Health</v>
      </c>
      <c r="D138">
        <v>61.3</v>
      </c>
      <c r="E138" s="1"/>
    </row>
    <row r="139" spans="1:5" x14ac:dyDescent="0.2">
      <c r="A139">
        <v>2004</v>
      </c>
      <c r="B139" t="s">
        <v>23</v>
      </c>
      <c r="C139" t="str">
        <f>INDEX(DataNotes!$A$1:$I$14,MATCH(Data!B139,DataNotes!$A$1:$A$14,0),4)</f>
        <v>Health</v>
      </c>
      <c r="D139">
        <v>63.1</v>
      </c>
      <c r="E139" s="1"/>
    </row>
    <row r="140" spans="1:5" x14ac:dyDescent="0.2">
      <c r="A140">
        <v>2003</v>
      </c>
      <c r="B140" t="s">
        <v>23</v>
      </c>
      <c r="C140" t="str">
        <f>INDEX(DataNotes!$A$1:$I$14,MATCH(Data!B140,DataNotes!$A$1:$A$14,0),4)</f>
        <v>Health</v>
      </c>
      <c r="D140">
        <v>64.5</v>
      </c>
      <c r="E140" s="1"/>
    </row>
    <row r="141" spans="1:5" x14ac:dyDescent="0.2">
      <c r="A141">
        <v>2002</v>
      </c>
      <c r="B141" t="s">
        <v>23</v>
      </c>
      <c r="C141" t="str">
        <f>INDEX(DataNotes!$A$1:$I$14,MATCH(Data!B141,DataNotes!$A$1:$A$14,0),4)</f>
        <v>Health</v>
      </c>
      <c r="D141">
        <v>64.7</v>
      </c>
      <c r="E141" s="1"/>
    </row>
    <row r="142" spans="1:5" x14ac:dyDescent="0.2">
      <c r="A142">
        <v>2001</v>
      </c>
      <c r="B142" t="s">
        <v>23</v>
      </c>
      <c r="C142" t="str">
        <f>INDEX(DataNotes!$A$1:$I$14,MATCH(Data!B142,DataNotes!$A$1:$A$14,0),4)</f>
        <v>Health</v>
      </c>
      <c r="D142">
        <v>66.3</v>
      </c>
      <c r="E142" s="1"/>
    </row>
    <row r="143" spans="1:5" x14ac:dyDescent="0.2">
      <c r="A143">
        <v>2000</v>
      </c>
      <c r="B143" t="s">
        <v>23</v>
      </c>
      <c r="C143" t="str">
        <f>INDEX(DataNotes!$A$1:$I$14,MATCH(Data!B143,DataNotes!$A$1:$A$14,0),4)</f>
        <v>Health</v>
      </c>
      <c r="D143">
        <v>65.8</v>
      </c>
      <c r="E143" s="1"/>
    </row>
    <row r="144" spans="1:5" x14ac:dyDescent="0.2">
      <c r="A144">
        <v>1999</v>
      </c>
      <c r="B144" t="s">
        <v>23</v>
      </c>
      <c r="C144" t="str">
        <f>INDEX(DataNotes!$A$1:$I$14,MATCH(Data!B144,DataNotes!$A$1:$A$14,0),4)</f>
        <v>Health</v>
      </c>
      <c r="D144">
        <v>66</v>
      </c>
      <c r="E144" s="1"/>
    </row>
    <row r="145" spans="1:6" x14ac:dyDescent="0.2">
      <c r="A145">
        <v>1998</v>
      </c>
      <c r="B145" t="s">
        <v>23</v>
      </c>
      <c r="C145" t="str">
        <f>INDEX(DataNotes!$A$1:$I$14,MATCH(Data!B145,DataNotes!$A$1:$A$14,0),4)</f>
        <v>Health</v>
      </c>
      <c r="D145">
        <v>67.400000000000006</v>
      </c>
      <c r="E145" s="1"/>
    </row>
    <row r="146" spans="1:6" x14ac:dyDescent="0.2">
      <c r="A146">
        <v>1997</v>
      </c>
      <c r="B146" t="s">
        <v>23</v>
      </c>
      <c r="C146" t="str">
        <f>INDEX(DataNotes!$A$1:$I$14,MATCH(Data!B146,DataNotes!$A$1:$A$14,0),4)</f>
        <v>Health</v>
      </c>
      <c r="D146">
        <v>66.8</v>
      </c>
      <c r="E146" s="1"/>
    </row>
    <row r="147" spans="1:6" x14ac:dyDescent="0.2">
      <c r="A147">
        <v>1996</v>
      </c>
      <c r="B147" t="s">
        <v>23</v>
      </c>
      <c r="C147" t="str">
        <f>INDEX(DataNotes!$A$1:$I$14,MATCH(Data!B147,DataNotes!$A$1:$A$14,0),4)</f>
        <v>Health</v>
      </c>
      <c r="D147">
        <v>70.7</v>
      </c>
      <c r="E147" s="1"/>
    </row>
    <row r="148" spans="1:6" x14ac:dyDescent="0.2">
      <c r="A148">
        <v>2023</v>
      </c>
      <c r="B148" t="s">
        <v>31</v>
      </c>
      <c r="C148" t="str">
        <f>INDEX(DataNotes!$A$1:$I$14,MATCH(Data!B148,DataNotes!$A$1:$A$14,0),4)</f>
        <v>Health</v>
      </c>
      <c r="D148">
        <v>47</v>
      </c>
      <c r="E148" s="1"/>
    </row>
    <row r="149" spans="1:6" x14ac:dyDescent="0.2">
      <c r="A149">
        <v>2022</v>
      </c>
      <c r="B149" t="s">
        <v>31</v>
      </c>
      <c r="C149" t="str">
        <f>INDEX(DataNotes!$A$1:$I$14,MATCH(Data!B149,DataNotes!$A$1:$A$14,0),4)</f>
        <v>Health</v>
      </c>
      <c r="D149">
        <v>47.699999999999996</v>
      </c>
      <c r="E149" s="1"/>
    </row>
    <row r="150" spans="1:6" x14ac:dyDescent="0.2">
      <c r="A150">
        <v>2021</v>
      </c>
      <c r="B150" t="s">
        <v>31</v>
      </c>
      <c r="C150" t="str">
        <f>INDEX(DataNotes!$A$1:$I$14,MATCH(Data!B150,DataNotes!$A$1:$A$14,0),4)</f>
        <v>Health</v>
      </c>
      <c r="D150">
        <v>50.9</v>
      </c>
      <c r="E150" s="1"/>
    </row>
    <row r="151" spans="1:6" x14ac:dyDescent="0.2">
      <c r="A151">
        <v>2020</v>
      </c>
      <c r="B151" t="s">
        <v>31</v>
      </c>
      <c r="C151" t="str">
        <f>INDEX(DataNotes!$A$1:$I$14,MATCH(Data!B151,DataNotes!$A$1:$A$14,0),4)</f>
        <v>Health</v>
      </c>
      <c r="D151">
        <v>48.9</v>
      </c>
      <c r="E151" s="1"/>
    </row>
    <row r="152" spans="1:6" x14ac:dyDescent="0.2">
      <c r="A152">
        <v>2019</v>
      </c>
      <c r="B152" t="s">
        <v>31</v>
      </c>
      <c r="C152" t="str">
        <f>INDEX(DataNotes!$A$1:$I$14,MATCH(Data!B152,DataNotes!$A$1:$A$14,0),4)</f>
        <v>Health</v>
      </c>
      <c r="D152">
        <v>59.099999999999994</v>
      </c>
      <c r="E152" s="1"/>
    </row>
    <row r="153" spans="1:6" x14ac:dyDescent="0.2">
      <c r="A153">
        <v>2018</v>
      </c>
      <c r="B153" t="s">
        <v>31</v>
      </c>
      <c r="C153" t="str">
        <f>INDEX(DataNotes!$A$1:$I$14,MATCH(Data!B153,DataNotes!$A$1:$A$14,0),4)</f>
        <v>Health</v>
      </c>
      <c r="D153">
        <v>53.1</v>
      </c>
      <c r="E153" s="1"/>
      <c r="F153" t="s">
        <v>33</v>
      </c>
    </row>
    <row r="154" spans="1:6" x14ac:dyDescent="0.2">
      <c r="A154">
        <v>2017</v>
      </c>
      <c r="B154" t="s">
        <v>31</v>
      </c>
      <c r="C154" t="str">
        <f>INDEX(DataNotes!$A$1:$I$14,MATCH(Data!B154,DataNotes!$A$1:$A$14,0),4)</f>
        <v>Health</v>
      </c>
      <c r="D154">
        <v>53</v>
      </c>
      <c r="E154" s="1"/>
    </row>
    <row r="155" spans="1:6" x14ac:dyDescent="0.2">
      <c r="A155">
        <v>2016</v>
      </c>
      <c r="B155" t="s">
        <v>31</v>
      </c>
      <c r="C155" t="str">
        <f>INDEX(DataNotes!$A$1:$I$14,MATCH(Data!B155,DataNotes!$A$1:$A$14,0),4)</f>
        <v>Health</v>
      </c>
      <c r="D155">
        <v>54.300000000000004</v>
      </c>
      <c r="E155" s="1"/>
    </row>
    <row r="156" spans="1:6" x14ac:dyDescent="0.2">
      <c r="A156">
        <v>2015</v>
      </c>
      <c r="B156" t="s">
        <v>31</v>
      </c>
      <c r="C156" t="str">
        <f>INDEX(DataNotes!$A$1:$I$14,MATCH(Data!B156,DataNotes!$A$1:$A$14,0),4)</f>
        <v>Health</v>
      </c>
      <c r="D156">
        <v>55.2</v>
      </c>
      <c r="E156" s="1"/>
    </row>
    <row r="157" spans="1:6" x14ac:dyDescent="0.2">
      <c r="A157">
        <v>2014</v>
      </c>
      <c r="B157" t="s">
        <v>31</v>
      </c>
      <c r="C157" t="str">
        <f>INDEX(DataNotes!$A$1:$I$14,MATCH(Data!B157,DataNotes!$A$1:$A$14,0),4)</f>
        <v>Health</v>
      </c>
      <c r="D157">
        <v>58.9</v>
      </c>
      <c r="E157" s="1"/>
    </row>
    <row r="158" spans="1:6" x14ac:dyDescent="0.2">
      <c r="A158">
        <v>2013</v>
      </c>
      <c r="B158" t="s">
        <v>31</v>
      </c>
      <c r="C158" t="str">
        <f>INDEX(DataNotes!$A$1:$I$14,MATCH(Data!B158,DataNotes!$A$1:$A$14,0),4)</f>
        <v>Health</v>
      </c>
      <c r="D158">
        <v>61.199999999999996</v>
      </c>
      <c r="E158" s="1"/>
    </row>
    <row r="159" spans="1:6" x14ac:dyDescent="0.2">
      <c r="A159">
        <v>2012</v>
      </c>
      <c r="B159" t="s">
        <v>31</v>
      </c>
      <c r="C159" t="str">
        <f>INDEX(DataNotes!$A$1:$I$14,MATCH(Data!B159,DataNotes!$A$1:$A$14,0),4)</f>
        <v>Health</v>
      </c>
      <c r="D159">
        <v>61.199999999999996</v>
      </c>
      <c r="E159" s="1"/>
    </row>
    <row r="160" spans="1:6" x14ac:dyDescent="0.2">
      <c r="A160">
        <v>2011</v>
      </c>
      <c r="B160" t="s">
        <v>31</v>
      </c>
      <c r="C160" t="str">
        <f>INDEX(DataNotes!$A$1:$I$14,MATCH(Data!B160,DataNotes!$A$1:$A$14,0),4)</f>
        <v>Health</v>
      </c>
      <c r="D160">
        <v>66.3</v>
      </c>
      <c r="E160" s="1"/>
    </row>
    <row r="161" spans="1:6" x14ac:dyDescent="0.2">
      <c r="A161">
        <v>2010</v>
      </c>
      <c r="B161" t="s">
        <v>31</v>
      </c>
      <c r="C161" t="str">
        <f>INDEX(DataNotes!$A$1:$I$14,MATCH(Data!B161,DataNotes!$A$1:$A$14,0),4)</f>
        <v>Health</v>
      </c>
      <c r="D161">
        <v>60.8</v>
      </c>
      <c r="E161" s="1"/>
    </row>
    <row r="162" spans="1:6" x14ac:dyDescent="0.2">
      <c r="A162">
        <v>2009</v>
      </c>
      <c r="B162" t="s">
        <v>31</v>
      </c>
      <c r="C162" t="str">
        <f>INDEX(DataNotes!$A$1:$I$14,MATCH(Data!B162,DataNotes!$A$1:$A$14,0),4)</f>
        <v>Health</v>
      </c>
      <c r="D162">
        <v>65.400000000000006</v>
      </c>
      <c r="E162" s="1"/>
    </row>
    <row r="163" spans="1:6" x14ac:dyDescent="0.2">
      <c r="A163">
        <v>2008</v>
      </c>
      <c r="B163" t="s">
        <v>31</v>
      </c>
      <c r="C163" t="str">
        <f>INDEX(DataNotes!$A$1:$I$14,MATCH(Data!B163,DataNotes!$A$1:$A$14,0),4)</f>
        <v>Health</v>
      </c>
      <c r="D163">
        <v>62.6</v>
      </c>
      <c r="E163" s="1"/>
    </row>
    <row r="164" spans="1:6" x14ac:dyDescent="0.2">
      <c r="A164">
        <v>2007</v>
      </c>
      <c r="B164" t="s">
        <v>31</v>
      </c>
      <c r="C164" t="str">
        <f>INDEX(DataNotes!$A$1:$I$14,MATCH(Data!B164,DataNotes!$A$1:$A$14,0),4)</f>
        <v>Health</v>
      </c>
      <c r="D164">
        <v>67.800000000000011</v>
      </c>
      <c r="E164" s="1"/>
    </row>
    <row r="165" spans="1:6" x14ac:dyDescent="0.2">
      <c r="A165">
        <v>2006</v>
      </c>
      <c r="B165" t="s">
        <v>31</v>
      </c>
      <c r="C165" t="str">
        <f>INDEX(DataNotes!$A$1:$I$14,MATCH(Data!B165,DataNotes!$A$1:$A$14,0),4)</f>
        <v>Health</v>
      </c>
      <c r="D165">
        <v>70.8</v>
      </c>
      <c r="E165" s="1"/>
    </row>
    <row r="166" spans="1:6" x14ac:dyDescent="0.2">
      <c r="A166">
        <v>2005</v>
      </c>
      <c r="B166" t="s">
        <v>31</v>
      </c>
      <c r="C166" t="str">
        <f>INDEX(DataNotes!$A$1:$I$14,MATCH(Data!B166,DataNotes!$A$1:$A$14,0),4)</f>
        <v>Health</v>
      </c>
      <c r="D166">
        <v>69</v>
      </c>
      <c r="E166" s="1"/>
    </row>
    <row r="167" spans="1:6" x14ac:dyDescent="0.2">
      <c r="A167">
        <v>2004</v>
      </c>
      <c r="B167" t="s">
        <v>31</v>
      </c>
      <c r="C167" t="str">
        <f>INDEX(DataNotes!$A$1:$I$14,MATCH(Data!B167,DataNotes!$A$1:$A$14,0),4)</f>
        <v>Health</v>
      </c>
      <c r="D167">
        <v>72.5</v>
      </c>
      <c r="E167" s="1"/>
    </row>
    <row r="168" spans="1:6" x14ac:dyDescent="0.2">
      <c r="A168">
        <v>2003</v>
      </c>
      <c r="B168" t="s">
        <v>31</v>
      </c>
      <c r="C168" t="str">
        <f>INDEX(DataNotes!$A$1:$I$14,MATCH(Data!B168,DataNotes!$A$1:$A$14,0),4)</f>
        <v>Health</v>
      </c>
      <c r="D168">
        <v>74.2</v>
      </c>
      <c r="E168" s="1"/>
    </row>
    <row r="169" spans="1:6" x14ac:dyDescent="0.2">
      <c r="A169">
        <v>2002</v>
      </c>
      <c r="B169" t="s">
        <v>31</v>
      </c>
      <c r="C169" t="str">
        <f>INDEX(DataNotes!$A$1:$I$14,MATCH(Data!B169,DataNotes!$A$1:$A$14,0),4)</f>
        <v>Health</v>
      </c>
      <c r="D169">
        <v>74.3</v>
      </c>
      <c r="E169" s="1"/>
    </row>
    <row r="170" spans="1:6" x14ac:dyDescent="0.2">
      <c r="A170">
        <v>2001</v>
      </c>
      <c r="B170" t="s">
        <v>31</v>
      </c>
      <c r="C170" t="str">
        <f>INDEX(DataNotes!$A$1:$I$14,MATCH(Data!B170,DataNotes!$A$1:$A$14,0),4)</f>
        <v>Health</v>
      </c>
      <c r="D170">
        <v>73.8</v>
      </c>
      <c r="E170" s="1"/>
    </row>
    <row r="171" spans="1:6" x14ac:dyDescent="0.2">
      <c r="A171">
        <v>2000</v>
      </c>
      <c r="B171" t="s">
        <v>31</v>
      </c>
      <c r="C171" t="str">
        <f>INDEX(DataNotes!$A$1:$I$14,MATCH(Data!B171,DataNotes!$A$1:$A$14,0),4)</f>
        <v>Health</v>
      </c>
      <c r="D171">
        <v>72.099999999999994</v>
      </c>
      <c r="E171" s="1"/>
    </row>
    <row r="172" spans="1:6" x14ac:dyDescent="0.2">
      <c r="A172">
        <v>1999</v>
      </c>
      <c r="B172" t="s">
        <v>31</v>
      </c>
      <c r="C172" t="str">
        <f>INDEX(DataNotes!$A$1:$I$14,MATCH(Data!B172,DataNotes!$A$1:$A$14,0),4)</f>
        <v>Health</v>
      </c>
      <c r="D172">
        <v>69.599999999999994</v>
      </c>
      <c r="E172" s="1"/>
    </row>
    <row r="173" spans="1:6" x14ac:dyDescent="0.2">
      <c r="A173">
        <v>1998</v>
      </c>
      <c r="B173" t="s">
        <v>31</v>
      </c>
      <c r="C173" t="str">
        <f>INDEX(DataNotes!$A$1:$I$14,MATCH(Data!B173,DataNotes!$A$1:$A$14,0),4)</f>
        <v>Health</v>
      </c>
      <c r="D173">
        <v>73.900000000000006</v>
      </c>
      <c r="E173" s="1"/>
    </row>
    <row r="174" spans="1:6" x14ac:dyDescent="0.2">
      <c r="A174">
        <v>1997</v>
      </c>
      <c r="B174" t="s">
        <v>31</v>
      </c>
      <c r="C174" t="str">
        <f>INDEX(DataNotes!$A$1:$I$14,MATCH(Data!B174,DataNotes!$A$1:$A$14,0),4)</f>
        <v>Health</v>
      </c>
      <c r="D174">
        <v>80.400000000000006</v>
      </c>
      <c r="E174" s="1"/>
      <c r="F174" t="s">
        <v>34</v>
      </c>
    </row>
    <row r="175" spans="1:6" x14ac:dyDescent="0.2">
      <c r="A175">
        <v>1993</v>
      </c>
      <c r="B175" t="s">
        <v>35</v>
      </c>
      <c r="C175" t="str">
        <f>INDEX(DataNotes!$A$1:$I$14,MATCH(Data!B175,DataNotes!$A$1:$A$14,0),4)</f>
        <v>Criminal Justice</v>
      </c>
      <c r="D175" s="6">
        <v>93.203000000000003</v>
      </c>
      <c r="E175" s="4"/>
    </row>
    <row r="176" spans="1:6" x14ac:dyDescent="0.2">
      <c r="A176">
        <v>1994</v>
      </c>
      <c r="B176" t="s">
        <v>35</v>
      </c>
      <c r="C176" t="str">
        <f>INDEX(DataNotes!$A$1:$I$14,MATCH(Data!B176,DataNotes!$A$1:$A$14,0),4)</f>
        <v>Criminal Justice</v>
      </c>
      <c r="D176" s="6">
        <v>92.045000000000002</v>
      </c>
      <c r="E176" s="4"/>
    </row>
    <row r="177" spans="1:5" x14ac:dyDescent="0.2">
      <c r="A177">
        <v>1995</v>
      </c>
      <c r="B177" t="s">
        <v>35</v>
      </c>
      <c r="C177" t="str">
        <f>INDEX(DataNotes!$A$1:$I$14,MATCH(Data!B177,DataNotes!$A$1:$A$14,0),4)</f>
        <v>Criminal Justice</v>
      </c>
      <c r="D177" s="6">
        <v>91.108000000000004</v>
      </c>
      <c r="E177" s="4"/>
    </row>
    <row r="178" spans="1:5" x14ac:dyDescent="0.2">
      <c r="A178">
        <v>1996</v>
      </c>
      <c r="B178" t="s">
        <v>35</v>
      </c>
      <c r="C178" t="str">
        <f>INDEX(DataNotes!$A$1:$I$14,MATCH(Data!B178,DataNotes!$A$1:$A$14,0),4)</f>
        <v>Criminal Justice</v>
      </c>
      <c r="D178" s="6">
        <v>90.769000000000005</v>
      </c>
      <c r="E178" s="4"/>
    </row>
    <row r="179" spans="1:5" x14ac:dyDescent="0.2">
      <c r="A179">
        <v>1997</v>
      </c>
      <c r="B179" t="s">
        <v>35</v>
      </c>
      <c r="C179" t="str">
        <f>INDEX(DataNotes!$A$1:$I$14,MATCH(Data!B179,DataNotes!$A$1:$A$14,0),4)</f>
        <v>Criminal Justice</v>
      </c>
      <c r="D179" s="6">
        <v>89.491</v>
      </c>
      <c r="E179" s="4"/>
    </row>
    <row r="180" spans="1:5" x14ac:dyDescent="0.2">
      <c r="A180">
        <v>1998</v>
      </c>
      <c r="B180" t="s">
        <v>35</v>
      </c>
      <c r="C180" t="str">
        <f>INDEX(DataNotes!$A$1:$I$14,MATCH(Data!B180,DataNotes!$A$1:$A$14,0),4)</f>
        <v>Criminal Justice</v>
      </c>
      <c r="D180" s="6">
        <v>88.822999999999993</v>
      </c>
      <c r="E180" s="4"/>
    </row>
    <row r="181" spans="1:5" x14ac:dyDescent="0.2">
      <c r="A181">
        <v>1999</v>
      </c>
      <c r="B181" t="s">
        <v>35</v>
      </c>
      <c r="C181" t="str">
        <f>INDEX(DataNotes!$A$1:$I$14,MATCH(Data!B181,DataNotes!$A$1:$A$14,0),4)</f>
        <v>Criminal Justice</v>
      </c>
      <c r="D181" s="6">
        <v>88.591999999999999</v>
      </c>
      <c r="E181" s="4"/>
    </row>
    <row r="182" spans="1:5" x14ac:dyDescent="0.2">
      <c r="A182">
        <v>2000</v>
      </c>
      <c r="B182" t="s">
        <v>35</v>
      </c>
      <c r="C182" t="str">
        <f>INDEX(DataNotes!$A$1:$I$14,MATCH(Data!B182,DataNotes!$A$1:$A$14,0),4)</f>
        <v>Criminal Justice</v>
      </c>
      <c r="D182" s="6">
        <v>89.600000000000009</v>
      </c>
      <c r="E182" s="4"/>
    </row>
    <row r="183" spans="1:5" x14ac:dyDescent="0.2">
      <c r="A183">
        <v>2001</v>
      </c>
      <c r="B183" t="s">
        <v>35</v>
      </c>
      <c r="C183" t="str">
        <f>INDEX(DataNotes!$A$1:$I$14,MATCH(Data!B183,DataNotes!$A$1:$A$14,0),4)</f>
        <v>Criminal Justice</v>
      </c>
      <c r="D183" s="6">
        <v>89.3</v>
      </c>
      <c r="E183" s="4"/>
    </row>
    <row r="184" spans="1:5" x14ac:dyDescent="0.2">
      <c r="A184">
        <v>2002</v>
      </c>
      <c r="B184" t="s">
        <v>35</v>
      </c>
      <c r="C184" t="str">
        <f>INDEX(DataNotes!$A$1:$I$14,MATCH(Data!B184,DataNotes!$A$1:$A$14,0),4)</f>
        <v>Criminal Justice</v>
      </c>
      <c r="D184" s="6">
        <v>87.29025</v>
      </c>
      <c r="E184" s="4"/>
    </row>
    <row r="185" spans="1:5" x14ac:dyDescent="0.2">
      <c r="A185">
        <v>2003</v>
      </c>
      <c r="B185" t="s">
        <v>35</v>
      </c>
      <c r="C185" t="str">
        <f>INDEX(DataNotes!$A$1:$I$14,MATCH(Data!B185,DataNotes!$A$1:$A$14,0),4)</f>
        <v>Criminal Justice</v>
      </c>
      <c r="D185" s="6">
        <v>86.3</v>
      </c>
      <c r="E185" s="4"/>
    </row>
    <row r="186" spans="1:5" x14ac:dyDescent="0.2">
      <c r="A186">
        <v>2004</v>
      </c>
      <c r="B186" t="s">
        <v>35</v>
      </c>
      <c r="C186" t="str">
        <f>INDEX(DataNotes!$A$1:$I$14,MATCH(Data!B186,DataNotes!$A$1:$A$14,0),4)</f>
        <v>Criminal Justice</v>
      </c>
      <c r="D186" s="6">
        <v>85.5</v>
      </c>
      <c r="E186" s="4"/>
    </row>
    <row r="187" spans="1:5" x14ac:dyDescent="0.2">
      <c r="A187">
        <v>2005</v>
      </c>
      <c r="B187" t="s">
        <v>35</v>
      </c>
      <c r="C187" t="str">
        <f>INDEX(DataNotes!$A$1:$I$14,MATCH(Data!B187,DataNotes!$A$1:$A$14,0),4)</f>
        <v>Criminal Justice</v>
      </c>
      <c r="D187" s="6">
        <v>84.3</v>
      </c>
      <c r="E187" s="4"/>
    </row>
    <row r="188" spans="1:5" x14ac:dyDescent="0.2">
      <c r="A188">
        <v>2006</v>
      </c>
      <c r="B188" t="s">
        <v>35</v>
      </c>
      <c r="C188" t="str">
        <f>INDEX(DataNotes!$A$1:$I$14,MATCH(Data!B188,DataNotes!$A$1:$A$14,0),4)</f>
        <v>Criminal Justice</v>
      </c>
      <c r="D188" s="6">
        <v>86.1</v>
      </c>
      <c r="E188" s="4"/>
    </row>
    <row r="189" spans="1:5" x14ac:dyDescent="0.2">
      <c r="A189">
        <v>2007</v>
      </c>
      <c r="B189" t="s">
        <v>35</v>
      </c>
      <c r="C189" t="str">
        <f>INDEX(DataNotes!$A$1:$I$14,MATCH(Data!B189,DataNotes!$A$1:$A$14,0),4)</f>
        <v>Criminal Justice</v>
      </c>
      <c r="D189" s="6">
        <v>86.2</v>
      </c>
      <c r="E189" s="4"/>
    </row>
    <row r="190" spans="1:5" x14ac:dyDescent="0.2">
      <c r="A190">
        <v>2008</v>
      </c>
      <c r="B190" t="s">
        <v>35</v>
      </c>
      <c r="C190" t="str">
        <f>INDEX(DataNotes!$A$1:$I$14,MATCH(Data!B190,DataNotes!$A$1:$A$14,0),4)</f>
        <v>Criminal Justice</v>
      </c>
      <c r="D190" s="6">
        <v>86.2</v>
      </c>
      <c r="E190" s="4"/>
    </row>
    <row r="191" spans="1:5" x14ac:dyDescent="0.2">
      <c r="A191">
        <v>2009</v>
      </c>
      <c r="B191" t="s">
        <v>35</v>
      </c>
      <c r="C191" t="str">
        <f>INDEX(DataNotes!$A$1:$I$14,MATCH(Data!B191,DataNotes!$A$1:$A$14,0),4)</f>
        <v>Criminal Justice</v>
      </c>
      <c r="D191" s="6">
        <v>87</v>
      </c>
      <c r="E191" s="4"/>
    </row>
    <row r="192" spans="1:5" x14ac:dyDescent="0.2">
      <c r="A192">
        <v>2010</v>
      </c>
      <c r="B192" t="s">
        <v>35</v>
      </c>
      <c r="C192" t="str">
        <f>INDEX(DataNotes!$A$1:$I$14,MATCH(Data!B192,DataNotes!$A$1:$A$14,0),4)</f>
        <v>Criminal Justice</v>
      </c>
      <c r="D192" s="6">
        <v>87.531999999999996</v>
      </c>
      <c r="E192" s="4"/>
    </row>
    <row r="193" spans="1:6" x14ac:dyDescent="0.2">
      <c r="A193">
        <v>2011</v>
      </c>
      <c r="B193" t="s">
        <v>35</v>
      </c>
      <c r="C193" t="str">
        <f>INDEX(DataNotes!$A$1:$I$14,MATCH(Data!B193,DataNotes!$A$1:$A$14,0),4)</f>
        <v>Criminal Justice</v>
      </c>
      <c r="D193" s="6">
        <v>87.876610977054909</v>
      </c>
      <c r="E193" s="4"/>
    </row>
    <row r="194" spans="1:6" x14ac:dyDescent="0.2">
      <c r="A194">
        <v>2012</v>
      </c>
      <c r="B194" t="s">
        <v>35</v>
      </c>
      <c r="C194" t="str">
        <f>INDEX(DataNotes!$A$1:$I$14,MATCH(Data!B194,DataNotes!$A$1:$A$14,0),4)</f>
        <v>Criminal Justice</v>
      </c>
      <c r="D194" s="6">
        <v>86.81453933206879</v>
      </c>
      <c r="E194" s="4"/>
    </row>
    <row r="195" spans="1:6" x14ac:dyDescent="0.2">
      <c r="A195">
        <v>2013</v>
      </c>
      <c r="B195" t="s">
        <v>35</v>
      </c>
      <c r="C195" t="str">
        <f>INDEX(DataNotes!$A$1:$I$14,MATCH(Data!B195,DataNotes!$A$1:$A$14,0),4)</f>
        <v>Criminal Justice</v>
      </c>
      <c r="D195" s="6">
        <v>87.599822659127852</v>
      </c>
      <c r="E195" s="4"/>
    </row>
    <row r="196" spans="1:6" x14ac:dyDescent="0.2">
      <c r="A196">
        <v>2014</v>
      </c>
      <c r="B196" t="s">
        <v>35</v>
      </c>
      <c r="C196" t="str">
        <f>INDEX(DataNotes!$A$1:$I$14,MATCH(Data!B196,DataNotes!$A$1:$A$14,0),4)</f>
        <v>Criminal Justice</v>
      </c>
      <c r="D196" s="6">
        <v>87.256179006281116</v>
      </c>
      <c r="E196" s="4"/>
    </row>
    <row r="197" spans="1:6" x14ac:dyDescent="0.2">
      <c r="A197">
        <v>2015</v>
      </c>
      <c r="B197" t="s">
        <v>35</v>
      </c>
      <c r="C197" t="str">
        <f>INDEX(DataNotes!$A$1:$I$14,MATCH(Data!B197,DataNotes!$A$1:$A$14,0),4)</f>
        <v>Criminal Justice</v>
      </c>
      <c r="D197" s="6">
        <v>86.383499111806898</v>
      </c>
      <c r="E197" s="4"/>
    </row>
    <row r="198" spans="1:6" x14ac:dyDescent="0.2">
      <c r="A198">
        <v>2016</v>
      </c>
      <c r="B198" t="s">
        <v>35</v>
      </c>
      <c r="C198" t="str">
        <f>INDEX(DataNotes!$A$1:$I$14,MATCH(Data!B198,DataNotes!$A$1:$A$14,0),4)</f>
        <v>Criminal Justice</v>
      </c>
      <c r="D198" s="5">
        <v>84.2</v>
      </c>
    </row>
    <row r="199" spans="1:6" x14ac:dyDescent="0.2">
      <c r="A199">
        <v>2017</v>
      </c>
      <c r="B199" t="s">
        <v>35</v>
      </c>
      <c r="C199" t="str">
        <f>INDEX(DataNotes!$A$1:$I$14,MATCH(Data!B199,DataNotes!$A$1:$A$14,0),4)</f>
        <v>Criminal Justice</v>
      </c>
      <c r="D199" s="6">
        <v>83.8</v>
      </c>
      <c r="E199" s="4"/>
    </row>
    <row r="200" spans="1:6" x14ac:dyDescent="0.2">
      <c r="A200">
        <v>2018</v>
      </c>
      <c r="B200" t="s">
        <v>35</v>
      </c>
      <c r="C200" t="str">
        <f>INDEX(DataNotes!$A$1:$I$14,MATCH(Data!B200,DataNotes!$A$1:$A$14,0),4)</f>
        <v>Criminal Justice</v>
      </c>
      <c r="D200" s="6">
        <v>82.065557045710207</v>
      </c>
      <c r="E200" s="4"/>
    </row>
    <row r="201" spans="1:6" x14ac:dyDescent="0.2">
      <c r="A201">
        <v>2019</v>
      </c>
      <c r="B201" t="s">
        <v>35</v>
      </c>
      <c r="C201" t="str">
        <f>INDEX(DataNotes!$A$1:$I$14,MATCH(Data!B201,DataNotes!$A$1:$A$14,0),4)</f>
        <v>Criminal Justice</v>
      </c>
      <c r="D201" s="6">
        <v>82.699435403520425</v>
      </c>
      <c r="E201" s="4"/>
    </row>
    <row r="202" spans="1:6" x14ac:dyDescent="0.2">
      <c r="A202">
        <v>2020</v>
      </c>
      <c r="B202" t="s">
        <v>35</v>
      </c>
      <c r="C202" t="str">
        <f>INDEX(DataNotes!$A$1:$I$14,MATCH(Data!B202,DataNotes!$A$1:$A$14,0),4)</f>
        <v>Criminal Justice</v>
      </c>
      <c r="D202" s="6">
        <v>82.4</v>
      </c>
      <c r="E202" s="4"/>
    </row>
    <row r="203" spans="1:6" x14ac:dyDescent="0.2">
      <c r="A203">
        <v>2021</v>
      </c>
      <c r="B203" t="s">
        <v>35</v>
      </c>
      <c r="C203" t="str">
        <f>INDEX(DataNotes!$A$1:$I$14,MATCH(Data!B203,DataNotes!$A$1:$A$14,0),4)</f>
        <v>Criminal Justice</v>
      </c>
      <c r="D203" s="6">
        <v>81.599999999999994</v>
      </c>
      <c r="E203" s="4"/>
    </row>
    <row r="204" spans="1:6" x14ac:dyDescent="0.2">
      <c r="A204">
        <v>2022</v>
      </c>
      <c r="B204" t="s">
        <v>35</v>
      </c>
      <c r="C204" t="str">
        <f>INDEX(DataNotes!$A$1:$I$14,MATCH(Data!B204,DataNotes!$A$1:$A$14,0),4)</f>
        <v>Criminal Justice</v>
      </c>
      <c r="D204" s="6">
        <v>81.67</v>
      </c>
      <c r="E204" s="4"/>
    </row>
    <row r="205" spans="1:6" x14ac:dyDescent="0.2">
      <c r="A205">
        <v>1986</v>
      </c>
      <c r="B205" t="s">
        <v>36</v>
      </c>
      <c r="C205" t="str">
        <f>INDEX(DataNotes!$A$1:$I$14,MATCH(Data!B205,DataNotes!$A$1:$A$14,0),4)</f>
        <v>Health</v>
      </c>
      <c r="D205" s="6">
        <v>62</v>
      </c>
      <c r="E205" s="4"/>
      <c r="F205" t="s">
        <v>37</v>
      </c>
    </row>
    <row r="206" spans="1:6" x14ac:dyDescent="0.2">
      <c r="A206">
        <v>1987</v>
      </c>
      <c r="B206" t="s">
        <v>36</v>
      </c>
      <c r="C206" t="str">
        <f>INDEX(DataNotes!$A$1:$I$14,MATCH(Data!B206,DataNotes!$A$1:$A$14,0),4)</f>
        <v>Health</v>
      </c>
      <c r="D206" s="6">
        <v>64</v>
      </c>
      <c r="E206" s="4"/>
      <c r="F206" t="s">
        <v>37</v>
      </c>
    </row>
    <row r="207" spans="1:6" x14ac:dyDescent="0.2">
      <c r="A207">
        <v>1988</v>
      </c>
      <c r="B207" t="s">
        <v>36</v>
      </c>
      <c r="C207" t="str">
        <f>INDEX(DataNotes!$A$1:$I$14,MATCH(Data!B207,DataNotes!$A$1:$A$14,0),4)</f>
        <v>Health</v>
      </c>
      <c r="D207" s="6">
        <v>66</v>
      </c>
      <c r="E207" s="4"/>
      <c r="F207" t="s">
        <v>37</v>
      </c>
    </row>
    <row r="208" spans="1:6" x14ac:dyDescent="0.2">
      <c r="A208">
        <v>1989</v>
      </c>
      <c r="B208" t="s">
        <v>36</v>
      </c>
      <c r="C208" t="str">
        <f>INDEX(DataNotes!$A$1:$I$14,MATCH(Data!B208,DataNotes!$A$1:$A$14,0),4)</f>
        <v>Health</v>
      </c>
      <c r="D208" s="6">
        <v>65</v>
      </c>
      <c r="E208" s="4"/>
      <c r="F208" t="s">
        <v>37</v>
      </c>
    </row>
    <row r="209" spans="1:6" x14ac:dyDescent="0.2">
      <c r="A209">
        <v>1990</v>
      </c>
      <c r="B209" t="s">
        <v>36</v>
      </c>
      <c r="C209" t="str">
        <f>INDEX(DataNotes!$A$1:$I$14,MATCH(Data!B209,DataNotes!$A$1:$A$14,0),4)</f>
        <v>Health</v>
      </c>
      <c r="D209" s="6">
        <v>65.400000000000006</v>
      </c>
      <c r="E209" s="4"/>
      <c r="F209" t="s">
        <v>37</v>
      </c>
    </row>
    <row r="210" spans="1:6" x14ac:dyDescent="0.2">
      <c r="A210">
        <v>1991</v>
      </c>
      <c r="B210" t="s">
        <v>36</v>
      </c>
      <c r="C210" t="str">
        <f>INDEX(DataNotes!$A$1:$I$14,MATCH(Data!B210,DataNotes!$A$1:$A$14,0),4)</f>
        <v>Health</v>
      </c>
      <c r="D210" s="6">
        <v>70.8</v>
      </c>
      <c r="E210" s="4"/>
      <c r="F210" t="s">
        <v>37</v>
      </c>
    </row>
    <row r="211" spans="1:6" x14ac:dyDescent="0.2">
      <c r="A211">
        <v>1992</v>
      </c>
      <c r="B211" t="s">
        <v>36</v>
      </c>
      <c r="C211" t="str">
        <f>INDEX(DataNotes!$A$1:$I$14,MATCH(Data!B211,DataNotes!$A$1:$A$14,0),4)</f>
        <v>Health</v>
      </c>
      <c r="D211" s="6">
        <v>70.599999999999994</v>
      </c>
      <c r="E211" s="4"/>
      <c r="F211" t="s">
        <v>37</v>
      </c>
    </row>
    <row r="212" spans="1:6" x14ac:dyDescent="0.2">
      <c r="A212">
        <v>1993</v>
      </c>
      <c r="B212" t="s">
        <v>36</v>
      </c>
      <c r="C212" t="str">
        <f>INDEX(DataNotes!$A$1:$I$14,MATCH(Data!B212,DataNotes!$A$1:$A$14,0),4)</f>
        <v>Health</v>
      </c>
      <c r="D212" s="6">
        <v>71.400000000000006</v>
      </c>
      <c r="E212" s="4"/>
      <c r="F212" t="s">
        <v>37</v>
      </c>
    </row>
    <row r="213" spans="1:6" x14ac:dyDescent="0.2">
      <c r="A213">
        <v>1994</v>
      </c>
      <c r="B213" t="s">
        <v>36</v>
      </c>
      <c r="C213" t="str">
        <f>INDEX(DataNotes!$A$1:$I$14,MATCH(Data!B213,DataNotes!$A$1:$A$14,0),4)</f>
        <v>Health</v>
      </c>
      <c r="D213" s="6">
        <v>70</v>
      </c>
      <c r="E213" s="4"/>
      <c r="F213" t="s">
        <v>37</v>
      </c>
    </row>
    <row r="214" spans="1:6" x14ac:dyDescent="0.2">
      <c r="A214">
        <v>1995</v>
      </c>
      <c r="B214" t="s">
        <v>36</v>
      </c>
      <c r="C214" t="str">
        <f>INDEX(DataNotes!$A$1:$I$14,MATCH(Data!B214,DataNotes!$A$1:$A$14,0),4)</f>
        <v>Health</v>
      </c>
      <c r="D214" s="6">
        <v>68.400000000000006</v>
      </c>
      <c r="E214" s="4"/>
      <c r="F214" t="s">
        <v>37</v>
      </c>
    </row>
    <row r="215" spans="1:6" x14ac:dyDescent="0.2">
      <c r="A215">
        <v>1996</v>
      </c>
      <c r="B215" t="s">
        <v>36</v>
      </c>
      <c r="C215" t="str">
        <f>INDEX(DataNotes!$A$1:$I$14,MATCH(Data!B215,DataNotes!$A$1:$A$14,0),4)</f>
        <v>Health</v>
      </c>
      <c r="D215" s="6">
        <v>63.2</v>
      </c>
      <c r="E215" s="4"/>
      <c r="F215" t="s">
        <v>37</v>
      </c>
    </row>
    <row r="216" spans="1:6" x14ac:dyDescent="0.2">
      <c r="A216">
        <v>1997</v>
      </c>
      <c r="B216" t="s">
        <v>36</v>
      </c>
      <c r="C216" t="str">
        <f>INDEX(DataNotes!$A$1:$I$14,MATCH(Data!B216,DataNotes!$A$1:$A$14,0),4)</f>
        <v>Health</v>
      </c>
      <c r="D216" s="6">
        <v>62.1</v>
      </c>
      <c r="E216" s="4"/>
      <c r="F216" t="s">
        <v>37</v>
      </c>
    </row>
    <row r="217" spans="1:6" x14ac:dyDescent="0.2">
      <c r="A217">
        <v>1998</v>
      </c>
      <c r="B217" t="s">
        <v>36</v>
      </c>
      <c r="C217" t="str">
        <f>INDEX(DataNotes!$A$1:$I$14,MATCH(Data!B217,DataNotes!$A$1:$A$14,0),4)</f>
        <v>Health</v>
      </c>
      <c r="D217" s="6">
        <v>59.1</v>
      </c>
      <c r="E217" s="4"/>
      <c r="F217" t="s">
        <v>37</v>
      </c>
    </row>
    <row r="218" spans="1:6" x14ac:dyDescent="0.2">
      <c r="A218">
        <v>1999</v>
      </c>
      <c r="B218" t="s">
        <v>36</v>
      </c>
      <c r="C218" t="str">
        <f>INDEX(DataNotes!$A$1:$I$14,MATCH(Data!B218,DataNotes!$A$1:$A$14,0),4)</f>
        <v>Health</v>
      </c>
      <c r="D218" s="6">
        <v>55.2</v>
      </c>
      <c r="E218" s="4"/>
      <c r="F218" t="s">
        <v>37</v>
      </c>
    </row>
    <row r="219" spans="1:6" x14ac:dyDescent="0.2">
      <c r="A219">
        <v>2000</v>
      </c>
      <c r="B219" t="s">
        <v>36</v>
      </c>
      <c r="C219" t="str">
        <f>INDEX(DataNotes!$A$1:$I$14,MATCH(Data!B219,DataNotes!$A$1:$A$14,0),4)</f>
        <v>Health</v>
      </c>
      <c r="D219" s="6">
        <v>48.9</v>
      </c>
      <c r="E219" s="4"/>
      <c r="F219" t="s">
        <v>37</v>
      </c>
    </row>
    <row r="220" spans="1:6" x14ac:dyDescent="0.2">
      <c r="A220">
        <v>2001</v>
      </c>
      <c r="B220" t="s">
        <v>36</v>
      </c>
      <c r="C220" t="str">
        <f>INDEX(DataNotes!$A$1:$I$14,MATCH(Data!B220,DataNotes!$A$1:$A$14,0),4)</f>
        <v>Health</v>
      </c>
      <c r="D220" s="6">
        <v>51.1</v>
      </c>
      <c r="E220" s="4"/>
      <c r="F220" t="s">
        <v>37</v>
      </c>
    </row>
    <row r="221" spans="1:6" x14ac:dyDescent="0.2">
      <c r="A221">
        <v>2002</v>
      </c>
      <c r="B221" t="s">
        <v>36</v>
      </c>
      <c r="C221" t="str">
        <f>INDEX(DataNotes!$A$1:$I$14,MATCH(Data!B221,DataNotes!$A$1:$A$14,0),4)</f>
        <v>Health</v>
      </c>
      <c r="D221" s="6">
        <v>58.3</v>
      </c>
      <c r="E221" s="4"/>
      <c r="F221" t="s">
        <v>37</v>
      </c>
    </row>
    <row r="222" spans="1:6" x14ac:dyDescent="0.2">
      <c r="A222">
        <v>2003</v>
      </c>
      <c r="B222" t="s">
        <v>36</v>
      </c>
      <c r="C222" t="str">
        <f>INDEX(DataNotes!$A$1:$I$14,MATCH(Data!B222,DataNotes!$A$1:$A$14,0),4)</f>
        <v>Health</v>
      </c>
      <c r="D222" s="6">
        <v>53.2</v>
      </c>
      <c r="E222" s="4"/>
      <c r="F222" t="s">
        <v>37</v>
      </c>
    </row>
    <row r="223" spans="1:6" x14ac:dyDescent="0.2">
      <c r="A223">
        <v>2004</v>
      </c>
      <c r="B223" t="s">
        <v>36</v>
      </c>
      <c r="C223" t="str">
        <f>INDEX(DataNotes!$A$1:$I$14,MATCH(Data!B223,DataNotes!$A$1:$A$14,0),4)</f>
        <v>Health</v>
      </c>
      <c r="D223" s="6">
        <v>52.7</v>
      </c>
      <c r="E223" s="4"/>
      <c r="F223" t="s">
        <v>38</v>
      </c>
    </row>
    <row r="224" spans="1:6" x14ac:dyDescent="0.2">
      <c r="A224">
        <v>2005</v>
      </c>
      <c r="B224" t="s">
        <v>36</v>
      </c>
      <c r="C224" t="str">
        <f>INDEX(DataNotes!$A$1:$I$14,MATCH(Data!B224,DataNotes!$A$1:$A$14,0),4)</f>
        <v>Health</v>
      </c>
      <c r="D224" s="6">
        <v>51.1</v>
      </c>
      <c r="E224" s="4"/>
      <c r="F224" t="s">
        <v>38</v>
      </c>
    </row>
    <row r="225" spans="1:6" x14ac:dyDescent="0.2">
      <c r="A225">
        <v>2006</v>
      </c>
      <c r="B225" t="s">
        <v>36</v>
      </c>
      <c r="C225" t="str">
        <f>INDEX(DataNotes!$A$1:$I$14,MATCH(Data!B225,DataNotes!$A$1:$A$14,0),4)</f>
        <v>Health</v>
      </c>
      <c r="D225" s="6">
        <v>51.4</v>
      </c>
      <c r="E225" s="4"/>
      <c r="F225" t="s">
        <v>38</v>
      </c>
    </row>
    <row r="226" spans="1:6" x14ac:dyDescent="0.2">
      <c r="A226">
        <v>2007</v>
      </c>
      <c r="B226" t="s">
        <v>36</v>
      </c>
      <c r="C226" t="str">
        <f>INDEX(DataNotes!$A$1:$I$14,MATCH(Data!B226,DataNotes!$A$1:$A$14,0),4)</f>
        <v>Health</v>
      </c>
      <c r="D226" s="6">
        <v>50.58</v>
      </c>
      <c r="E226" s="4"/>
      <c r="F226" t="s">
        <v>38</v>
      </c>
    </row>
    <row r="227" spans="1:6" x14ac:dyDescent="0.2">
      <c r="A227">
        <v>2008</v>
      </c>
      <c r="B227" t="s">
        <v>36</v>
      </c>
      <c r="C227" t="str">
        <f>INDEX(DataNotes!$A$1:$I$14,MATCH(Data!B227,DataNotes!$A$1:$A$14,0),4)</f>
        <v>Health</v>
      </c>
      <c r="D227" s="6">
        <v>53.31</v>
      </c>
      <c r="E227" s="4"/>
      <c r="F227" t="s">
        <v>38</v>
      </c>
    </row>
    <row r="228" spans="1:6" x14ac:dyDescent="0.2">
      <c r="A228">
        <v>2009</v>
      </c>
      <c r="B228" t="s">
        <v>36</v>
      </c>
      <c r="C228" t="str">
        <f>INDEX(DataNotes!$A$1:$I$14,MATCH(Data!B228,DataNotes!$A$1:$A$14,0),4)</f>
        <v>Health</v>
      </c>
      <c r="D228" s="6">
        <v>52.48</v>
      </c>
      <c r="E228" s="4"/>
      <c r="F228" t="s">
        <v>38</v>
      </c>
    </row>
    <row r="229" spans="1:6" x14ac:dyDescent="0.2">
      <c r="A229">
        <v>2010</v>
      </c>
      <c r="B229" t="s">
        <v>36</v>
      </c>
      <c r="C229" t="str">
        <f>INDEX(DataNotes!$A$1:$I$14,MATCH(Data!B229,DataNotes!$A$1:$A$14,0),4)</f>
        <v>Health</v>
      </c>
      <c r="D229" s="6">
        <v>54.6</v>
      </c>
      <c r="E229" s="4"/>
      <c r="F229" t="s">
        <v>38</v>
      </c>
    </row>
    <row r="230" spans="1:6" x14ac:dyDescent="0.2">
      <c r="A230">
        <v>2011</v>
      </c>
      <c r="B230" t="s">
        <v>36</v>
      </c>
      <c r="C230" t="str">
        <f>INDEX(DataNotes!$A$1:$I$14,MATCH(Data!B230,DataNotes!$A$1:$A$14,0),4)</f>
        <v>Health</v>
      </c>
      <c r="D230" s="6">
        <v>52.98</v>
      </c>
      <c r="E230" s="4"/>
      <c r="F230" t="s">
        <v>39</v>
      </c>
    </row>
    <row r="231" spans="1:6" x14ac:dyDescent="0.2">
      <c r="A231">
        <v>2012</v>
      </c>
      <c r="B231" t="s">
        <v>36</v>
      </c>
      <c r="C231" t="str">
        <f>INDEX(DataNotes!$A$1:$I$14,MATCH(Data!B231,DataNotes!$A$1:$A$14,0),4)</f>
        <v>Health</v>
      </c>
      <c r="D231" s="6">
        <v>45.2</v>
      </c>
      <c r="E231" s="4"/>
      <c r="F231" t="s">
        <v>40</v>
      </c>
    </row>
    <row r="232" spans="1:6" x14ac:dyDescent="0.2">
      <c r="A232">
        <v>2013</v>
      </c>
      <c r="B232" t="s">
        <v>36</v>
      </c>
      <c r="C232" t="str">
        <f>INDEX(DataNotes!$A$1:$I$14,MATCH(Data!B232,DataNotes!$A$1:$A$14,0),4)</f>
        <v>Health</v>
      </c>
      <c r="D232" s="6">
        <v>46.4</v>
      </c>
      <c r="E232" s="4"/>
      <c r="F232" t="s">
        <v>40</v>
      </c>
    </row>
    <row r="233" spans="1:6" x14ac:dyDescent="0.2">
      <c r="A233">
        <v>2014</v>
      </c>
      <c r="B233" t="s">
        <v>36</v>
      </c>
      <c r="C233" t="str">
        <f>INDEX(DataNotes!$A$1:$I$14,MATCH(Data!B233,DataNotes!$A$1:$A$14,0),4)</f>
        <v>Health</v>
      </c>
      <c r="D233" s="6">
        <v>47</v>
      </c>
      <c r="E233" s="4"/>
      <c r="F233" t="s">
        <v>40</v>
      </c>
    </row>
    <row r="234" spans="1:6" x14ac:dyDescent="0.2">
      <c r="A234">
        <v>2015</v>
      </c>
      <c r="B234" t="s">
        <v>36</v>
      </c>
      <c r="C234" t="str">
        <f>INDEX(DataNotes!$A$1:$I$14,MATCH(Data!B234,DataNotes!$A$1:$A$14,0),4)</f>
        <v>Health</v>
      </c>
      <c r="D234" s="6">
        <v>47.2</v>
      </c>
      <c r="E234" s="4"/>
      <c r="F234" t="s">
        <v>40</v>
      </c>
    </row>
    <row r="235" spans="1:6" x14ac:dyDescent="0.2">
      <c r="A235">
        <v>2016</v>
      </c>
      <c r="B235" t="s">
        <v>36</v>
      </c>
      <c r="C235" t="str">
        <f>INDEX(DataNotes!$A$1:$I$14,MATCH(Data!B235,DataNotes!$A$1:$A$14,0),4)</f>
        <v>Health</v>
      </c>
      <c r="D235" s="6">
        <v>47.1</v>
      </c>
      <c r="E235" s="4"/>
      <c r="F235" t="s">
        <v>40</v>
      </c>
    </row>
    <row r="236" spans="1:6" x14ac:dyDescent="0.2">
      <c r="A236">
        <v>2017</v>
      </c>
      <c r="B236" t="s">
        <v>36</v>
      </c>
      <c r="C236" t="str">
        <f>INDEX(DataNotes!$A$1:$I$14,MATCH(Data!B236,DataNotes!$A$1:$A$14,0),4)</f>
        <v>Health</v>
      </c>
      <c r="D236" s="6">
        <v>45.9</v>
      </c>
      <c r="E236" s="4"/>
      <c r="F236" t="s">
        <v>40</v>
      </c>
    </row>
    <row r="237" spans="1:6" x14ac:dyDescent="0.2">
      <c r="A237">
        <v>2018</v>
      </c>
      <c r="B237" t="s">
        <v>36</v>
      </c>
      <c r="C237" t="str">
        <f>INDEX(DataNotes!$A$1:$I$14,MATCH(Data!B237,DataNotes!$A$1:$A$14,0),4)</f>
        <v>Health</v>
      </c>
      <c r="D237" s="6">
        <v>49.9</v>
      </c>
      <c r="E237" s="4"/>
      <c r="F237" t="s">
        <v>40</v>
      </c>
    </row>
    <row r="238" spans="1:6" x14ac:dyDescent="0.2">
      <c r="A238">
        <v>2019</v>
      </c>
      <c r="B238" t="s">
        <v>36</v>
      </c>
      <c r="C238" t="str">
        <f>INDEX(DataNotes!$A$1:$I$14,MATCH(Data!B238,DataNotes!$A$1:$A$14,0),4)</f>
        <v>Health</v>
      </c>
      <c r="D238" s="6">
        <v>49.4</v>
      </c>
      <c r="E238" s="4"/>
      <c r="F238" t="s">
        <v>40</v>
      </c>
    </row>
    <row r="239" spans="1:6" x14ac:dyDescent="0.2">
      <c r="A239">
        <v>2020</v>
      </c>
      <c r="B239" t="s">
        <v>36</v>
      </c>
      <c r="C239" t="str">
        <f>INDEX(DataNotes!$A$1:$I$14,MATCH(Data!B239,DataNotes!$A$1:$A$14,0),4)</f>
        <v>Health</v>
      </c>
      <c r="D239" s="6">
        <v>47.9</v>
      </c>
      <c r="E239" s="4"/>
      <c r="F239" t="s">
        <v>40</v>
      </c>
    </row>
    <row r="240" spans="1:6" x14ac:dyDescent="0.2">
      <c r="A240">
        <v>2021</v>
      </c>
      <c r="B240" t="s">
        <v>36</v>
      </c>
      <c r="C240" t="str">
        <f>INDEX(DataNotes!$A$1:$I$14,MATCH(Data!B240,DataNotes!$A$1:$A$14,0),4)</f>
        <v>Health</v>
      </c>
      <c r="D240" s="6">
        <v>44</v>
      </c>
      <c r="E240" s="4"/>
      <c r="F240" t="s">
        <v>40</v>
      </c>
    </row>
    <row r="241" spans="1:6" x14ac:dyDescent="0.2">
      <c r="A241">
        <v>2022</v>
      </c>
      <c r="B241" t="s">
        <v>36</v>
      </c>
      <c r="C241" t="str">
        <f>INDEX(DataNotes!$A$1:$I$14,MATCH(Data!B241,DataNotes!$A$1:$A$14,0),4)</f>
        <v>Health</v>
      </c>
      <c r="D241" s="6">
        <v>45.1</v>
      </c>
      <c r="E241" s="4"/>
      <c r="F241" t="s">
        <v>40</v>
      </c>
    </row>
    <row r="242" spans="1:6" x14ac:dyDescent="0.2">
      <c r="A242">
        <v>2023</v>
      </c>
      <c r="B242" t="s">
        <v>36</v>
      </c>
      <c r="C242" t="str">
        <f>INDEX(DataNotes!$A$1:$I$14,MATCH(Data!B242,DataNotes!$A$1:$A$14,0),4)</f>
        <v>Health</v>
      </c>
      <c r="D242" s="6">
        <v>44.6</v>
      </c>
      <c r="E242" s="4"/>
      <c r="F242" t="s">
        <v>40</v>
      </c>
    </row>
    <row r="243" spans="1:6" x14ac:dyDescent="0.2">
      <c r="A243">
        <v>1995</v>
      </c>
      <c r="B243" t="s">
        <v>48</v>
      </c>
      <c r="C243" t="str">
        <f>INDEX(DataNotes!$A$1:$I$14,MATCH(Data!B243,DataNotes!$A$1:$A$14,0),4)</f>
        <v>Health</v>
      </c>
      <c r="D243" s="6">
        <v>87.1</v>
      </c>
      <c r="E243" s="4"/>
    </row>
    <row r="244" spans="1:6" x14ac:dyDescent="0.2">
      <c r="A244">
        <v>1996</v>
      </c>
      <c r="B244" t="s">
        <v>48</v>
      </c>
      <c r="C244" t="str">
        <f>INDEX(DataNotes!$A$1:$I$14,MATCH(Data!B244,DataNotes!$A$1:$A$14,0),4)</f>
        <v>Health</v>
      </c>
      <c r="D244" s="6">
        <v>85.8</v>
      </c>
      <c r="E244" s="4"/>
    </row>
    <row r="245" spans="1:6" x14ac:dyDescent="0.2">
      <c r="A245">
        <v>1997</v>
      </c>
      <c r="B245" t="s">
        <v>48</v>
      </c>
      <c r="C245" t="str">
        <f>INDEX(DataNotes!$A$1:$I$14,MATCH(Data!B245,DataNotes!$A$1:$A$14,0),4)</f>
        <v>Health</v>
      </c>
      <c r="D245" s="6">
        <v>84.6</v>
      </c>
      <c r="E245" s="4"/>
    </row>
    <row r="246" spans="1:6" x14ac:dyDescent="0.2">
      <c r="A246">
        <v>1998</v>
      </c>
      <c r="B246" t="s">
        <v>48</v>
      </c>
      <c r="C246" t="str">
        <f>INDEX(DataNotes!$A$1:$I$14,MATCH(Data!B246,DataNotes!$A$1:$A$14,0),4)</f>
        <v>Health</v>
      </c>
      <c r="D246" s="6">
        <v>82.7</v>
      </c>
      <c r="E246" s="4"/>
    </row>
    <row r="247" spans="1:6" x14ac:dyDescent="0.2">
      <c r="A247">
        <v>1999</v>
      </c>
      <c r="B247" t="s">
        <v>48</v>
      </c>
      <c r="C247" t="str">
        <f>INDEX(DataNotes!$A$1:$I$14,MATCH(Data!B247,DataNotes!$A$1:$A$14,0),4)</f>
        <v>Health</v>
      </c>
      <c r="D247" s="6">
        <v>80.2</v>
      </c>
      <c r="E247" s="4"/>
    </row>
    <row r="248" spans="1:6" x14ac:dyDescent="0.2">
      <c r="A248">
        <v>2000</v>
      </c>
      <c r="B248" t="s">
        <v>48</v>
      </c>
      <c r="C248" t="str">
        <f>INDEX(DataNotes!$A$1:$I$14,MATCH(Data!B248,DataNotes!$A$1:$A$14,0),4)</f>
        <v>Health</v>
      </c>
      <c r="D248" s="6">
        <v>78.7</v>
      </c>
      <c r="E248" s="4"/>
    </row>
    <row r="249" spans="1:6" x14ac:dyDescent="0.2">
      <c r="A249">
        <v>2001</v>
      </c>
      <c r="B249" t="s">
        <v>48</v>
      </c>
      <c r="C249" t="str">
        <f>INDEX(DataNotes!$A$1:$I$14,MATCH(Data!B249,DataNotes!$A$1:$A$14,0),4)</f>
        <v>Health</v>
      </c>
      <c r="D249" s="6">
        <v>76.099999999999994</v>
      </c>
      <c r="E249" s="4"/>
    </row>
    <row r="250" spans="1:6" x14ac:dyDescent="0.2">
      <c r="A250">
        <v>2002</v>
      </c>
      <c r="B250" t="s">
        <v>48</v>
      </c>
      <c r="C250" t="str">
        <f>INDEX(DataNotes!$A$1:$I$14,MATCH(Data!B250,DataNotes!$A$1:$A$14,0),4)</f>
        <v>Health</v>
      </c>
      <c r="D250" s="6">
        <v>74.2</v>
      </c>
      <c r="E250" s="4"/>
    </row>
    <row r="251" spans="1:6" x14ac:dyDescent="0.2">
      <c r="A251">
        <v>2003</v>
      </c>
      <c r="B251" t="s">
        <v>48</v>
      </c>
      <c r="C251" t="str">
        <f>INDEX(DataNotes!$A$1:$I$14,MATCH(Data!B251,DataNotes!$A$1:$A$14,0),4)</f>
        <v>Health</v>
      </c>
      <c r="D251" s="6">
        <v>69.8</v>
      </c>
      <c r="E251" s="4"/>
    </row>
    <row r="252" spans="1:6" x14ac:dyDescent="0.2">
      <c r="A252">
        <v>2004</v>
      </c>
      <c r="B252" t="s">
        <v>48</v>
      </c>
      <c r="C252" t="str">
        <f>INDEX(DataNotes!$A$1:$I$14,MATCH(Data!B252,DataNotes!$A$1:$A$14,0),4)</f>
        <v>Health</v>
      </c>
      <c r="D252" s="6">
        <v>73.099999999999994</v>
      </c>
      <c r="E252" s="4"/>
    </row>
    <row r="253" spans="1:6" x14ac:dyDescent="0.2">
      <c r="A253">
        <v>2005</v>
      </c>
      <c r="B253" t="s">
        <v>48</v>
      </c>
      <c r="C253" t="str">
        <f>INDEX(DataNotes!$A$1:$I$14,MATCH(Data!B253,DataNotes!$A$1:$A$14,0),4)</f>
        <v>Health</v>
      </c>
      <c r="D253" s="6">
        <v>65.099999999999994</v>
      </c>
      <c r="E253" s="4"/>
    </row>
    <row r="254" spans="1:6" x14ac:dyDescent="0.2">
      <c r="A254">
        <v>2006</v>
      </c>
      <c r="B254" t="s">
        <v>48</v>
      </c>
      <c r="C254" t="str">
        <f>INDEX(DataNotes!$A$1:$I$14,MATCH(Data!B254,DataNotes!$A$1:$A$14,0),4)</f>
        <v>Health</v>
      </c>
      <c r="D254" s="6">
        <v>64.5</v>
      </c>
      <c r="E254" s="4"/>
    </row>
    <row r="255" spans="1:6" x14ac:dyDescent="0.2">
      <c r="A255">
        <v>2007</v>
      </c>
      <c r="B255" t="s">
        <v>48</v>
      </c>
      <c r="C255" t="str">
        <f>INDEX(DataNotes!$A$1:$I$14,MATCH(Data!B255,DataNotes!$A$1:$A$14,0),4)</f>
        <v>Health</v>
      </c>
      <c r="D255" s="6">
        <v>64.900000000000006</v>
      </c>
      <c r="E255" s="4"/>
    </row>
    <row r="256" spans="1:6" x14ac:dyDescent="0.2">
      <c r="A256">
        <v>2008</v>
      </c>
      <c r="B256" t="s">
        <v>48</v>
      </c>
      <c r="C256" t="str">
        <f>INDEX(DataNotes!$A$1:$I$14,MATCH(Data!B256,DataNotes!$A$1:$A$14,0),4)</f>
        <v>Health</v>
      </c>
      <c r="D256" s="6">
        <v>63.2</v>
      </c>
      <c r="E256" s="4"/>
    </row>
    <row r="257" spans="1:6" x14ac:dyDescent="0.2">
      <c r="A257">
        <v>2009</v>
      </c>
      <c r="B257" t="s">
        <v>48</v>
      </c>
      <c r="C257" t="str">
        <f>INDEX(DataNotes!$A$1:$I$14,MATCH(Data!B257,DataNotes!$A$1:$A$14,0),4)</f>
        <v>Health</v>
      </c>
      <c r="D257" s="6">
        <v>63.8</v>
      </c>
      <c r="E257" s="4"/>
    </row>
    <row r="258" spans="1:6" x14ac:dyDescent="0.2">
      <c r="A258">
        <v>2010</v>
      </c>
      <c r="B258" t="s">
        <v>48</v>
      </c>
      <c r="C258" t="str">
        <f>INDEX(DataNotes!$A$1:$I$14,MATCH(Data!B258,DataNotes!$A$1:$A$14,0),4)</f>
        <v>Health</v>
      </c>
      <c r="D258" s="6">
        <v>63.8</v>
      </c>
      <c r="E258" s="4"/>
    </row>
    <row r="259" spans="1:6" x14ac:dyDescent="0.2">
      <c r="A259">
        <v>2011</v>
      </c>
      <c r="B259" t="s">
        <v>48</v>
      </c>
      <c r="C259" t="str">
        <f>INDEX(DataNotes!$A$1:$I$14,MATCH(Data!B259,DataNotes!$A$1:$A$14,0),4)</f>
        <v>Health</v>
      </c>
      <c r="D259" s="6">
        <v>61.6</v>
      </c>
      <c r="E259" s="4"/>
    </row>
    <row r="260" spans="1:6" x14ac:dyDescent="0.2">
      <c r="A260">
        <v>2012</v>
      </c>
      <c r="B260" t="s">
        <v>48</v>
      </c>
      <c r="C260" t="str">
        <f>INDEX(DataNotes!$A$1:$I$14,MATCH(Data!B260,DataNotes!$A$1:$A$14,0),4)</f>
        <v>Health</v>
      </c>
      <c r="D260" s="6">
        <v>64.5</v>
      </c>
      <c r="E260" s="4"/>
    </row>
    <row r="261" spans="1:6" x14ac:dyDescent="0.2">
      <c r="A261">
        <v>2013</v>
      </c>
      <c r="B261" t="s">
        <v>48</v>
      </c>
      <c r="C261" t="str">
        <f>INDEX(DataNotes!$A$1:$I$14,MATCH(Data!B261,DataNotes!$A$1:$A$14,0),4)</f>
        <v>Health</v>
      </c>
      <c r="D261" s="6">
        <v>62.3</v>
      </c>
      <c r="E261" s="4"/>
    </row>
    <row r="262" spans="1:6" x14ac:dyDescent="0.2">
      <c r="A262">
        <v>2014</v>
      </c>
      <c r="B262" t="s">
        <v>48</v>
      </c>
      <c r="C262" t="str">
        <f>INDEX(DataNotes!$A$1:$I$14,MATCH(Data!B262,DataNotes!$A$1:$A$14,0),4)</f>
        <v>Health</v>
      </c>
      <c r="D262" s="6">
        <v>62.6</v>
      </c>
      <c r="E262" s="4"/>
    </row>
    <row r="263" spans="1:6" x14ac:dyDescent="0.2">
      <c r="A263">
        <v>2015</v>
      </c>
      <c r="B263" t="s">
        <v>48</v>
      </c>
      <c r="C263" t="str">
        <f>INDEX(DataNotes!$A$1:$I$14,MATCH(Data!B263,DataNotes!$A$1:$A$14,0),4)</f>
        <v>Health</v>
      </c>
      <c r="D263" s="6">
        <v>59.1</v>
      </c>
      <c r="E263" s="4"/>
    </row>
    <row r="264" spans="1:6" x14ac:dyDescent="0.2">
      <c r="A264">
        <v>2016</v>
      </c>
      <c r="B264" t="s">
        <v>48</v>
      </c>
      <c r="C264" t="str">
        <f>INDEX(DataNotes!$A$1:$I$14,MATCH(Data!B264,DataNotes!$A$1:$A$14,0),4)</f>
        <v>Health</v>
      </c>
      <c r="D264" s="6">
        <v>55.7</v>
      </c>
      <c r="E264" s="4"/>
    </row>
    <row r="265" spans="1:6" x14ac:dyDescent="0.2">
      <c r="A265">
        <v>2017</v>
      </c>
      <c r="B265" t="s">
        <v>48</v>
      </c>
      <c r="C265" t="str">
        <f>INDEX(DataNotes!$A$1:$I$14,MATCH(Data!B265,DataNotes!$A$1:$A$14,0),4)</f>
        <v>Health</v>
      </c>
      <c r="D265" s="6">
        <v>51.9</v>
      </c>
      <c r="E265" s="4"/>
    </row>
    <row r="266" spans="1:6" x14ac:dyDescent="0.2">
      <c r="A266">
        <v>2018</v>
      </c>
      <c r="B266" t="s">
        <v>48</v>
      </c>
      <c r="C266" t="str">
        <f>INDEX(DataNotes!$A$1:$I$14,MATCH(Data!B266,DataNotes!$A$1:$A$14,0),4)</f>
        <v>Health</v>
      </c>
    </row>
    <row r="267" spans="1:6" x14ac:dyDescent="0.2">
      <c r="A267">
        <v>2019</v>
      </c>
      <c r="B267" t="s">
        <v>48</v>
      </c>
      <c r="C267" t="str">
        <f>INDEX(DataNotes!$A$1:$I$14,MATCH(Data!B267,DataNotes!$A$1:$A$14,0),4)</f>
        <v>Health</v>
      </c>
    </row>
    <row r="268" spans="1:6" x14ac:dyDescent="0.2">
      <c r="A268">
        <v>2020</v>
      </c>
      <c r="B268" t="s">
        <v>48</v>
      </c>
      <c r="C268" t="str">
        <f>INDEX(DataNotes!$A$1:$I$14,MATCH(Data!B268,DataNotes!$A$1:$A$14,0),4)</f>
        <v>Health</v>
      </c>
    </row>
    <row r="269" spans="1:6" x14ac:dyDescent="0.2">
      <c r="A269">
        <v>2021</v>
      </c>
      <c r="B269" t="s">
        <v>48</v>
      </c>
      <c r="C269" t="str">
        <f>INDEX(DataNotes!$A$1:$I$14,MATCH(Data!B269,DataNotes!$A$1:$A$14,0),4)</f>
        <v>Health</v>
      </c>
    </row>
    <row r="270" spans="1:6" x14ac:dyDescent="0.2">
      <c r="A270">
        <v>2022</v>
      </c>
      <c r="B270" t="s">
        <v>48</v>
      </c>
      <c r="C270" t="str">
        <f>INDEX(DataNotes!$A$1:$I$14,MATCH(Data!B270,DataNotes!$A$1:$A$14,0),4)</f>
        <v>Health</v>
      </c>
    </row>
    <row r="271" spans="1:6" x14ac:dyDescent="0.2">
      <c r="A271">
        <v>2020</v>
      </c>
      <c r="B271" t="s">
        <v>49</v>
      </c>
      <c r="C271" t="str">
        <f>INDEX(DataNotes!$A$1:$I$14,MATCH(Data!B271,DataNotes!$A$1:$A$14,0),4)</f>
        <v>Politics</v>
      </c>
      <c r="D271" s="5">
        <v>40.9</v>
      </c>
      <c r="F271" t="s">
        <v>61</v>
      </c>
    </row>
    <row r="272" spans="1:6" x14ac:dyDescent="0.2">
      <c r="A272">
        <v>2016</v>
      </c>
      <c r="B272" t="s">
        <v>49</v>
      </c>
      <c r="C272" t="str">
        <f>INDEX(DataNotes!$A$1:$I$14,MATCH(Data!B272,DataNotes!$A$1:$A$14,0),4)</f>
        <v>Politics</v>
      </c>
      <c r="D272" s="5">
        <v>50</v>
      </c>
      <c r="F272" t="s">
        <v>62</v>
      </c>
    </row>
    <row r="273" spans="1:6" x14ac:dyDescent="0.2">
      <c r="A273">
        <v>2012</v>
      </c>
      <c r="B273" t="s">
        <v>49</v>
      </c>
      <c r="C273" t="str">
        <f>INDEX(DataNotes!$A$1:$I$14,MATCH(Data!B273,DataNotes!$A$1:$A$14,0),4)</f>
        <v>Politics</v>
      </c>
      <c r="D273" s="5">
        <v>49</v>
      </c>
      <c r="F273" t="s">
        <v>61</v>
      </c>
    </row>
    <row r="274" spans="1:6" x14ac:dyDescent="0.2">
      <c r="A274">
        <v>2010</v>
      </c>
      <c r="B274" t="s">
        <v>49</v>
      </c>
      <c r="C274" t="str">
        <f>INDEX(DataNotes!$A$1:$I$14,MATCH(Data!B274,DataNotes!$A$1:$A$14,0),4)</f>
        <v>Politics</v>
      </c>
    </row>
    <row r="275" spans="1:6" x14ac:dyDescent="0.2">
      <c r="A275">
        <v>2008</v>
      </c>
      <c r="B275" t="s">
        <v>49</v>
      </c>
      <c r="C275" t="str">
        <f>INDEX(DataNotes!$A$1:$I$14,MATCH(Data!B275,DataNotes!$A$1:$A$14,0),4)</f>
        <v>Politics</v>
      </c>
      <c r="D275" s="5">
        <v>63.7</v>
      </c>
      <c r="F275" t="s">
        <v>61</v>
      </c>
    </row>
    <row r="276" spans="1:6" x14ac:dyDescent="0.2">
      <c r="A276">
        <v>2006</v>
      </c>
      <c r="B276" t="s">
        <v>49</v>
      </c>
      <c r="C276" t="str">
        <f>INDEX(DataNotes!$A$1:$I$14,MATCH(Data!B276,DataNotes!$A$1:$A$14,0),4)</f>
        <v>Politics</v>
      </c>
    </row>
    <row r="277" spans="1:6" x14ac:dyDescent="0.2">
      <c r="A277">
        <v>2004</v>
      </c>
      <c r="B277" t="s">
        <v>49</v>
      </c>
      <c r="C277" t="str">
        <f>INDEX(DataNotes!$A$1:$I$14,MATCH(Data!B277,DataNotes!$A$1:$A$14,0),4)</f>
        <v>Politics</v>
      </c>
      <c r="D277" s="5">
        <v>66.099999999999994</v>
      </c>
      <c r="F277" t="s">
        <v>60</v>
      </c>
    </row>
    <row r="278" spans="1:6" x14ac:dyDescent="0.2">
      <c r="A278">
        <v>2002</v>
      </c>
      <c r="B278" t="s">
        <v>49</v>
      </c>
      <c r="C278" t="str">
        <f>INDEX(DataNotes!$A$1:$I$14,MATCH(Data!B278,DataNotes!$A$1:$A$14,0),4)</f>
        <v>Politics</v>
      </c>
      <c r="D278" s="5">
        <v>65</v>
      </c>
      <c r="F278" t="s">
        <v>60</v>
      </c>
    </row>
    <row r="279" spans="1:6" x14ac:dyDescent="0.2">
      <c r="A279">
        <v>2000</v>
      </c>
      <c r="B279" t="s">
        <v>49</v>
      </c>
      <c r="C279" t="str">
        <f>INDEX(DataNotes!$A$1:$I$14,MATCH(Data!B279,DataNotes!$A$1:$A$14,0),4)</f>
        <v>Politics</v>
      </c>
      <c r="D279" s="5">
        <v>60.5</v>
      </c>
    </row>
    <row r="280" spans="1:6" x14ac:dyDescent="0.2">
      <c r="A280">
        <v>1998</v>
      </c>
      <c r="B280" t="s">
        <v>49</v>
      </c>
      <c r="C280" t="str">
        <f>INDEX(DataNotes!$A$1:$I$14,MATCH(Data!B280,DataNotes!$A$1:$A$14,0),4)</f>
        <v>Politics</v>
      </c>
      <c r="D280" s="5">
        <v>63.8</v>
      </c>
    </row>
    <row r="281" spans="1:6" x14ac:dyDescent="0.2">
      <c r="A281">
        <v>1996</v>
      </c>
      <c r="B281" t="s">
        <v>49</v>
      </c>
      <c r="C281" t="str">
        <f>INDEX(DataNotes!$A$1:$I$14,MATCH(Data!B281,DataNotes!$A$1:$A$14,0),4)</f>
        <v>Politics</v>
      </c>
      <c r="D281" s="5">
        <v>59.8</v>
      </c>
    </row>
    <row r="282" spans="1:6" x14ac:dyDescent="0.2">
      <c r="A282">
        <v>1994</v>
      </c>
      <c r="B282" t="s">
        <v>49</v>
      </c>
      <c r="C282" t="str">
        <f>INDEX(DataNotes!$A$1:$I$14,MATCH(Data!B282,DataNotes!$A$1:$A$14,0),4)</f>
        <v>Politics</v>
      </c>
      <c r="D282" s="5">
        <v>72.099999999999994</v>
      </c>
    </row>
    <row r="283" spans="1:6" x14ac:dyDescent="0.2">
      <c r="A283">
        <v>1992</v>
      </c>
      <c r="B283" t="s">
        <v>49</v>
      </c>
      <c r="C283" t="str">
        <f>INDEX(DataNotes!$A$1:$I$14,MATCH(Data!B283,DataNotes!$A$1:$A$14,0),4)</f>
        <v>Politics</v>
      </c>
      <c r="D283" s="5">
        <v>74</v>
      </c>
    </row>
    <row r="284" spans="1:6" x14ac:dyDescent="0.2">
      <c r="A284">
        <v>1990</v>
      </c>
      <c r="B284" t="s">
        <v>49</v>
      </c>
      <c r="C284" t="str">
        <f>INDEX(DataNotes!$A$1:$I$14,MATCH(Data!B284,DataNotes!$A$1:$A$14,0),4)</f>
        <v>Politics</v>
      </c>
      <c r="D284" s="5">
        <v>70.599999999999994</v>
      </c>
    </row>
    <row r="285" spans="1:6" x14ac:dyDescent="0.2">
      <c r="A285">
        <v>1988</v>
      </c>
      <c r="B285" t="s">
        <v>49</v>
      </c>
      <c r="C285" t="str">
        <f>INDEX(DataNotes!$A$1:$I$14,MATCH(Data!B285,DataNotes!$A$1:$A$14,0),4)</f>
        <v>Politics</v>
      </c>
      <c r="D285" s="5">
        <v>70.5</v>
      </c>
    </row>
    <row r="286" spans="1:6" x14ac:dyDescent="0.2">
      <c r="A286">
        <v>1986</v>
      </c>
      <c r="B286" t="s">
        <v>49</v>
      </c>
      <c r="C286" t="str">
        <f>INDEX(DataNotes!$A$1:$I$14,MATCH(Data!B286,DataNotes!$A$1:$A$14,0),4)</f>
        <v>Politics</v>
      </c>
      <c r="D286" s="5">
        <v>67.7</v>
      </c>
    </row>
    <row r="287" spans="1:6" x14ac:dyDescent="0.2">
      <c r="A287">
        <v>1984</v>
      </c>
      <c r="B287" t="s">
        <v>49</v>
      </c>
      <c r="C287" t="str">
        <f>INDEX(DataNotes!$A$1:$I$14,MATCH(Data!B287,DataNotes!$A$1:$A$14,0),4)</f>
        <v>Politics</v>
      </c>
      <c r="D287" s="5">
        <v>72.099999999999994</v>
      </c>
    </row>
    <row r="288" spans="1:6" x14ac:dyDescent="0.2">
      <c r="A288">
        <v>1982</v>
      </c>
      <c r="B288" t="s">
        <v>49</v>
      </c>
      <c r="C288" t="str">
        <f>INDEX(DataNotes!$A$1:$I$14,MATCH(Data!B288,DataNotes!$A$1:$A$14,0),4)</f>
        <v>Politics</v>
      </c>
      <c r="D288" s="5">
        <v>72.3</v>
      </c>
    </row>
    <row r="289" spans="1:4" x14ac:dyDescent="0.2">
      <c r="A289">
        <v>1980</v>
      </c>
      <c r="B289" t="s">
        <v>49</v>
      </c>
      <c r="C289" t="str">
        <f>INDEX(DataNotes!$A$1:$I$14,MATCH(Data!B289,DataNotes!$A$1:$A$14,0),4)</f>
        <v>Politics</v>
      </c>
      <c r="D289" s="5">
        <v>71.8</v>
      </c>
    </row>
    <row r="290" spans="1:4" x14ac:dyDescent="0.2">
      <c r="A290">
        <v>1978</v>
      </c>
      <c r="B290" t="s">
        <v>49</v>
      </c>
      <c r="C290" t="str">
        <f>INDEX(DataNotes!$A$1:$I$14,MATCH(Data!B290,DataNotes!$A$1:$A$14,0),4)</f>
        <v>Politics</v>
      </c>
      <c r="D290" s="5">
        <v>68.900000000000006</v>
      </c>
    </row>
    <row r="291" spans="1:4" x14ac:dyDescent="0.2">
      <c r="A291">
        <v>1976</v>
      </c>
      <c r="B291" t="s">
        <v>49</v>
      </c>
      <c r="C291" t="str">
        <f>INDEX(DataNotes!$A$1:$I$14,MATCH(Data!B291,DataNotes!$A$1:$A$14,0),4)</f>
        <v>Politics</v>
      </c>
      <c r="D291" s="5">
        <v>70.400000000000006</v>
      </c>
    </row>
    <row r="292" spans="1:4" x14ac:dyDescent="0.2">
      <c r="A292">
        <v>1974</v>
      </c>
      <c r="B292" t="s">
        <v>49</v>
      </c>
      <c r="C292" t="str">
        <f>INDEX(DataNotes!$A$1:$I$14,MATCH(Data!B292,DataNotes!$A$1:$A$14,0),4)</f>
        <v>Politics</v>
      </c>
      <c r="D292" s="5">
        <v>70</v>
      </c>
    </row>
    <row r="293" spans="1:4" x14ac:dyDescent="0.2">
      <c r="A293">
        <v>1972</v>
      </c>
      <c r="B293" t="s">
        <v>49</v>
      </c>
      <c r="C293" t="str">
        <f>INDEX(DataNotes!$A$1:$I$14,MATCH(Data!B293,DataNotes!$A$1:$A$14,0),4)</f>
        <v>Politics</v>
      </c>
      <c r="D293" s="5">
        <v>75</v>
      </c>
    </row>
    <row r="294" spans="1:4" x14ac:dyDescent="0.2">
      <c r="A294">
        <v>1970</v>
      </c>
      <c r="B294" t="s">
        <v>49</v>
      </c>
      <c r="C294" t="str">
        <f>INDEX(DataNotes!$A$1:$I$14,MATCH(Data!B294,DataNotes!$A$1:$A$14,0),4)</f>
        <v>Politics</v>
      </c>
      <c r="D294" s="5">
        <v>76.599999999999994</v>
      </c>
    </row>
    <row r="295" spans="1:4" x14ac:dyDescent="0.2">
      <c r="A295">
        <v>1968</v>
      </c>
      <c r="B295" t="s">
        <v>49</v>
      </c>
      <c r="C295" t="str">
        <f>INDEX(DataNotes!$A$1:$I$14,MATCH(Data!B295,DataNotes!$A$1:$A$14,0),4)</f>
        <v>Politics</v>
      </c>
      <c r="D295" s="5">
        <v>77.400000000000006</v>
      </c>
    </row>
    <row r="296" spans="1:4" x14ac:dyDescent="0.2">
      <c r="A296">
        <v>1966</v>
      </c>
      <c r="B296" t="s">
        <v>49</v>
      </c>
      <c r="C296" t="str">
        <f>INDEX(DataNotes!$A$1:$I$14,MATCH(Data!B296,DataNotes!$A$1:$A$14,0),4)</f>
        <v>Politics</v>
      </c>
      <c r="D296" s="5">
        <v>77.099999999999994</v>
      </c>
    </row>
    <row r="297" spans="1:4" x14ac:dyDescent="0.2">
      <c r="A297">
        <v>1964</v>
      </c>
      <c r="B297" t="s">
        <v>49</v>
      </c>
      <c r="C297" t="str">
        <f>INDEX(DataNotes!$A$1:$I$14,MATCH(Data!B297,DataNotes!$A$1:$A$14,0),4)</f>
        <v>Politics</v>
      </c>
      <c r="D297" s="5">
        <v>80.599999999999994</v>
      </c>
    </row>
    <row r="298" spans="1:4" x14ac:dyDescent="0.2">
      <c r="A298">
        <v>1962</v>
      </c>
      <c r="B298" t="s">
        <v>49</v>
      </c>
      <c r="C298" t="str">
        <f>INDEX(DataNotes!$A$1:$I$14,MATCH(Data!B298,DataNotes!$A$1:$A$14,0),4)</f>
        <v>Politics</v>
      </c>
    </row>
    <row r="299" spans="1:4" x14ac:dyDescent="0.2">
      <c r="A299">
        <v>1960</v>
      </c>
      <c r="B299" t="s">
        <v>49</v>
      </c>
      <c r="C299" t="str">
        <f>INDEX(DataNotes!$A$1:$I$14,MATCH(Data!B299,DataNotes!$A$1:$A$14,0),4)</f>
        <v>Politics</v>
      </c>
    </row>
    <row r="300" spans="1:4" x14ac:dyDescent="0.2">
      <c r="A300">
        <v>1958</v>
      </c>
      <c r="B300" t="s">
        <v>49</v>
      </c>
      <c r="C300" t="str">
        <f>INDEX(DataNotes!$A$1:$I$14,MATCH(Data!B300,DataNotes!$A$1:$A$14,0),4)</f>
        <v>Politics</v>
      </c>
      <c r="D300" s="5">
        <v>78.099999999999994</v>
      </c>
    </row>
    <row r="301" spans="1:4" x14ac:dyDescent="0.2">
      <c r="A301">
        <v>1956</v>
      </c>
      <c r="B301" t="s">
        <v>49</v>
      </c>
      <c r="C301" t="str">
        <f>INDEX(DataNotes!$A$1:$I$14,MATCH(Data!B301,DataNotes!$A$1:$A$14,0),4)</f>
        <v>Politics</v>
      </c>
      <c r="D301" s="5">
        <v>85</v>
      </c>
    </row>
    <row r="302" spans="1:4" x14ac:dyDescent="0.2">
      <c r="A302">
        <v>1952</v>
      </c>
      <c r="B302" t="s">
        <v>49</v>
      </c>
      <c r="C302" t="str">
        <f>INDEX(DataNotes!$A$1:$I$14,MATCH(Data!B302,DataNotes!$A$1:$A$14,0),4)</f>
        <v>Politics</v>
      </c>
      <c r="D302" s="5">
        <v>77.2</v>
      </c>
    </row>
    <row r="303" spans="1:4" x14ac:dyDescent="0.2">
      <c r="A303">
        <v>2003</v>
      </c>
      <c r="B303" t="s">
        <v>63</v>
      </c>
      <c r="C303" t="str">
        <f>INDEX(DataNotes!$A$1:$I$14,MATCH(Data!B303,DataNotes!$A$1:$A$14,0),4)</f>
        <v>Socioeconomic</v>
      </c>
      <c r="D303">
        <v>57.8</v>
      </c>
    </row>
    <row r="304" spans="1:4" x14ac:dyDescent="0.2">
      <c r="A304">
        <v>2004</v>
      </c>
      <c r="B304" t="s">
        <v>63</v>
      </c>
      <c r="C304" t="str">
        <f>INDEX(DataNotes!$A$1:$I$14,MATCH(Data!B304,DataNotes!$A$1:$A$14,0),4)</f>
        <v>Socioeconomic</v>
      </c>
      <c r="D304">
        <v>57.3</v>
      </c>
    </row>
    <row r="305" spans="1:4" x14ac:dyDescent="0.2">
      <c r="A305">
        <v>2005</v>
      </c>
      <c r="B305" t="s">
        <v>63</v>
      </c>
      <c r="C305" t="str">
        <f>INDEX(DataNotes!$A$1:$I$14,MATCH(Data!B305,DataNotes!$A$1:$A$14,0),4)</f>
        <v>Socioeconomic</v>
      </c>
      <c r="D305">
        <v>56.599999999999994</v>
      </c>
    </row>
    <row r="306" spans="1:4" x14ac:dyDescent="0.2">
      <c r="A306">
        <v>2006</v>
      </c>
      <c r="B306" t="s">
        <v>63</v>
      </c>
      <c r="C306" t="str">
        <f>INDEX(DataNotes!$A$1:$I$14,MATCH(Data!B306,DataNotes!$A$1:$A$14,0),4)</f>
        <v>Socioeconomic</v>
      </c>
      <c r="D306">
        <v>55.1</v>
      </c>
    </row>
    <row r="307" spans="1:4" x14ac:dyDescent="0.2">
      <c r="A307">
        <v>2007</v>
      </c>
      <c r="B307" t="s">
        <v>63</v>
      </c>
      <c r="C307" t="str">
        <f>INDEX(DataNotes!$A$1:$I$14,MATCH(Data!B307,DataNotes!$A$1:$A$14,0),4)</f>
        <v>Socioeconomic</v>
      </c>
      <c r="D307">
        <v>52.5</v>
      </c>
    </row>
    <row r="308" spans="1:4" x14ac:dyDescent="0.2">
      <c r="A308">
        <v>2008</v>
      </c>
      <c r="B308" t="s">
        <v>63</v>
      </c>
      <c r="C308" t="str">
        <f>INDEX(DataNotes!$A$1:$I$14,MATCH(Data!B308,DataNotes!$A$1:$A$14,0),4)</f>
        <v>Socioeconomic</v>
      </c>
      <c r="D308">
        <v>54.6</v>
      </c>
    </row>
    <row r="309" spans="1:4" x14ac:dyDescent="0.2">
      <c r="A309">
        <v>2009</v>
      </c>
      <c r="B309" t="s">
        <v>63</v>
      </c>
      <c r="C309" t="str">
        <f>INDEX(DataNotes!$A$1:$I$14,MATCH(Data!B309,DataNotes!$A$1:$A$14,0),4)</f>
        <v>Socioeconomic</v>
      </c>
      <c r="D309">
        <v>56.599999999999994</v>
      </c>
    </row>
    <row r="310" spans="1:4" x14ac:dyDescent="0.2">
      <c r="A310">
        <v>2010</v>
      </c>
      <c r="B310" t="s">
        <v>63</v>
      </c>
      <c r="C310" t="str">
        <f>INDEX(DataNotes!$A$1:$I$14,MATCH(Data!B310,DataNotes!$A$1:$A$14,0),4)</f>
        <v>Socioeconomic</v>
      </c>
      <c r="D310">
        <v>56.899999999999991</v>
      </c>
    </row>
    <row r="311" spans="1:4" x14ac:dyDescent="0.2">
      <c r="A311">
        <v>2011</v>
      </c>
      <c r="B311" t="s">
        <v>63</v>
      </c>
      <c r="C311" t="str">
        <f>INDEX(DataNotes!$A$1:$I$14,MATCH(Data!B311,DataNotes!$A$1:$A$14,0),4)</f>
        <v>Socioeconomic</v>
      </c>
      <c r="D311">
        <v>54.6</v>
      </c>
    </row>
    <row r="312" spans="1:4" x14ac:dyDescent="0.2">
      <c r="A312">
        <v>2012</v>
      </c>
      <c r="B312" t="s">
        <v>63</v>
      </c>
      <c r="C312" t="str">
        <f>INDEX(DataNotes!$A$1:$I$14,MATCH(Data!B312,DataNotes!$A$1:$A$14,0),4)</f>
        <v>Socioeconomic</v>
      </c>
      <c r="D312">
        <v>53.2</v>
      </c>
    </row>
    <row r="313" spans="1:4" x14ac:dyDescent="0.2">
      <c r="A313">
        <v>2013</v>
      </c>
      <c r="B313" t="s">
        <v>63</v>
      </c>
      <c r="C313" t="str">
        <f>INDEX(DataNotes!$A$1:$I$14,MATCH(Data!B313,DataNotes!$A$1:$A$14,0),4)</f>
        <v>Socioeconomic</v>
      </c>
      <c r="D313">
        <v>49.9</v>
      </c>
    </row>
    <row r="314" spans="1:4" x14ac:dyDescent="0.2">
      <c r="A314">
        <v>2014</v>
      </c>
      <c r="B314" t="s">
        <v>63</v>
      </c>
      <c r="C314" t="str">
        <f>INDEX(DataNotes!$A$1:$I$14,MATCH(Data!B314,DataNotes!$A$1:$A$14,0),4)</f>
        <v>Socioeconomic</v>
      </c>
      <c r="D314">
        <v>51</v>
      </c>
    </row>
    <row r="315" spans="1:4" x14ac:dyDescent="0.2">
      <c r="A315">
        <v>2015</v>
      </c>
      <c r="B315" t="s">
        <v>63</v>
      </c>
      <c r="C315" t="str">
        <f>INDEX(DataNotes!$A$1:$I$14,MATCH(Data!B315,DataNotes!$A$1:$A$14,0),4)</f>
        <v>Socioeconomic</v>
      </c>
      <c r="D315">
        <v>48.5</v>
      </c>
    </row>
    <row r="316" spans="1:4" x14ac:dyDescent="0.2">
      <c r="A316">
        <v>2016</v>
      </c>
      <c r="B316" t="s">
        <v>63</v>
      </c>
      <c r="C316" t="str">
        <f>INDEX(DataNotes!$A$1:$I$14,MATCH(Data!B316,DataNotes!$A$1:$A$14,0),4)</f>
        <v>Socioeconomic</v>
      </c>
      <c r="D316">
        <v>46.800000000000004</v>
      </c>
    </row>
    <row r="317" spans="1:4" x14ac:dyDescent="0.2">
      <c r="A317">
        <v>2017</v>
      </c>
      <c r="B317" t="s">
        <v>63</v>
      </c>
      <c r="C317" t="str">
        <f>INDEX(DataNotes!$A$1:$I$14,MATCH(Data!B317,DataNotes!$A$1:$A$14,0),4)</f>
        <v>Socioeconomic</v>
      </c>
      <c r="D317">
        <v>45.6</v>
      </c>
    </row>
    <row r="318" spans="1:4" x14ac:dyDescent="0.2">
      <c r="A318">
        <v>2018</v>
      </c>
      <c r="B318" t="s">
        <v>63</v>
      </c>
      <c r="C318" t="str">
        <f>INDEX(DataNotes!$A$1:$I$14,MATCH(Data!B318,DataNotes!$A$1:$A$14,0),4)</f>
        <v>Socioeconomic</v>
      </c>
      <c r="D318">
        <v>43</v>
      </c>
    </row>
    <row r="319" spans="1:4" x14ac:dyDescent="0.2">
      <c r="A319">
        <v>2019</v>
      </c>
      <c r="B319" t="s">
        <v>63</v>
      </c>
      <c r="C319" t="str">
        <f>INDEX(DataNotes!$A$1:$I$14,MATCH(Data!B319,DataNotes!$A$1:$A$14,0),4)</f>
        <v>Socioeconomic</v>
      </c>
      <c r="D319">
        <v>42</v>
      </c>
    </row>
    <row r="320" spans="1:4" x14ac:dyDescent="0.2">
      <c r="A320">
        <v>2020</v>
      </c>
      <c r="B320" t="s">
        <v>63</v>
      </c>
      <c r="C320" t="str">
        <f>INDEX(DataNotes!$A$1:$I$14,MATCH(Data!B320,DataNotes!$A$1:$A$14,0),4)</f>
        <v>Socioeconomic</v>
      </c>
      <c r="D320">
        <v>39</v>
      </c>
    </row>
    <row r="321" spans="1:6" x14ac:dyDescent="0.2">
      <c r="A321">
        <v>2021</v>
      </c>
      <c r="B321" t="s">
        <v>63</v>
      </c>
      <c r="C321" t="str">
        <f>INDEX(DataNotes!$A$1:$I$14,MATCH(Data!B321,DataNotes!$A$1:$A$14,0),4)</f>
        <v>Socioeconomic</v>
      </c>
      <c r="D321">
        <v>39.200000000000003</v>
      </c>
    </row>
    <row r="322" spans="1:6" x14ac:dyDescent="0.2">
      <c r="A322">
        <v>2022</v>
      </c>
      <c r="B322" t="s">
        <v>63</v>
      </c>
      <c r="C322" t="str">
        <f>INDEX(DataNotes!$A$1:$I$14,MATCH(Data!B322,DataNotes!$A$1:$A$14,0),4)</f>
        <v>Socioeconomic</v>
      </c>
      <c r="D322">
        <v>35.799999999999997</v>
      </c>
    </row>
    <row r="323" spans="1:6" x14ac:dyDescent="0.2">
      <c r="A323">
        <v>2023</v>
      </c>
      <c r="B323" t="s">
        <v>63</v>
      </c>
      <c r="C323" t="str">
        <f>INDEX(DataNotes!$A$1:$I$14,MATCH(Data!B323,DataNotes!$A$1:$A$14,0),4)</f>
        <v>Socioeconomic</v>
      </c>
      <c r="D323">
        <v>36.9</v>
      </c>
    </row>
    <row r="324" spans="1:6" x14ac:dyDescent="0.2">
      <c r="A324">
        <v>2022</v>
      </c>
      <c r="B324" t="s">
        <v>66</v>
      </c>
      <c r="C324" t="str">
        <f>INDEX(DataNotes!$A$1:$I$14,MATCH(Data!B324,DataNotes!$A$1:$A$14,0),4)</f>
        <v>Socioeconomic</v>
      </c>
      <c r="D324">
        <v>46.53</v>
      </c>
      <c r="F324" t="s">
        <v>75</v>
      </c>
    </row>
    <row r="325" spans="1:6" x14ac:dyDescent="0.2">
      <c r="A325">
        <v>2021</v>
      </c>
      <c r="B325" t="s">
        <v>66</v>
      </c>
      <c r="C325" t="str">
        <f>INDEX(DataNotes!$A$1:$I$14,MATCH(Data!B325,DataNotes!$A$1:$A$14,0),4)</f>
        <v>Socioeconomic</v>
      </c>
      <c r="D325" s="7">
        <v>36.869999999999997</v>
      </c>
      <c r="F325" t="s">
        <v>67</v>
      </c>
    </row>
    <row r="326" spans="1:6" x14ac:dyDescent="0.2">
      <c r="A326">
        <v>2020</v>
      </c>
      <c r="B326" t="s">
        <v>66</v>
      </c>
      <c r="C326" t="str">
        <f>INDEX(DataNotes!$A$1:$I$14,MATCH(Data!B326,DataNotes!$A$1:$A$14,0),4)</f>
        <v>Socioeconomic</v>
      </c>
      <c r="D326" s="5">
        <v>48.8</v>
      </c>
      <c r="F326" t="s">
        <v>74</v>
      </c>
    </row>
    <row r="327" spans="1:6" x14ac:dyDescent="0.2">
      <c r="A327">
        <v>2019</v>
      </c>
      <c r="B327" t="s">
        <v>66</v>
      </c>
      <c r="C327" t="str">
        <f>INDEX(DataNotes!$A$1:$I$14,MATCH(Data!B327,DataNotes!$A$1:$A$14,0),4)</f>
        <v>Socioeconomic</v>
      </c>
      <c r="D327" s="5">
        <v>45</v>
      </c>
      <c r="F327" t="s">
        <v>73</v>
      </c>
    </row>
    <row r="328" spans="1:6" x14ac:dyDescent="0.2">
      <c r="A328">
        <v>2018</v>
      </c>
      <c r="B328" t="s">
        <v>66</v>
      </c>
      <c r="C328" t="str">
        <f>INDEX(DataNotes!$A$1:$I$14,MATCH(Data!B328,DataNotes!$A$1:$A$14,0),4)</f>
        <v>Socioeconomic</v>
      </c>
      <c r="D328" s="5">
        <v>42.88</v>
      </c>
      <c r="F328" t="s">
        <v>72</v>
      </c>
    </row>
    <row r="329" spans="1:6" x14ac:dyDescent="0.2">
      <c r="A329">
        <v>2017</v>
      </c>
      <c r="B329" t="s">
        <v>66</v>
      </c>
      <c r="C329" t="str">
        <f>INDEX(DataNotes!$A$1:$I$14,MATCH(Data!B329,DataNotes!$A$1:$A$14,0),4)</f>
        <v>Socioeconomic</v>
      </c>
      <c r="D329" s="5">
        <v>58.44</v>
      </c>
      <c r="F329" t="s">
        <v>71</v>
      </c>
    </row>
    <row r="330" spans="1:6" x14ac:dyDescent="0.2">
      <c r="A330">
        <v>2016</v>
      </c>
      <c r="B330" t="s">
        <v>66</v>
      </c>
      <c r="C330" t="str">
        <f>INDEX(DataNotes!$A$1:$I$14,MATCH(Data!B330,DataNotes!$A$1:$A$14,0),4)</f>
        <v>Socioeconomic</v>
      </c>
      <c r="D330" s="5">
        <v>55.23</v>
      </c>
      <c r="F330" t="s">
        <v>69</v>
      </c>
    </row>
    <row r="331" spans="1:6" x14ac:dyDescent="0.2">
      <c r="A331">
        <v>2015</v>
      </c>
      <c r="B331" t="s">
        <v>66</v>
      </c>
      <c r="C331" t="str">
        <f>INDEX(DataNotes!$A$1:$I$14,MATCH(Data!B331,DataNotes!$A$1:$A$14,0),4)</f>
        <v>Socioeconomic</v>
      </c>
      <c r="D331" s="5">
        <v>62.18</v>
      </c>
      <c r="F331" t="s">
        <v>70</v>
      </c>
    </row>
    <row r="332" spans="1:6" x14ac:dyDescent="0.2">
      <c r="A332">
        <v>2014</v>
      </c>
      <c r="B332" t="s">
        <v>66</v>
      </c>
      <c r="C332" t="str">
        <f>INDEX(DataNotes!$A$1:$I$14,MATCH(Data!B332,DataNotes!$A$1:$A$14,0),4)</f>
        <v>Socioeconomic</v>
      </c>
      <c r="D332" s="5">
        <v>52.3</v>
      </c>
      <c r="F332" t="s">
        <v>68</v>
      </c>
    </row>
    <row r="333" spans="1:6" x14ac:dyDescent="0.2">
      <c r="A333">
        <v>2013</v>
      </c>
      <c r="B333" t="s">
        <v>66</v>
      </c>
      <c r="C333" t="str">
        <f>INDEX(DataNotes!$A$1:$I$14,MATCH(Data!B333,DataNotes!$A$1:$A$14,0),4)</f>
        <v>Socioeconomic</v>
      </c>
      <c r="D333" s="5">
        <v>68.8</v>
      </c>
      <c r="F333" t="s">
        <v>65</v>
      </c>
    </row>
    <row r="334" spans="1:6" x14ac:dyDescent="0.2">
      <c r="A334">
        <v>2000</v>
      </c>
      <c r="B334" t="s">
        <v>66</v>
      </c>
      <c r="C334" t="str">
        <f>INDEX(DataNotes!$A$1:$I$14,MATCH(Data!B334,DataNotes!$A$1:$A$14,0),4)</f>
        <v>Socioeconomic</v>
      </c>
      <c r="D334"/>
    </row>
    <row r="335" spans="1:6" x14ac:dyDescent="0.2">
      <c r="A335">
        <v>2001</v>
      </c>
      <c r="B335" t="s">
        <v>66</v>
      </c>
      <c r="C335" t="str">
        <f>INDEX(DataNotes!$A$1:$I$14,MATCH(Data!B335,DataNotes!$A$1:$A$14,0),4)</f>
        <v>Socioeconomic</v>
      </c>
      <c r="D335">
        <v>86.727240884197201</v>
      </c>
      <c r="F335" s="8"/>
    </row>
    <row r="336" spans="1:6" x14ac:dyDescent="0.2">
      <c r="A336">
        <v>2002</v>
      </c>
      <c r="B336" t="s">
        <v>66</v>
      </c>
      <c r="C336" t="str">
        <f>INDEX(DataNotes!$A$1:$I$14,MATCH(Data!B336,DataNotes!$A$1:$A$14,0),4)</f>
        <v>Socioeconomic</v>
      </c>
      <c r="D336">
        <v>56.819400074380916</v>
      </c>
    </row>
    <row r="337" spans="1:6" x14ac:dyDescent="0.2">
      <c r="A337">
        <v>2003</v>
      </c>
      <c r="B337" t="s">
        <v>66</v>
      </c>
      <c r="C337" t="str">
        <f>INDEX(DataNotes!$A$1:$I$14,MATCH(Data!B337,DataNotes!$A$1:$A$14,0),4)</f>
        <v>Socioeconomic</v>
      </c>
      <c r="D337">
        <v>61.7407726689745</v>
      </c>
    </row>
    <row r="338" spans="1:6" x14ac:dyDescent="0.2">
      <c r="A338">
        <v>2004</v>
      </c>
      <c r="B338" t="s">
        <v>66</v>
      </c>
      <c r="C338" t="str">
        <f>INDEX(DataNotes!$A$1:$I$14,MATCH(Data!B338,DataNotes!$A$1:$A$14,0),4)</f>
        <v>Socioeconomic</v>
      </c>
      <c r="D338">
        <v>66.026487912387694</v>
      </c>
    </row>
    <row r="339" spans="1:6" x14ac:dyDescent="0.2">
      <c r="A339">
        <v>2005</v>
      </c>
      <c r="B339" t="s">
        <v>66</v>
      </c>
      <c r="C339" t="str">
        <f>INDEX(DataNotes!$A$1:$I$14,MATCH(Data!B339,DataNotes!$A$1:$A$14,0),4)</f>
        <v>Socioeconomic</v>
      </c>
      <c r="D339">
        <v>62.329888460905948</v>
      </c>
    </row>
    <row r="340" spans="1:6" x14ac:dyDescent="0.2">
      <c r="A340">
        <v>2006</v>
      </c>
      <c r="B340" t="s">
        <v>66</v>
      </c>
      <c r="C340" t="str">
        <f>INDEX(DataNotes!$A$1:$I$14,MATCH(Data!B340,DataNotes!$A$1:$A$14,0),4)</f>
        <v>Socioeconomic</v>
      </c>
      <c r="D340">
        <v>59.074079529963292</v>
      </c>
    </row>
    <row r="341" spans="1:6" x14ac:dyDescent="0.2">
      <c r="A341">
        <v>2007</v>
      </c>
      <c r="B341" t="s">
        <v>66</v>
      </c>
      <c r="C341" t="str">
        <f>INDEX(DataNotes!$A$1:$I$14,MATCH(Data!B341,DataNotes!$A$1:$A$14,0),4)</f>
        <v>Socioeconomic</v>
      </c>
      <c r="D341">
        <v>56.391193890313083</v>
      </c>
    </row>
    <row r="342" spans="1:6" x14ac:dyDescent="0.2">
      <c r="A342">
        <v>2008</v>
      </c>
      <c r="B342" t="s">
        <v>66</v>
      </c>
      <c r="C342" t="str">
        <f>INDEX(DataNotes!$A$1:$I$14,MATCH(Data!B342,DataNotes!$A$1:$A$14,0),4)</f>
        <v>Socioeconomic</v>
      </c>
      <c r="D342">
        <v>43.507124922182001</v>
      </c>
    </row>
    <row r="343" spans="1:6" x14ac:dyDescent="0.2">
      <c r="A343">
        <v>2009</v>
      </c>
      <c r="B343" t="s">
        <v>66</v>
      </c>
      <c r="C343" t="str">
        <f>INDEX(DataNotes!$A$1:$I$14,MATCH(Data!B343,DataNotes!$A$1:$A$14,0),4)</f>
        <v>Socioeconomic</v>
      </c>
      <c r="D343">
        <v>87.88328454661297</v>
      </c>
    </row>
    <row r="344" spans="1:6" x14ac:dyDescent="0.2">
      <c r="A344">
        <v>2010</v>
      </c>
      <c r="B344" t="s">
        <v>66</v>
      </c>
      <c r="C344" t="str">
        <f>INDEX(DataNotes!$A$1:$I$14,MATCH(Data!B344,DataNotes!$A$1:$A$14,0),4)</f>
        <v>Socioeconomic</v>
      </c>
      <c r="D344">
        <v>80.098005664723388</v>
      </c>
    </row>
    <row r="345" spans="1:6" x14ac:dyDescent="0.2">
      <c r="A345">
        <v>2011</v>
      </c>
      <c r="B345" t="s">
        <v>66</v>
      </c>
      <c r="C345" t="str">
        <f>INDEX(DataNotes!$A$1:$I$14,MATCH(Data!B345,DataNotes!$A$1:$A$14,0),4)</f>
        <v>Socioeconomic</v>
      </c>
      <c r="D345">
        <v>74.42022120626261</v>
      </c>
    </row>
    <row r="346" spans="1:6" x14ac:dyDescent="0.2">
      <c r="A346">
        <v>2012</v>
      </c>
      <c r="B346" t="s">
        <v>66</v>
      </c>
      <c r="C346" t="str">
        <f>INDEX(DataNotes!$A$1:$I$14,MATCH(Data!B346,DataNotes!$A$1:$A$14,0),4)</f>
        <v>Socioeconomic</v>
      </c>
      <c r="D346">
        <v>70.151886755455862</v>
      </c>
    </row>
    <row r="347" spans="1:6" x14ac:dyDescent="0.2">
      <c r="A347">
        <v>2023</v>
      </c>
      <c r="B347" t="s">
        <v>124</v>
      </c>
      <c r="C347" t="s">
        <v>30</v>
      </c>
      <c r="D347" s="5">
        <v>34.5</v>
      </c>
      <c r="F347" t="s">
        <v>125</v>
      </c>
    </row>
    <row r="348" spans="1:6" x14ac:dyDescent="0.2">
      <c r="A348">
        <v>2022</v>
      </c>
      <c r="B348" t="s">
        <v>124</v>
      </c>
      <c r="C348" t="s">
        <v>30</v>
      </c>
      <c r="D348" s="5">
        <v>34.5</v>
      </c>
      <c r="F348" t="s">
        <v>125</v>
      </c>
    </row>
    <row r="349" spans="1:6" x14ac:dyDescent="0.2">
      <c r="A349">
        <v>2021</v>
      </c>
      <c r="B349" t="s">
        <v>124</v>
      </c>
      <c r="C349" t="s">
        <v>30</v>
      </c>
      <c r="D349" s="5">
        <v>34.5</v>
      </c>
      <c r="F349" t="s">
        <v>125</v>
      </c>
    </row>
    <row r="350" spans="1:6" x14ac:dyDescent="0.2">
      <c r="A350">
        <v>2020</v>
      </c>
      <c r="B350" t="s">
        <v>124</v>
      </c>
      <c r="C350" t="s">
        <v>30</v>
      </c>
      <c r="D350">
        <v>51</v>
      </c>
      <c r="F350" t="s">
        <v>125</v>
      </c>
    </row>
    <row r="351" spans="1:6" x14ac:dyDescent="0.2">
      <c r="A351">
        <v>2019</v>
      </c>
      <c r="B351" t="s">
        <v>124</v>
      </c>
      <c r="C351" t="s">
        <v>30</v>
      </c>
      <c r="D351">
        <v>51</v>
      </c>
      <c r="F351" t="s">
        <v>125</v>
      </c>
    </row>
    <row r="352" spans="1:6" x14ac:dyDescent="0.2">
      <c r="A352">
        <v>2018</v>
      </c>
      <c r="B352" t="s">
        <v>124</v>
      </c>
      <c r="C352" t="s">
        <v>30</v>
      </c>
      <c r="D352">
        <v>51</v>
      </c>
      <c r="F352" t="s">
        <v>125</v>
      </c>
    </row>
    <row r="353" spans="1:6" x14ac:dyDescent="0.2">
      <c r="A353">
        <v>2017</v>
      </c>
      <c r="B353" t="s">
        <v>124</v>
      </c>
      <c r="C353" t="s">
        <v>30</v>
      </c>
      <c r="D353">
        <v>51</v>
      </c>
      <c r="F353" t="s">
        <v>125</v>
      </c>
    </row>
    <row r="354" spans="1:6" x14ac:dyDescent="0.2">
      <c r="A354">
        <v>2016</v>
      </c>
      <c r="B354" t="s">
        <v>124</v>
      </c>
      <c r="C354" t="s">
        <v>30</v>
      </c>
      <c r="D354" s="5">
        <v>61.3</v>
      </c>
      <c r="F354" t="s">
        <v>125</v>
      </c>
    </row>
    <row r="355" spans="1:6" x14ac:dyDescent="0.2">
      <c r="A355">
        <v>2015</v>
      </c>
      <c r="B355" t="s">
        <v>124</v>
      </c>
      <c r="C355" t="s">
        <v>30</v>
      </c>
      <c r="D355" s="5">
        <v>61.3</v>
      </c>
      <c r="F355" t="s">
        <v>125</v>
      </c>
    </row>
    <row r="356" spans="1:6" x14ac:dyDescent="0.2">
      <c r="A356">
        <v>2014</v>
      </c>
      <c r="B356" t="s">
        <v>124</v>
      </c>
      <c r="C356" t="s">
        <v>30</v>
      </c>
      <c r="D356" s="5">
        <v>71</v>
      </c>
      <c r="F356" t="s">
        <v>125</v>
      </c>
    </row>
    <row r="357" spans="1:6" x14ac:dyDescent="0.2">
      <c r="A357">
        <v>2013</v>
      </c>
      <c r="B357" t="s">
        <v>124</v>
      </c>
      <c r="C357" t="s">
        <v>30</v>
      </c>
      <c r="D357" s="5">
        <v>71</v>
      </c>
      <c r="F357" t="s">
        <v>125</v>
      </c>
    </row>
    <row r="358" spans="1:6" x14ac:dyDescent="0.2">
      <c r="A358">
        <v>2012</v>
      </c>
      <c r="B358" t="s">
        <v>124</v>
      </c>
      <c r="C358" t="s">
        <v>30</v>
      </c>
      <c r="D358" s="5">
        <v>72.599999999999994</v>
      </c>
      <c r="F358" t="s">
        <v>125</v>
      </c>
    </row>
    <row r="359" spans="1:6" x14ac:dyDescent="0.2">
      <c r="A359">
        <v>2011</v>
      </c>
      <c r="B359" t="s">
        <v>124</v>
      </c>
      <c r="C359" t="s">
        <v>30</v>
      </c>
      <c r="D359" s="5">
        <v>72.599999999999994</v>
      </c>
      <c r="F359" t="s">
        <v>125</v>
      </c>
    </row>
    <row r="360" spans="1:6" x14ac:dyDescent="0.2">
      <c r="A360">
        <v>2010</v>
      </c>
      <c r="B360" t="s">
        <v>124</v>
      </c>
      <c r="C360" t="s">
        <v>30</v>
      </c>
      <c r="D360" s="5">
        <v>79.400000000000006</v>
      </c>
      <c r="F360" t="s">
        <v>125</v>
      </c>
    </row>
    <row r="361" spans="1:6" x14ac:dyDescent="0.2">
      <c r="A361">
        <v>2009</v>
      </c>
      <c r="B361" t="s">
        <v>124</v>
      </c>
      <c r="C361" t="s">
        <v>30</v>
      </c>
      <c r="D361" s="5">
        <v>79.400000000000006</v>
      </c>
      <c r="F361" t="s">
        <v>125</v>
      </c>
    </row>
    <row r="362" spans="1:6" x14ac:dyDescent="0.2">
      <c r="A362">
        <v>2008</v>
      </c>
      <c r="B362" t="s">
        <v>124</v>
      </c>
      <c r="C362" t="s">
        <v>30</v>
      </c>
      <c r="D362" s="5">
        <v>78.400000000000006</v>
      </c>
      <c r="F362" t="s">
        <v>125</v>
      </c>
    </row>
    <row r="363" spans="1:6" x14ac:dyDescent="0.2">
      <c r="A363">
        <v>2007</v>
      </c>
      <c r="B363" t="s">
        <v>124</v>
      </c>
      <c r="C363" t="s">
        <v>30</v>
      </c>
      <c r="D363" s="5">
        <v>78.400000000000006</v>
      </c>
      <c r="F363" t="s">
        <v>125</v>
      </c>
    </row>
    <row r="364" spans="1:6" x14ac:dyDescent="0.2">
      <c r="A364">
        <v>2006</v>
      </c>
      <c r="B364" t="s">
        <v>124</v>
      </c>
      <c r="C364" t="s">
        <v>30</v>
      </c>
      <c r="D364" s="5">
        <v>80.45</v>
      </c>
      <c r="F364" t="s">
        <v>125</v>
      </c>
    </row>
    <row r="365" spans="1:6" x14ac:dyDescent="0.2">
      <c r="A365">
        <v>2005</v>
      </c>
      <c r="B365" t="s">
        <v>124</v>
      </c>
      <c r="C365" t="s">
        <v>30</v>
      </c>
      <c r="D365" s="5">
        <v>80.45</v>
      </c>
      <c r="F365" t="s">
        <v>125</v>
      </c>
    </row>
    <row r="366" spans="1:6" x14ac:dyDescent="0.2">
      <c r="A366">
        <v>2004</v>
      </c>
      <c r="B366" t="s">
        <v>124</v>
      </c>
      <c r="C366" t="s">
        <v>30</v>
      </c>
      <c r="D366" s="5">
        <v>79</v>
      </c>
      <c r="F366" t="s">
        <v>125</v>
      </c>
    </row>
    <row r="367" spans="1:6" x14ac:dyDescent="0.2">
      <c r="A367">
        <v>2003</v>
      </c>
      <c r="B367" t="s">
        <v>124</v>
      </c>
      <c r="C367" t="s">
        <v>30</v>
      </c>
      <c r="D367" s="5">
        <v>79</v>
      </c>
      <c r="F367" t="s">
        <v>125</v>
      </c>
    </row>
    <row r="368" spans="1:6" x14ac:dyDescent="0.2">
      <c r="A368">
        <v>2002</v>
      </c>
      <c r="B368" t="s">
        <v>124</v>
      </c>
      <c r="C368" t="s">
        <v>30</v>
      </c>
      <c r="D368" s="5">
        <v>84</v>
      </c>
      <c r="F368" t="s">
        <v>125</v>
      </c>
    </row>
    <row r="369" spans="1:6" x14ac:dyDescent="0.2">
      <c r="A369">
        <v>2001</v>
      </c>
      <c r="B369" t="s">
        <v>124</v>
      </c>
      <c r="C369" t="s">
        <v>30</v>
      </c>
      <c r="D369" s="5">
        <v>84</v>
      </c>
      <c r="F369" t="s">
        <v>125</v>
      </c>
    </row>
    <row r="370" spans="1:6" x14ac:dyDescent="0.2">
      <c r="A370">
        <v>2000</v>
      </c>
      <c r="B370" t="s">
        <v>124</v>
      </c>
      <c r="C370" t="s">
        <v>30</v>
      </c>
      <c r="D370" s="5">
        <v>82</v>
      </c>
      <c r="F370" t="s">
        <v>125</v>
      </c>
    </row>
    <row r="371" spans="1:6" x14ac:dyDescent="0.2">
      <c r="A371">
        <v>1999</v>
      </c>
      <c r="B371" t="s">
        <v>124</v>
      </c>
      <c r="C371" t="s">
        <v>30</v>
      </c>
      <c r="D371" s="5">
        <v>82</v>
      </c>
      <c r="F37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6907-3E3C-7D44-A414-DE96ED9427CA}">
  <dimension ref="A1:R121"/>
  <sheetViews>
    <sheetView workbookViewId="0">
      <selection activeCell="R14" sqref="Q2:R14"/>
    </sheetView>
  </sheetViews>
  <sheetFormatPr baseColWidth="10" defaultRowHeight="16" x14ac:dyDescent="0.2"/>
  <cols>
    <col min="12" max="12" width="11.1640625" bestFit="1" customWidth="1"/>
    <col min="14" max="14" width="11.1640625" bestFit="1" customWidth="1"/>
  </cols>
  <sheetData>
    <row r="1" spans="1:18" x14ac:dyDescent="0.2">
      <c r="A1" t="s">
        <v>76</v>
      </c>
      <c r="B1" t="s">
        <v>77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Q1" t="s">
        <v>0</v>
      </c>
      <c r="R1" t="s">
        <v>66</v>
      </c>
    </row>
    <row r="2" spans="1:18" x14ac:dyDescent="0.2">
      <c r="A2">
        <v>1985</v>
      </c>
      <c r="B2">
        <v>1</v>
      </c>
      <c r="C2">
        <v>14306</v>
      </c>
      <c r="D2">
        <v>13349</v>
      </c>
      <c r="E2">
        <v>957</v>
      </c>
      <c r="F2" s="1">
        <v>6.7000000000000004E-2</v>
      </c>
      <c r="G2" t="s">
        <v>80</v>
      </c>
      <c r="H2" t="s">
        <v>80</v>
      </c>
      <c r="I2" t="s">
        <v>80</v>
      </c>
      <c r="J2" s="1">
        <v>6.7000000000000004E-2</v>
      </c>
      <c r="K2">
        <f t="shared" ref="K2:K33" si="0">D2/C2*100</f>
        <v>93.310499091290367</v>
      </c>
      <c r="L2" s="11">
        <v>1985</v>
      </c>
      <c r="M2" s="11">
        <v>2</v>
      </c>
      <c r="N2" s="11">
        <v>1985</v>
      </c>
      <c r="O2" s="11">
        <v>5</v>
      </c>
      <c r="Q2" s="11">
        <v>2000</v>
      </c>
    </row>
    <row r="3" spans="1:18" x14ac:dyDescent="0.2">
      <c r="A3">
        <v>1985</v>
      </c>
      <c r="B3">
        <v>2</v>
      </c>
      <c r="C3">
        <v>11105</v>
      </c>
      <c r="D3">
        <v>9928</v>
      </c>
      <c r="E3">
        <v>947</v>
      </c>
      <c r="F3" s="1">
        <v>8.5000000000000006E-2</v>
      </c>
      <c r="G3">
        <v>230</v>
      </c>
      <c r="H3" s="1">
        <v>2.1000000000000001E-2</v>
      </c>
      <c r="I3">
        <v>0.83189999999999997</v>
      </c>
      <c r="J3" s="1">
        <v>0.16600000000000001</v>
      </c>
      <c r="K3">
        <f t="shared" si="0"/>
        <v>89.401170643854115</v>
      </c>
      <c r="L3" s="11">
        <v>1985</v>
      </c>
      <c r="M3" s="11">
        <v>6</v>
      </c>
      <c r="N3" s="11">
        <v>1985</v>
      </c>
      <c r="O3" s="11">
        <v>9</v>
      </c>
      <c r="Q3" s="11">
        <v>2001</v>
      </c>
      <c r="R3">
        <f>AVERAGE(K85:K86, 11/12*K87)</f>
        <v>86.727240884197201</v>
      </c>
    </row>
    <row r="4" spans="1:18" x14ac:dyDescent="0.2">
      <c r="A4">
        <v>1985</v>
      </c>
      <c r="B4">
        <v>3</v>
      </c>
      <c r="C4">
        <v>15023</v>
      </c>
      <c r="D4">
        <v>13077</v>
      </c>
      <c r="E4">
        <v>1537</v>
      </c>
      <c r="F4" s="1">
        <v>0.10199999999999999</v>
      </c>
      <c r="G4">
        <v>409</v>
      </c>
      <c r="H4" s="1">
        <v>2.7E-2</v>
      </c>
      <c r="I4">
        <v>1.1254</v>
      </c>
      <c r="J4" s="1">
        <v>0.188</v>
      </c>
      <c r="K4">
        <f t="shared" si="0"/>
        <v>87.046528656060701</v>
      </c>
      <c r="L4" s="11">
        <v>1985</v>
      </c>
      <c r="M4" s="11">
        <v>10</v>
      </c>
      <c r="N4" s="11">
        <v>1986</v>
      </c>
      <c r="O4" s="11">
        <v>1</v>
      </c>
      <c r="Q4" s="11">
        <v>2002</v>
      </c>
      <c r="R4">
        <f>AVERAGE(K88*1/12,K89,K90*11/12)</f>
        <v>56.819400074380916</v>
      </c>
    </row>
    <row r="5" spans="1:18" x14ac:dyDescent="0.2">
      <c r="A5">
        <v>1985</v>
      </c>
      <c r="B5">
        <v>4</v>
      </c>
      <c r="C5">
        <v>13543</v>
      </c>
      <c r="D5">
        <v>11410</v>
      </c>
      <c r="E5">
        <v>1676</v>
      </c>
      <c r="F5" s="1">
        <v>0.124</v>
      </c>
      <c r="G5">
        <v>457</v>
      </c>
      <c r="H5" s="1">
        <v>3.4000000000000002E-2</v>
      </c>
      <c r="I5">
        <v>1.0145</v>
      </c>
      <c r="J5" s="1">
        <v>0.214</v>
      </c>
      <c r="K5">
        <f t="shared" si="0"/>
        <v>84.250166137488009</v>
      </c>
      <c r="L5" s="11">
        <v>1986</v>
      </c>
      <c r="M5" s="11">
        <v>2</v>
      </c>
      <c r="N5" s="11">
        <v>1986</v>
      </c>
      <c r="O5" s="11">
        <v>5</v>
      </c>
      <c r="Q5" s="11">
        <v>2003</v>
      </c>
      <c r="R5">
        <f>AVERAGE(K90*1/12,K91:K92,11/12*K93)</f>
        <v>61.7407726689745</v>
      </c>
    </row>
    <row r="6" spans="1:18" x14ac:dyDescent="0.2">
      <c r="A6">
        <v>1985</v>
      </c>
      <c r="B6">
        <v>5</v>
      </c>
      <c r="C6">
        <v>13148</v>
      </c>
      <c r="D6">
        <v>10759</v>
      </c>
      <c r="E6">
        <v>1846</v>
      </c>
      <c r="F6" s="1">
        <v>0.14000000000000001</v>
      </c>
      <c r="G6">
        <v>543</v>
      </c>
      <c r="H6" s="1">
        <v>4.1000000000000002E-2</v>
      </c>
      <c r="I6">
        <v>0.9849</v>
      </c>
      <c r="J6" s="1">
        <v>0.23599999999999999</v>
      </c>
      <c r="K6">
        <f t="shared" si="0"/>
        <v>81.829936111956187</v>
      </c>
      <c r="L6" s="11">
        <v>1986</v>
      </c>
      <c r="M6" s="11">
        <v>6</v>
      </c>
      <c r="N6" s="11">
        <v>1986</v>
      </c>
      <c r="O6" s="11">
        <v>9</v>
      </c>
      <c r="Q6" s="11">
        <v>2004</v>
      </c>
      <c r="R6">
        <f>AVERAGE(K93*1/12,K94:K95,11/12*K96)</f>
        <v>66.026487912387694</v>
      </c>
    </row>
    <row r="7" spans="1:18" x14ac:dyDescent="0.2">
      <c r="A7">
        <v>1985</v>
      </c>
      <c r="B7">
        <v>6</v>
      </c>
      <c r="C7">
        <v>13276</v>
      </c>
      <c r="D7">
        <v>10761</v>
      </c>
      <c r="E7">
        <v>1881</v>
      </c>
      <c r="F7" s="1">
        <v>0.14199999999999999</v>
      </c>
      <c r="G7">
        <v>634</v>
      </c>
      <c r="H7" s="1">
        <v>4.8000000000000001E-2</v>
      </c>
      <c r="I7">
        <v>0.99450000000000005</v>
      </c>
      <c r="J7" s="1">
        <v>0.24399999999999999</v>
      </c>
      <c r="K7">
        <f t="shared" si="0"/>
        <v>81.05604097619765</v>
      </c>
      <c r="L7" s="11">
        <v>1986</v>
      </c>
      <c r="M7" s="11">
        <v>10</v>
      </c>
      <c r="N7" s="11">
        <v>1987</v>
      </c>
      <c r="O7" s="11">
        <v>1</v>
      </c>
      <c r="Q7" s="11">
        <v>2005</v>
      </c>
      <c r="R7">
        <f>AVERAGE(1/12*K96,K97:K98,11/12*K99)</f>
        <v>62.329888460905948</v>
      </c>
    </row>
    <row r="8" spans="1:18" x14ac:dyDescent="0.2">
      <c r="A8">
        <v>1985</v>
      </c>
      <c r="B8">
        <v>7</v>
      </c>
      <c r="C8">
        <v>13292</v>
      </c>
      <c r="D8">
        <v>10675</v>
      </c>
      <c r="E8">
        <v>1920</v>
      </c>
      <c r="F8" s="1">
        <v>0.14399999999999999</v>
      </c>
      <c r="G8">
        <v>697</v>
      </c>
      <c r="H8" s="1">
        <v>5.1999999999999998E-2</v>
      </c>
      <c r="I8">
        <v>0.99570000000000003</v>
      </c>
      <c r="J8" s="1">
        <v>0.251</v>
      </c>
      <c r="K8">
        <f t="shared" si="0"/>
        <v>80.311465543183871</v>
      </c>
      <c r="L8" s="11">
        <v>1987</v>
      </c>
      <c r="M8" s="11">
        <v>2</v>
      </c>
      <c r="N8" s="11">
        <v>1987</v>
      </c>
      <c r="O8" s="11">
        <v>5</v>
      </c>
      <c r="Q8" s="11">
        <v>2006</v>
      </c>
      <c r="R8">
        <f>AVERAGE(1/12*K99,K100:K101,11/12*K102)</f>
        <v>59.074079529963292</v>
      </c>
    </row>
    <row r="9" spans="1:18" x14ac:dyDescent="0.2">
      <c r="A9">
        <v>1985</v>
      </c>
      <c r="B9">
        <v>8</v>
      </c>
      <c r="C9">
        <v>13360</v>
      </c>
      <c r="D9">
        <v>10701</v>
      </c>
      <c r="E9">
        <v>1925</v>
      </c>
      <c r="F9" s="1">
        <v>0.14399999999999999</v>
      </c>
      <c r="G9">
        <v>734</v>
      </c>
      <c r="H9" s="1">
        <v>5.5E-2</v>
      </c>
      <c r="I9">
        <v>1.0007999999999999</v>
      </c>
      <c r="J9" s="1">
        <v>0.253</v>
      </c>
      <c r="K9">
        <f t="shared" si="0"/>
        <v>80.097305389221546</v>
      </c>
      <c r="L9" s="11">
        <v>1987</v>
      </c>
      <c r="M9" s="11">
        <v>6</v>
      </c>
      <c r="N9" s="11">
        <v>1987</v>
      </c>
      <c r="O9" s="11">
        <v>9</v>
      </c>
      <c r="Q9" s="11">
        <v>2007</v>
      </c>
      <c r="R9">
        <f>AVERAGE(1/12*K102,K103:K104,11/12*K105)</f>
        <v>56.391193890313083</v>
      </c>
    </row>
    <row r="10" spans="1:18" x14ac:dyDescent="0.2">
      <c r="A10">
        <v>1986</v>
      </c>
      <c r="B10">
        <v>1</v>
      </c>
      <c r="C10">
        <v>12425</v>
      </c>
      <c r="D10">
        <v>11513</v>
      </c>
      <c r="E10">
        <v>912</v>
      </c>
      <c r="F10" s="1">
        <v>7.2999999999999995E-2</v>
      </c>
      <c r="G10" t="s">
        <v>80</v>
      </c>
      <c r="H10" t="s">
        <v>80</v>
      </c>
      <c r="I10" t="s">
        <v>80</v>
      </c>
      <c r="J10" s="1">
        <v>7.2999999999999995E-2</v>
      </c>
      <c r="K10">
        <f t="shared" si="0"/>
        <v>92.65995975855131</v>
      </c>
      <c r="L10" s="11">
        <v>1986</v>
      </c>
      <c r="M10" s="11">
        <v>2</v>
      </c>
      <c r="N10" s="11">
        <v>1986</v>
      </c>
      <c r="O10" s="11">
        <v>5</v>
      </c>
      <c r="Q10" s="11">
        <v>2008</v>
      </c>
      <c r="R10">
        <f>AVERAGE(1/12*K105,K106)</f>
        <v>43.507124922182001</v>
      </c>
    </row>
    <row r="11" spans="1:18" x14ac:dyDescent="0.2">
      <c r="A11">
        <v>1986</v>
      </c>
      <c r="B11">
        <v>2</v>
      </c>
      <c r="C11">
        <v>11818</v>
      </c>
      <c r="D11">
        <v>11039</v>
      </c>
      <c r="E11">
        <v>596</v>
      </c>
      <c r="F11" s="1">
        <v>0.05</v>
      </c>
      <c r="G11">
        <v>183</v>
      </c>
      <c r="H11" s="1">
        <v>1.4999999999999999E-2</v>
      </c>
      <c r="I11">
        <v>1.0265</v>
      </c>
      <c r="J11" s="1">
        <v>0.13400000000000001</v>
      </c>
      <c r="K11">
        <f t="shared" si="0"/>
        <v>93.40836012861736</v>
      </c>
      <c r="L11" s="11">
        <v>1986</v>
      </c>
      <c r="M11" s="11">
        <v>6</v>
      </c>
      <c r="N11" s="11">
        <v>1986</v>
      </c>
      <c r="O11" s="11">
        <v>9</v>
      </c>
      <c r="Q11" s="11">
        <v>2009</v>
      </c>
      <c r="R11">
        <f>AVERAGE(K107:K109)</f>
        <v>87.88328454661297</v>
      </c>
    </row>
    <row r="12" spans="1:18" x14ac:dyDescent="0.2">
      <c r="A12">
        <v>1986</v>
      </c>
      <c r="B12">
        <v>3</v>
      </c>
      <c r="C12">
        <v>9068</v>
      </c>
      <c r="D12">
        <v>8329</v>
      </c>
      <c r="E12">
        <v>527</v>
      </c>
      <c r="F12" s="1">
        <v>5.8000000000000003E-2</v>
      </c>
      <c r="G12">
        <v>212</v>
      </c>
      <c r="H12" s="1">
        <v>2.3E-2</v>
      </c>
      <c r="I12">
        <v>0.78759999999999997</v>
      </c>
      <c r="J12" s="1">
        <v>0.14899999999999999</v>
      </c>
      <c r="K12">
        <f t="shared" si="0"/>
        <v>91.850463167181289</v>
      </c>
      <c r="L12" s="11">
        <v>1986</v>
      </c>
      <c r="M12" s="11">
        <v>10</v>
      </c>
      <c r="N12" s="11">
        <v>1987</v>
      </c>
      <c r="O12" s="11">
        <v>1</v>
      </c>
      <c r="Q12" s="11">
        <v>2010</v>
      </c>
      <c r="R12">
        <f>AVERAGE(K110:K112)</f>
        <v>80.098005664723388</v>
      </c>
    </row>
    <row r="13" spans="1:18" x14ac:dyDescent="0.2">
      <c r="A13">
        <v>1986</v>
      </c>
      <c r="B13">
        <v>4</v>
      </c>
      <c r="C13">
        <v>12115</v>
      </c>
      <c r="D13">
        <v>10867</v>
      </c>
      <c r="E13">
        <v>887</v>
      </c>
      <c r="F13" s="1">
        <v>7.2999999999999995E-2</v>
      </c>
      <c r="G13">
        <v>361</v>
      </c>
      <c r="H13" s="1">
        <v>0.03</v>
      </c>
      <c r="I13">
        <v>1.0523</v>
      </c>
      <c r="J13" s="1">
        <v>0.16900000000000001</v>
      </c>
      <c r="K13">
        <f t="shared" si="0"/>
        <v>89.698720594304575</v>
      </c>
      <c r="L13" s="11">
        <v>1987</v>
      </c>
      <c r="M13" s="11">
        <v>2</v>
      </c>
      <c r="N13" s="11">
        <v>1987</v>
      </c>
      <c r="O13" s="11">
        <v>5</v>
      </c>
      <c r="Q13" s="11">
        <v>2011</v>
      </c>
      <c r="R13">
        <f>AVERAGE(K113:K115)</f>
        <v>74.42022120626261</v>
      </c>
    </row>
    <row r="14" spans="1:18" x14ac:dyDescent="0.2">
      <c r="A14">
        <v>1986</v>
      </c>
      <c r="B14">
        <v>5</v>
      </c>
      <c r="C14">
        <v>12236</v>
      </c>
      <c r="D14">
        <v>10691</v>
      </c>
      <c r="E14">
        <v>1087</v>
      </c>
      <c r="F14" s="1">
        <v>8.8999999999999996E-2</v>
      </c>
      <c r="G14">
        <v>458</v>
      </c>
      <c r="H14" s="1">
        <v>3.6999999999999998E-2</v>
      </c>
      <c r="I14">
        <v>1.0628</v>
      </c>
      <c r="J14" s="1">
        <v>0.19</v>
      </c>
      <c r="K14">
        <f t="shared" si="0"/>
        <v>87.373324615887555</v>
      </c>
      <c r="L14" s="11">
        <v>1987</v>
      </c>
      <c r="M14" s="11">
        <v>6</v>
      </c>
      <c r="N14" s="11">
        <v>1987</v>
      </c>
      <c r="O14" s="11">
        <v>9</v>
      </c>
      <c r="Q14" s="11">
        <v>2012</v>
      </c>
      <c r="R14">
        <f>AVERAGE(K116:K118)</f>
        <v>70.151886755455862</v>
      </c>
    </row>
    <row r="15" spans="1:18" x14ac:dyDescent="0.2">
      <c r="A15">
        <v>1986</v>
      </c>
      <c r="B15">
        <v>6</v>
      </c>
      <c r="C15">
        <v>12396</v>
      </c>
      <c r="D15">
        <v>10752</v>
      </c>
      <c r="E15">
        <v>1113</v>
      </c>
      <c r="F15" s="1">
        <v>0.09</v>
      </c>
      <c r="G15">
        <v>531</v>
      </c>
      <c r="H15" s="1">
        <v>4.2999999999999997E-2</v>
      </c>
      <c r="I15">
        <v>1.0767</v>
      </c>
      <c r="J15" s="1">
        <v>0.19600000000000001</v>
      </c>
      <c r="K15">
        <f t="shared" si="0"/>
        <v>86.73765730880929</v>
      </c>
      <c r="L15" s="11">
        <v>1987</v>
      </c>
      <c r="M15" s="11">
        <v>10</v>
      </c>
      <c r="N15" s="11">
        <v>1988</v>
      </c>
      <c r="O15" s="11">
        <v>1</v>
      </c>
      <c r="Q15" s="11"/>
    </row>
    <row r="16" spans="1:18" x14ac:dyDescent="0.2">
      <c r="A16">
        <v>1986</v>
      </c>
      <c r="B16">
        <v>7</v>
      </c>
      <c r="C16">
        <v>12446</v>
      </c>
      <c r="D16">
        <v>10720</v>
      </c>
      <c r="E16">
        <v>1135</v>
      </c>
      <c r="F16" s="1">
        <v>9.0999999999999998E-2</v>
      </c>
      <c r="G16">
        <v>591</v>
      </c>
      <c r="H16" s="1">
        <v>4.7E-2</v>
      </c>
      <c r="I16">
        <v>1.081</v>
      </c>
      <c r="J16" s="1">
        <v>0.20200000000000001</v>
      </c>
      <c r="K16">
        <f t="shared" si="0"/>
        <v>86.1320906315282</v>
      </c>
      <c r="L16" s="11">
        <v>1988</v>
      </c>
      <c r="M16" s="11">
        <v>2</v>
      </c>
      <c r="N16" s="11">
        <v>1988</v>
      </c>
      <c r="O16" s="11">
        <v>5</v>
      </c>
      <c r="Q16" s="11"/>
    </row>
    <row r="17" spans="1:17" x14ac:dyDescent="0.2">
      <c r="A17">
        <v>1987</v>
      </c>
      <c r="B17">
        <v>1</v>
      </c>
      <c r="C17">
        <v>12517</v>
      </c>
      <c r="D17">
        <v>11660</v>
      </c>
      <c r="E17">
        <v>857</v>
      </c>
      <c r="F17" s="1">
        <v>6.8000000000000005E-2</v>
      </c>
      <c r="G17" t="s">
        <v>80</v>
      </c>
      <c r="H17" t="s">
        <v>80</v>
      </c>
      <c r="I17" t="s">
        <v>80</v>
      </c>
      <c r="J17" s="1">
        <v>6.8000000000000005E-2</v>
      </c>
      <c r="K17">
        <f t="shared" si="0"/>
        <v>93.15331149636495</v>
      </c>
      <c r="L17" s="11">
        <v>1987</v>
      </c>
      <c r="M17" s="11">
        <v>2</v>
      </c>
      <c r="N17" s="11">
        <v>1987</v>
      </c>
      <c r="O17" s="11">
        <v>5</v>
      </c>
      <c r="Q17" s="11"/>
    </row>
    <row r="18" spans="1:17" x14ac:dyDescent="0.2">
      <c r="A18">
        <v>1987</v>
      </c>
      <c r="B18">
        <v>2</v>
      </c>
      <c r="C18">
        <v>11908</v>
      </c>
      <c r="D18">
        <v>11133</v>
      </c>
      <c r="E18">
        <v>584</v>
      </c>
      <c r="F18" s="1">
        <v>4.9000000000000002E-2</v>
      </c>
      <c r="G18">
        <v>191</v>
      </c>
      <c r="H18" s="1">
        <v>1.6E-2</v>
      </c>
      <c r="I18">
        <v>1.0213000000000001</v>
      </c>
      <c r="J18" s="1">
        <v>0.129</v>
      </c>
      <c r="K18">
        <f t="shared" si="0"/>
        <v>93.491770238495135</v>
      </c>
      <c r="L18" s="11">
        <v>1987</v>
      </c>
      <c r="M18" s="11">
        <v>6</v>
      </c>
      <c r="N18" s="11">
        <v>1987</v>
      </c>
      <c r="O18" s="11">
        <v>9</v>
      </c>
      <c r="Q18" s="11"/>
    </row>
    <row r="19" spans="1:17" x14ac:dyDescent="0.2">
      <c r="A19">
        <v>1987</v>
      </c>
      <c r="B19">
        <v>3</v>
      </c>
      <c r="C19">
        <v>12155</v>
      </c>
      <c r="D19">
        <v>11149</v>
      </c>
      <c r="E19">
        <v>654</v>
      </c>
      <c r="F19" s="1">
        <v>5.3999999999999999E-2</v>
      </c>
      <c r="G19">
        <v>352</v>
      </c>
      <c r="H19" s="1">
        <v>2.9000000000000001E-2</v>
      </c>
      <c r="I19">
        <v>1.0425</v>
      </c>
      <c r="J19" s="1">
        <v>0.14599999999999999</v>
      </c>
      <c r="K19">
        <f t="shared" si="0"/>
        <v>91.723570547099968</v>
      </c>
      <c r="L19" s="11">
        <v>1987</v>
      </c>
      <c r="M19" s="11">
        <v>10</v>
      </c>
      <c r="N19" s="11">
        <v>1988</v>
      </c>
      <c r="O19" s="11">
        <v>1</v>
      </c>
      <c r="Q19" s="11"/>
    </row>
    <row r="20" spans="1:17" x14ac:dyDescent="0.2">
      <c r="A20">
        <v>1987</v>
      </c>
      <c r="B20">
        <v>4</v>
      </c>
      <c r="C20">
        <v>12317</v>
      </c>
      <c r="D20">
        <v>11026</v>
      </c>
      <c r="E20">
        <v>788</v>
      </c>
      <c r="F20" s="1">
        <v>6.4000000000000001E-2</v>
      </c>
      <c r="G20">
        <v>503</v>
      </c>
      <c r="H20" s="1">
        <v>4.1000000000000002E-2</v>
      </c>
      <c r="I20">
        <v>1.0563</v>
      </c>
      <c r="J20" s="1">
        <v>0.16600000000000001</v>
      </c>
      <c r="K20">
        <f t="shared" si="0"/>
        <v>89.518551595356016</v>
      </c>
      <c r="L20" s="11">
        <v>1988</v>
      </c>
      <c r="M20" s="11">
        <v>2</v>
      </c>
      <c r="N20" s="11">
        <v>1988</v>
      </c>
      <c r="O20" s="11">
        <v>5</v>
      </c>
      <c r="Q20" s="11"/>
    </row>
    <row r="21" spans="1:17" x14ac:dyDescent="0.2">
      <c r="A21">
        <v>1987</v>
      </c>
      <c r="B21">
        <v>5</v>
      </c>
      <c r="C21">
        <v>12506</v>
      </c>
      <c r="D21">
        <v>10876</v>
      </c>
      <c r="E21">
        <v>968</v>
      </c>
      <c r="F21" s="1">
        <v>7.6999999999999999E-2</v>
      </c>
      <c r="G21">
        <v>662</v>
      </c>
      <c r="H21" s="1">
        <v>5.2999999999999999E-2</v>
      </c>
      <c r="I21">
        <v>1.0726</v>
      </c>
      <c r="J21" s="1">
        <v>0.19</v>
      </c>
      <c r="K21">
        <f t="shared" si="0"/>
        <v>86.96625619702543</v>
      </c>
      <c r="L21" s="11">
        <v>1988</v>
      </c>
      <c r="M21" s="11">
        <v>6</v>
      </c>
      <c r="N21" s="11">
        <v>1988</v>
      </c>
      <c r="O21" s="11">
        <v>9</v>
      </c>
      <c r="Q21" s="11"/>
    </row>
    <row r="22" spans="1:17" x14ac:dyDescent="0.2">
      <c r="A22">
        <v>1987</v>
      </c>
      <c r="B22">
        <v>6</v>
      </c>
      <c r="C22">
        <v>12697</v>
      </c>
      <c r="D22">
        <v>10921</v>
      </c>
      <c r="E22">
        <v>991</v>
      </c>
      <c r="F22" s="1">
        <v>7.8E-2</v>
      </c>
      <c r="G22">
        <v>785</v>
      </c>
      <c r="H22" s="1">
        <v>6.2E-2</v>
      </c>
      <c r="I22">
        <v>1.0889</v>
      </c>
      <c r="J22" s="1">
        <v>0.19900000000000001</v>
      </c>
      <c r="K22">
        <f t="shared" si="0"/>
        <v>86.012443884382137</v>
      </c>
      <c r="L22" s="11">
        <v>1988</v>
      </c>
      <c r="M22" s="11">
        <v>10</v>
      </c>
      <c r="N22" s="11">
        <v>1989</v>
      </c>
      <c r="O22" s="11">
        <v>1</v>
      </c>
      <c r="Q22" s="11"/>
    </row>
    <row r="23" spans="1:17" x14ac:dyDescent="0.2">
      <c r="A23">
        <v>1987</v>
      </c>
      <c r="B23">
        <v>7</v>
      </c>
      <c r="C23">
        <v>12787</v>
      </c>
      <c r="D23">
        <v>10928</v>
      </c>
      <c r="E23">
        <v>990</v>
      </c>
      <c r="F23" s="1">
        <v>7.6999999999999999E-2</v>
      </c>
      <c r="G23">
        <v>869</v>
      </c>
      <c r="H23" s="1">
        <v>6.8000000000000005E-2</v>
      </c>
      <c r="I23">
        <v>1.0967</v>
      </c>
      <c r="J23" s="1">
        <v>0.20399999999999999</v>
      </c>
      <c r="K23">
        <f t="shared" si="0"/>
        <v>85.461797137717994</v>
      </c>
      <c r="L23" s="11">
        <v>1989</v>
      </c>
      <c r="M23" s="11">
        <v>2</v>
      </c>
      <c r="N23" s="11">
        <v>1989</v>
      </c>
      <c r="O23" s="11">
        <v>5</v>
      </c>
      <c r="Q23" s="11"/>
    </row>
    <row r="24" spans="1:17" x14ac:dyDescent="0.2">
      <c r="A24">
        <v>1988</v>
      </c>
      <c r="B24">
        <v>1</v>
      </c>
      <c r="C24">
        <v>12517</v>
      </c>
      <c r="D24">
        <v>11727</v>
      </c>
      <c r="E24">
        <v>965</v>
      </c>
      <c r="F24" s="1">
        <v>7.6999999999999999E-2</v>
      </c>
      <c r="G24" t="s">
        <v>80</v>
      </c>
      <c r="H24" t="s">
        <v>80</v>
      </c>
      <c r="I24" t="s">
        <v>80</v>
      </c>
      <c r="J24" s="1">
        <v>7.6999999999999999E-2</v>
      </c>
      <c r="K24">
        <f t="shared" si="0"/>
        <v>93.688583526404088</v>
      </c>
      <c r="L24" s="11">
        <v>1988</v>
      </c>
      <c r="M24" s="11">
        <v>2</v>
      </c>
      <c r="N24" s="11">
        <v>1988</v>
      </c>
      <c r="O24" s="11">
        <v>5</v>
      </c>
      <c r="Q24" s="11"/>
    </row>
    <row r="25" spans="1:17" x14ac:dyDescent="0.2">
      <c r="A25">
        <v>1988</v>
      </c>
      <c r="B25">
        <v>2</v>
      </c>
      <c r="C25">
        <v>12010</v>
      </c>
      <c r="D25">
        <v>11275</v>
      </c>
      <c r="E25">
        <v>513</v>
      </c>
      <c r="F25" s="1">
        <v>4.2999999999999997E-2</v>
      </c>
      <c r="G25">
        <v>222</v>
      </c>
      <c r="H25" s="1">
        <v>1.7999999999999999E-2</v>
      </c>
      <c r="I25">
        <v>1.0241</v>
      </c>
      <c r="J25" s="1">
        <v>0.13300000000000001</v>
      </c>
      <c r="K25">
        <f t="shared" si="0"/>
        <v>93.880099916736043</v>
      </c>
      <c r="L25" s="11">
        <v>1988</v>
      </c>
      <c r="M25" s="11">
        <v>6</v>
      </c>
      <c r="N25" s="11">
        <v>1998</v>
      </c>
      <c r="O25" s="11">
        <v>9</v>
      </c>
      <c r="Q25" s="11"/>
    </row>
    <row r="26" spans="1:17" x14ac:dyDescent="0.2">
      <c r="A26">
        <v>1988</v>
      </c>
      <c r="B26">
        <v>3</v>
      </c>
      <c r="C26">
        <v>12310</v>
      </c>
      <c r="D26">
        <v>11276</v>
      </c>
      <c r="E26">
        <v>646</v>
      </c>
      <c r="F26" s="1">
        <v>5.1999999999999998E-2</v>
      </c>
      <c r="G26">
        <v>388</v>
      </c>
      <c r="H26" s="1">
        <v>3.2000000000000001E-2</v>
      </c>
      <c r="I26">
        <v>1.0497000000000001</v>
      </c>
      <c r="J26" s="1">
        <v>0.154</v>
      </c>
      <c r="K26">
        <f t="shared" si="0"/>
        <v>91.600324939073914</v>
      </c>
      <c r="L26" s="11">
        <v>1988</v>
      </c>
      <c r="M26" s="11">
        <v>10</v>
      </c>
      <c r="N26" s="11">
        <v>1989</v>
      </c>
      <c r="O26" s="11">
        <v>1</v>
      </c>
      <c r="Q26" s="11"/>
    </row>
    <row r="27" spans="1:17" x14ac:dyDescent="0.2">
      <c r="A27">
        <v>1988</v>
      </c>
      <c r="B27">
        <v>4</v>
      </c>
      <c r="C27">
        <v>12500</v>
      </c>
      <c r="D27">
        <v>11192</v>
      </c>
      <c r="E27">
        <v>778</v>
      </c>
      <c r="F27" s="1">
        <v>6.2E-2</v>
      </c>
      <c r="G27">
        <v>530</v>
      </c>
      <c r="H27" s="1">
        <v>4.2000000000000003E-2</v>
      </c>
      <c r="I27">
        <v>1.0659000000000001</v>
      </c>
      <c r="J27" s="1">
        <v>0.17299999999999999</v>
      </c>
      <c r="K27">
        <f t="shared" si="0"/>
        <v>89.536000000000001</v>
      </c>
      <c r="L27" s="11">
        <v>1989</v>
      </c>
      <c r="M27" s="11">
        <v>2</v>
      </c>
      <c r="N27" s="11">
        <v>1989</v>
      </c>
      <c r="O27" s="11">
        <v>5</v>
      </c>
      <c r="Q27" s="11"/>
    </row>
    <row r="28" spans="1:17" x14ac:dyDescent="0.2">
      <c r="A28">
        <v>1988</v>
      </c>
      <c r="B28">
        <v>5</v>
      </c>
      <c r="C28">
        <v>12638</v>
      </c>
      <c r="D28">
        <v>11099</v>
      </c>
      <c r="E28">
        <v>902</v>
      </c>
      <c r="F28" s="1">
        <v>7.0999999999999994E-2</v>
      </c>
      <c r="G28">
        <v>637</v>
      </c>
      <c r="H28" s="1">
        <v>0.05</v>
      </c>
      <c r="I28">
        <v>1.0777000000000001</v>
      </c>
      <c r="J28" s="1">
        <v>0.189</v>
      </c>
      <c r="K28">
        <f t="shared" si="0"/>
        <v>87.822440259534744</v>
      </c>
      <c r="L28" s="11">
        <v>1989</v>
      </c>
      <c r="M28" s="11">
        <v>6</v>
      </c>
      <c r="N28" s="11">
        <v>1989</v>
      </c>
      <c r="O28" s="11">
        <v>9</v>
      </c>
      <c r="Q28" s="11"/>
    </row>
    <row r="29" spans="1:17" x14ac:dyDescent="0.2">
      <c r="A29">
        <v>1988</v>
      </c>
      <c r="B29">
        <v>6</v>
      </c>
      <c r="C29">
        <v>12784</v>
      </c>
      <c r="D29">
        <v>11159</v>
      </c>
      <c r="E29">
        <v>875</v>
      </c>
      <c r="F29" s="1">
        <v>6.8000000000000005E-2</v>
      </c>
      <c r="G29">
        <v>750</v>
      </c>
      <c r="H29" s="1">
        <v>5.8999999999999997E-2</v>
      </c>
      <c r="I29">
        <v>1.0901000000000001</v>
      </c>
      <c r="J29" s="1">
        <v>0.193</v>
      </c>
      <c r="K29">
        <f t="shared" si="0"/>
        <v>87.288798498122659</v>
      </c>
      <c r="L29" s="11">
        <v>1989</v>
      </c>
      <c r="M29" s="11">
        <v>10</v>
      </c>
      <c r="N29" s="11">
        <v>1990</v>
      </c>
      <c r="O29" s="11">
        <v>1</v>
      </c>
      <c r="Q29" s="11"/>
    </row>
    <row r="30" spans="1:17" x14ac:dyDescent="0.2">
      <c r="A30">
        <v>1989</v>
      </c>
      <c r="B30">
        <v>1</v>
      </c>
      <c r="C30">
        <v>3861</v>
      </c>
      <c r="D30">
        <v>3544</v>
      </c>
      <c r="E30">
        <v>317</v>
      </c>
      <c r="F30" s="1">
        <v>8.2000000000000003E-2</v>
      </c>
      <c r="G30" t="s">
        <v>80</v>
      </c>
      <c r="H30" t="s">
        <v>80</v>
      </c>
      <c r="I30" t="s">
        <v>80</v>
      </c>
      <c r="J30" s="1">
        <v>8.2000000000000003E-2</v>
      </c>
      <c r="K30">
        <f t="shared" si="0"/>
        <v>91.789691789691787</v>
      </c>
      <c r="L30" s="11">
        <v>1989</v>
      </c>
      <c r="M30" s="11">
        <v>2</v>
      </c>
      <c r="N30" s="11">
        <v>1989</v>
      </c>
      <c r="O30" s="11">
        <v>5</v>
      </c>
    </row>
    <row r="31" spans="1:17" x14ac:dyDescent="0.2">
      <c r="A31">
        <v>1989</v>
      </c>
      <c r="B31">
        <v>2</v>
      </c>
      <c r="C31">
        <v>3960</v>
      </c>
      <c r="D31">
        <v>3458</v>
      </c>
      <c r="E31">
        <v>428</v>
      </c>
      <c r="F31" s="1">
        <v>0.108</v>
      </c>
      <c r="G31">
        <v>74</v>
      </c>
      <c r="H31" s="1">
        <v>1.9E-2</v>
      </c>
      <c r="I31" t="s">
        <v>80</v>
      </c>
      <c r="J31" s="1">
        <v>0.129</v>
      </c>
      <c r="K31">
        <f t="shared" si="0"/>
        <v>87.323232323232318</v>
      </c>
      <c r="L31" s="11">
        <v>1989</v>
      </c>
      <c r="M31" s="11">
        <v>6</v>
      </c>
      <c r="N31" s="11">
        <v>1989</v>
      </c>
      <c r="O31" s="11">
        <v>9</v>
      </c>
    </row>
    <row r="32" spans="1:17" x14ac:dyDescent="0.2">
      <c r="A32">
        <v>1989</v>
      </c>
      <c r="B32">
        <v>3</v>
      </c>
      <c r="C32">
        <v>4032</v>
      </c>
      <c r="D32">
        <v>3458</v>
      </c>
      <c r="E32">
        <v>459</v>
      </c>
      <c r="F32" s="1">
        <v>0.114</v>
      </c>
      <c r="G32">
        <v>115</v>
      </c>
      <c r="H32" s="1">
        <v>2.9000000000000001E-2</v>
      </c>
      <c r="I32" t="s">
        <v>80</v>
      </c>
      <c r="J32" s="1">
        <v>0.14599999999999999</v>
      </c>
      <c r="K32">
        <f t="shared" si="0"/>
        <v>85.763888888888886</v>
      </c>
      <c r="L32" s="11">
        <v>1989</v>
      </c>
      <c r="M32" s="11">
        <v>10</v>
      </c>
      <c r="N32" s="11">
        <v>1990</v>
      </c>
      <c r="O32" s="11">
        <v>1</v>
      </c>
    </row>
    <row r="33" spans="1:15" x14ac:dyDescent="0.2">
      <c r="A33">
        <v>1989</v>
      </c>
      <c r="B33">
        <v>4</v>
      </c>
      <c r="C33">
        <v>4089</v>
      </c>
      <c r="D33">
        <v>3433</v>
      </c>
      <c r="E33">
        <v>494</v>
      </c>
      <c r="F33" s="1">
        <v>0.121</v>
      </c>
      <c r="G33">
        <v>162</v>
      </c>
      <c r="H33" s="1">
        <v>0.04</v>
      </c>
      <c r="I33" t="s">
        <v>80</v>
      </c>
      <c r="J33" s="1">
        <v>0.16600000000000001</v>
      </c>
      <c r="K33">
        <f t="shared" si="0"/>
        <v>83.95695769136708</v>
      </c>
      <c r="L33" s="11">
        <v>1990</v>
      </c>
      <c r="M33" s="11">
        <v>2</v>
      </c>
      <c r="N33" s="11">
        <v>1990</v>
      </c>
      <c r="O33" s="11">
        <v>5</v>
      </c>
    </row>
    <row r="34" spans="1:15" x14ac:dyDescent="0.2">
      <c r="A34">
        <v>1989</v>
      </c>
      <c r="B34">
        <v>5</v>
      </c>
      <c r="C34">
        <v>4134</v>
      </c>
      <c r="D34">
        <v>3397</v>
      </c>
      <c r="E34">
        <v>537</v>
      </c>
      <c r="F34" s="1">
        <v>0.13</v>
      </c>
      <c r="G34">
        <v>200</v>
      </c>
      <c r="H34" s="1">
        <v>4.8000000000000001E-2</v>
      </c>
      <c r="I34" t="s">
        <v>80</v>
      </c>
      <c r="J34" s="1">
        <v>0.186</v>
      </c>
      <c r="K34">
        <f t="shared" ref="K34:K65" si="1">D34/C34*100</f>
        <v>82.172230285437834</v>
      </c>
      <c r="L34" s="11">
        <v>1990</v>
      </c>
      <c r="M34" s="11">
        <v>6</v>
      </c>
      <c r="N34" s="11">
        <v>1990</v>
      </c>
      <c r="O34" s="11">
        <v>9</v>
      </c>
    </row>
    <row r="35" spans="1:15" x14ac:dyDescent="0.2">
      <c r="A35">
        <v>1989</v>
      </c>
      <c r="B35">
        <v>6</v>
      </c>
      <c r="C35">
        <v>4194</v>
      </c>
      <c r="D35">
        <v>3374</v>
      </c>
      <c r="E35">
        <v>575</v>
      </c>
      <c r="F35" s="1">
        <v>0.13700000000000001</v>
      </c>
      <c r="G35">
        <v>245</v>
      </c>
      <c r="H35" s="1">
        <v>5.8000000000000003E-2</v>
      </c>
      <c r="I35" t="s">
        <v>80</v>
      </c>
      <c r="J35" s="1">
        <v>0.20499999999999999</v>
      </c>
      <c r="K35">
        <f t="shared" si="1"/>
        <v>80.448259418216495</v>
      </c>
      <c r="L35" s="11">
        <v>1990</v>
      </c>
      <c r="M35" s="11">
        <v>10</v>
      </c>
      <c r="N35" s="11">
        <v>1991</v>
      </c>
      <c r="O35" s="11">
        <v>1</v>
      </c>
    </row>
    <row r="36" spans="1:15" x14ac:dyDescent="0.2">
      <c r="A36">
        <v>1989</v>
      </c>
      <c r="B36">
        <v>7</v>
      </c>
      <c r="C36">
        <v>4205</v>
      </c>
      <c r="D36">
        <v>3345</v>
      </c>
      <c r="E36">
        <v>585</v>
      </c>
      <c r="F36" s="1">
        <v>0.13900000000000001</v>
      </c>
      <c r="G36">
        <v>275</v>
      </c>
      <c r="H36" s="1">
        <v>6.5000000000000002E-2</v>
      </c>
      <c r="I36" t="s">
        <v>80</v>
      </c>
      <c r="J36" s="1">
        <v>0.215</v>
      </c>
      <c r="K36">
        <f t="shared" si="1"/>
        <v>79.54815695600476</v>
      </c>
      <c r="L36" s="11">
        <v>1991</v>
      </c>
      <c r="M36" s="11">
        <v>2</v>
      </c>
      <c r="N36" s="11">
        <v>1991</v>
      </c>
      <c r="O36" s="11">
        <v>5</v>
      </c>
    </row>
    <row r="37" spans="1:15" x14ac:dyDescent="0.2">
      <c r="A37">
        <v>1989</v>
      </c>
      <c r="B37">
        <v>8</v>
      </c>
      <c r="C37">
        <v>4194</v>
      </c>
      <c r="D37">
        <v>3351</v>
      </c>
      <c r="E37">
        <v>567</v>
      </c>
      <c r="F37" s="1">
        <v>0.13500000000000001</v>
      </c>
      <c r="G37">
        <v>276</v>
      </c>
      <c r="H37" s="1">
        <v>6.6000000000000003E-2</v>
      </c>
      <c r="I37" t="s">
        <v>80</v>
      </c>
      <c r="J37" s="1">
        <v>0.21099999999999999</v>
      </c>
      <c r="K37">
        <f t="shared" si="1"/>
        <v>79.899856938483552</v>
      </c>
      <c r="L37" s="11">
        <v>1991</v>
      </c>
      <c r="M37" s="11">
        <v>6</v>
      </c>
      <c r="N37" s="11">
        <v>1991</v>
      </c>
      <c r="O37" s="11">
        <v>9</v>
      </c>
    </row>
    <row r="38" spans="1:15" x14ac:dyDescent="0.2">
      <c r="A38">
        <v>1990</v>
      </c>
      <c r="B38">
        <v>1</v>
      </c>
      <c r="C38">
        <v>19766</v>
      </c>
      <c r="D38">
        <v>18363</v>
      </c>
      <c r="E38">
        <v>1403</v>
      </c>
      <c r="F38" s="1">
        <v>7.0999999999999994E-2</v>
      </c>
      <c r="G38" t="s">
        <v>80</v>
      </c>
      <c r="H38" t="s">
        <v>80</v>
      </c>
      <c r="I38" t="s">
        <v>80</v>
      </c>
      <c r="J38" s="1">
        <v>7.0999999999999994E-2</v>
      </c>
      <c r="K38">
        <f t="shared" si="1"/>
        <v>92.901952848325408</v>
      </c>
      <c r="L38" s="11">
        <v>1990</v>
      </c>
      <c r="M38" s="11">
        <v>2</v>
      </c>
      <c r="N38" s="11">
        <v>1990</v>
      </c>
      <c r="O38" s="11">
        <v>5</v>
      </c>
    </row>
    <row r="39" spans="1:15" x14ac:dyDescent="0.2">
      <c r="A39">
        <v>1990</v>
      </c>
      <c r="B39">
        <v>2</v>
      </c>
      <c r="C39">
        <v>20259</v>
      </c>
      <c r="D39">
        <v>17748</v>
      </c>
      <c r="E39">
        <v>2216</v>
      </c>
      <c r="F39" s="1">
        <v>0.109</v>
      </c>
      <c r="G39">
        <v>295</v>
      </c>
      <c r="H39" s="1">
        <v>1.4999999999999999E-2</v>
      </c>
      <c r="I39" t="s">
        <v>80</v>
      </c>
      <c r="J39" s="1">
        <v>0.126</v>
      </c>
      <c r="K39">
        <f t="shared" si="1"/>
        <v>87.605508662816518</v>
      </c>
      <c r="L39" s="11">
        <v>1990</v>
      </c>
      <c r="M39" s="11">
        <v>6</v>
      </c>
      <c r="N39" s="11">
        <v>1990</v>
      </c>
      <c r="O39" s="11">
        <v>9</v>
      </c>
    </row>
    <row r="40" spans="1:15" x14ac:dyDescent="0.2">
      <c r="A40">
        <v>1990</v>
      </c>
      <c r="B40">
        <v>3</v>
      </c>
      <c r="C40">
        <v>20647</v>
      </c>
      <c r="D40">
        <v>17763</v>
      </c>
      <c r="E40">
        <v>2369</v>
      </c>
      <c r="F40" s="1">
        <v>0.115</v>
      </c>
      <c r="G40">
        <v>515</v>
      </c>
      <c r="H40" s="1">
        <v>2.5000000000000001E-2</v>
      </c>
      <c r="I40" t="s">
        <v>80</v>
      </c>
      <c r="J40" s="1">
        <v>0.14399999999999999</v>
      </c>
      <c r="K40">
        <f t="shared" si="1"/>
        <v>86.03186903666392</v>
      </c>
      <c r="L40" s="11">
        <v>1990</v>
      </c>
      <c r="M40" s="11">
        <v>10</v>
      </c>
      <c r="N40" s="11">
        <v>1991</v>
      </c>
      <c r="O40" s="11">
        <v>1</v>
      </c>
    </row>
    <row r="41" spans="1:15" x14ac:dyDescent="0.2">
      <c r="A41">
        <v>1990</v>
      </c>
      <c r="B41">
        <v>4</v>
      </c>
      <c r="C41">
        <v>20941</v>
      </c>
      <c r="D41">
        <v>17608</v>
      </c>
      <c r="E41">
        <v>2644</v>
      </c>
      <c r="F41" s="1">
        <v>0.126</v>
      </c>
      <c r="G41">
        <v>689</v>
      </c>
      <c r="H41" s="1">
        <v>3.3000000000000002E-2</v>
      </c>
      <c r="I41" t="s">
        <v>80</v>
      </c>
      <c r="J41" s="1">
        <v>0.16500000000000001</v>
      </c>
      <c r="K41">
        <f t="shared" si="1"/>
        <v>84.083854639224484</v>
      </c>
      <c r="L41" s="11">
        <v>1991</v>
      </c>
      <c r="M41" s="11">
        <v>2</v>
      </c>
      <c r="N41" s="11">
        <v>1991</v>
      </c>
      <c r="O41" s="11">
        <v>5</v>
      </c>
    </row>
    <row r="42" spans="1:15" x14ac:dyDescent="0.2">
      <c r="A42">
        <v>1990</v>
      </c>
      <c r="B42">
        <v>5</v>
      </c>
      <c r="C42">
        <v>21053</v>
      </c>
      <c r="D42">
        <v>17215</v>
      </c>
      <c r="E42">
        <v>2890</v>
      </c>
      <c r="F42" s="1">
        <v>0.13700000000000001</v>
      </c>
      <c r="G42">
        <v>948</v>
      </c>
      <c r="H42" s="1">
        <v>4.4999999999999998E-2</v>
      </c>
      <c r="I42" t="s">
        <v>80</v>
      </c>
      <c r="J42" s="1">
        <v>0.189</v>
      </c>
      <c r="K42">
        <f t="shared" si="1"/>
        <v>81.769819028167007</v>
      </c>
      <c r="L42" s="11">
        <v>1991</v>
      </c>
      <c r="M42" s="11">
        <v>6</v>
      </c>
      <c r="N42" s="11">
        <v>1991</v>
      </c>
      <c r="O42" s="11">
        <v>9</v>
      </c>
    </row>
    <row r="43" spans="1:15" x14ac:dyDescent="0.2">
      <c r="A43">
        <v>1990</v>
      </c>
      <c r="B43">
        <v>6</v>
      </c>
      <c r="C43">
        <v>21303</v>
      </c>
      <c r="D43">
        <v>17188</v>
      </c>
      <c r="E43">
        <v>3013</v>
      </c>
      <c r="F43" s="1">
        <v>0.14099999999999999</v>
      </c>
      <c r="G43">
        <v>1102</v>
      </c>
      <c r="H43" s="1">
        <v>5.1999999999999998E-2</v>
      </c>
      <c r="I43" t="s">
        <v>80</v>
      </c>
      <c r="J43" s="1">
        <v>0.20100000000000001</v>
      </c>
      <c r="K43">
        <f t="shared" si="1"/>
        <v>80.683471811481951</v>
      </c>
      <c r="L43" s="11">
        <v>1991</v>
      </c>
      <c r="M43" s="11">
        <v>10</v>
      </c>
      <c r="N43" s="11">
        <v>1992</v>
      </c>
      <c r="O43" s="11">
        <v>1</v>
      </c>
    </row>
    <row r="44" spans="1:15" x14ac:dyDescent="0.2">
      <c r="A44">
        <v>1990</v>
      </c>
      <c r="B44">
        <v>7</v>
      </c>
      <c r="C44">
        <v>21463</v>
      </c>
      <c r="D44">
        <v>17153</v>
      </c>
      <c r="E44">
        <v>3075</v>
      </c>
      <c r="F44" s="1">
        <v>0.14299999999999999</v>
      </c>
      <c r="G44">
        <v>1235</v>
      </c>
      <c r="H44" s="1">
        <v>5.8000000000000003E-2</v>
      </c>
      <c r="I44" t="s">
        <v>80</v>
      </c>
      <c r="J44" s="1">
        <v>0.21</v>
      </c>
      <c r="K44">
        <f t="shared" si="1"/>
        <v>79.918930252061699</v>
      </c>
      <c r="L44" s="11">
        <v>1992</v>
      </c>
      <c r="M44" s="11">
        <v>2</v>
      </c>
      <c r="N44" s="11">
        <v>1992</v>
      </c>
      <c r="O44" s="11">
        <v>5</v>
      </c>
    </row>
    <row r="45" spans="1:15" x14ac:dyDescent="0.2">
      <c r="A45">
        <v>1990</v>
      </c>
      <c r="B45">
        <v>8</v>
      </c>
      <c r="C45">
        <v>21410</v>
      </c>
      <c r="D45">
        <v>17121</v>
      </c>
      <c r="E45">
        <v>3046</v>
      </c>
      <c r="F45" s="1">
        <v>0.14199999999999999</v>
      </c>
      <c r="G45">
        <v>1243</v>
      </c>
      <c r="H45" s="1">
        <v>5.8000000000000003E-2</v>
      </c>
      <c r="I45" t="s">
        <v>80</v>
      </c>
      <c r="J45" t="s">
        <v>80</v>
      </c>
      <c r="K45">
        <f t="shared" si="1"/>
        <v>79.967304997664641</v>
      </c>
      <c r="L45" s="11">
        <v>1992</v>
      </c>
      <c r="M45" s="11">
        <v>6</v>
      </c>
      <c r="N45" s="11">
        <v>1992</v>
      </c>
      <c r="O45" s="11">
        <v>9</v>
      </c>
    </row>
    <row r="46" spans="1:15" x14ac:dyDescent="0.2">
      <c r="A46">
        <v>1991</v>
      </c>
      <c r="B46">
        <v>1</v>
      </c>
      <c r="C46">
        <v>15626</v>
      </c>
      <c r="D46">
        <v>14316</v>
      </c>
      <c r="E46">
        <v>1310</v>
      </c>
      <c r="F46" s="1">
        <v>8.4000000000000005E-2</v>
      </c>
      <c r="G46" t="s">
        <v>80</v>
      </c>
      <c r="H46" t="s">
        <v>80</v>
      </c>
      <c r="I46" t="s">
        <v>80</v>
      </c>
      <c r="J46" s="1">
        <v>8.4000000000000005E-2</v>
      </c>
      <c r="K46">
        <f t="shared" si="1"/>
        <v>91.616536541661333</v>
      </c>
      <c r="L46" s="11">
        <v>1991</v>
      </c>
      <c r="M46" s="11">
        <v>2</v>
      </c>
      <c r="N46" s="11">
        <v>1991</v>
      </c>
      <c r="O46" s="11">
        <v>5</v>
      </c>
    </row>
    <row r="47" spans="1:15" x14ac:dyDescent="0.2">
      <c r="A47">
        <v>1991</v>
      </c>
      <c r="B47">
        <v>2</v>
      </c>
      <c r="C47">
        <v>15842</v>
      </c>
      <c r="D47">
        <v>13653</v>
      </c>
      <c r="E47">
        <v>1953</v>
      </c>
      <c r="F47" s="1">
        <v>0.123</v>
      </c>
      <c r="G47">
        <v>236</v>
      </c>
      <c r="H47" s="1">
        <v>1.4999999999999999E-2</v>
      </c>
      <c r="I47" t="s">
        <v>80</v>
      </c>
      <c r="J47" s="1">
        <v>0.13900000000000001</v>
      </c>
      <c r="K47">
        <f t="shared" si="1"/>
        <v>86.182300214619374</v>
      </c>
      <c r="L47" s="11">
        <v>1991</v>
      </c>
      <c r="M47" s="11">
        <v>6</v>
      </c>
      <c r="N47" s="11">
        <v>1991</v>
      </c>
      <c r="O47" s="11">
        <v>9</v>
      </c>
    </row>
    <row r="48" spans="1:15" x14ac:dyDescent="0.2">
      <c r="A48">
        <v>1991</v>
      </c>
      <c r="B48">
        <v>3</v>
      </c>
      <c r="C48">
        <v>16144</v>
      </c>
      <c r="D48">
        <v>13594</v>
      </c>
      <c r="E48">
        <v>2119</v>
      </c>
      <c r="F48" s="1">
        <v>0.13100000000000001</v>
      </c>
      <c r="G48">
        <v>431</v>
      </c>
      <c r="H48" s="1">
        <v>2.7E-2</v>
      </c>
      <c r="I48" t="s">
        <v>80</v>
      </c>
      <c r="J48" s="1">
        <v>0.161</v>
      </c>
      <c r="K48">
        <f t="shared" si="1"/>
        <v>84.204658077304259</v>
      </c>
      <c r="L48" s="11">
        <v>1991</v>
      </c>
      <c r="M48" s="11">
        <v>10</v>
      </c>
      <c r="N48" s="11">
        <v>1992</v>
      </c>
      <c r="O48" s="11">
        <v>1</v>
      </c>
    </row>
    <row r="49" spans="1:15" x14ac:dyDescent="0.2">
      <c r="A49">
        <v>1991</v>
      </c>
      <c r="B49">
        <v>4</v>
      </c>
      <c r="C49">
        <v>16267</v>
      </c>
      <c r="D49">
        <v>13464</v>
      </c>
      <c r="E49">
        <v>2217</v>
      </c>
      <c r="F49" s="1">
        <v>0.13600000000000001</v>
      </c>
      <c r="G49">
        <v>586</v>
      </c>
      <c r="H49" s="1">
        <v>3.5999999999999997E-2</v>
      </c>
      <c r="I49" t="s">
        <v>80</v>
      </c>
      <c r="J49" s="1">
        <v>0.17699999999999999</v>
      </c>
      <c r="K49">
        <f t="shared" si="1"/>
        <v>82.768795721399144</v>
      </c>
      <c r="L49" s="11">
        <v>1992</v>
      </c>
      <c r="M49" s="11">
        <v>2</v>
      </c>
      <c r="N49" s="11">
        <v>1992</v>
      </c>
      <c r="O49" s="11">
        <v>5</v>
      </c>
    </row>
    <row r="50" spans="1:15" x14ac:dyDescent="0.2">
      <c r="A50">
        <v>1991</v>
      </c>
      <c r="B50">
        <v>5</v>
      </c>
      <c r="C50">
        <v>16442</v>
      </c>
      <c r="D50">
        <v>13374</v>
      </c>
      <c r="E50">
        <v>2376</v>
      </c>
      <c r="F50" s="1">
        <v>0.14499999999999999</v>
      </c>
      <c r="G50">
        <v>692</v>
      </c>
      <c r="H50" s="1">
        <v>4.2000000000000003E-2</v>
      </c>
      <c r="I50" t="s">
        <v>80</v>
      </c>
      <c r="J50" s="1">
        <v>0.193</v>
      </c>
      <c r="K50">
        <f t="shared" si="1"/>
        <v>81.340469529254349</v>
      </c>
      <c r="L50" s="11">
        <v>1992</v>
      </c>
      <c r="M50" s="11">
        <v>6</v>
      </c>
      <c r="N50" s="11">
        <v>1992</v>
      </c>
      <c r="O50" s="11">
        <v>9</v>
      </c>
    </row>
    <row r="51" spans="1:15" x14ac:dyDescent="0.2">
      <c r="A51">
        <v>1991</v>
      </c>
      <c r="B51">
        <v>6</v>
      </c>
      <c r="C51">
        <v>16612</v>
      </c>
      <c r="D51">
        <v>13378</v>
      </c>
      <c r="E51">
        <v>2395</v>
      </c>
      <c r="F51" s="1">
        <v>0.14399999999999999</v>
      </c>
      <c r="G51">
        <v>839</v>
      </c>
      <c r="H51" s="1">
        <v>5.0999999999999997E-2</v>
      </c>
      <c r="I51" t="s">
        <v>80</v>
      </c>
      <c r="J51" s="1">
        <v>0.20300000000000001</v>
      </c>
      <c r="K51">
        <f t="shared" si="1"/>
        <v>80.532145437033464</v>
      </c>
      <c r="L51" s="11">
        <v>1992</v>
      </c>
      <c r="M51" s="11">
        <v>10</v>
      </c>
      <c r="N51" s="11">
        <v>1993</v>
      </c>
      <c r="O51" s="11">
        <v>1</v>
      </c>
    </row>
    <row r="52" spans="1:15" x14ac:dyDescent="0.2">
      <c r="A52">
        <v>1991</v>
      </c>
      <c r="B52">
        <v>7</v>
      </c>
      <c r="C52">
        <v>16692</v>
      </c>
      <c r="D52">
        <v>13326</v>
      </c>
      <c r="E52">
        <v>2461</v>
      </c>
      <c r="F52" s="1">
        <v>0.14699999999999999</v>
      </c>
      <c r="G52">
        <v>905</v>
      </c>
      <c r="H52" s="1">
        <v>5.3999999999999999E-2</v>
      </c>
      <c r="I52" t="s">
        <v>80</v>
      </c>
      <c r="J52" s="1">
        <v>0.21</v>
      </c>
      <c r="K52">
        <f t="shared" si="1"/>
        <v>79.834651329978428</v>
      </c>
      <c r="L52" s="11">
        <v>1993</v>
      </c>
      <c r="M52" s="11">
        <v>2</v>
      </c>
      <c r="N52" s="11">
        <v>1993</v>
      </c>
      <c r="O52" s="11">
        <v>5</v>
      </c>
    </row>
    <row r="53" spans="1:15" x14ac:dyDescent="0.2">
      <c r="A53">
        <v>1991</v>
      </c>
      <c r="B53">
        <v>8</v>
      </c>
      <c r="C53">
        <v>16762</v>
      </c>
      <c r="D53">
        <v>13333</v>
      </c>
      <c r="E53">
        <v>2433</v>
      </c>
      <c r="F53" s="1">
        <v>0.14499999999999999</v>
      </c>
      <c r="G53">
        <v>996</v>
      </c>
      <c r="H53" s="1">
        <v>5.8999999999999997E-2</v>
      </c>
      <c r="I53" t="s">
        <v>80</v>
      </c>
      <c r="J53" s="1">
        <v>0.214</v>
      </c>
      <c r="K53">
        <f t="shared" si="1"/>
        <v>79.54301396014796</v>
      </c>
      <c r="L53" s="11">
        <v>1993</v>
      </c>
      <c r="M53" s="11">
        <v>6</v>
      </c>
      <c r="N53" s="11">
        <v>1993</v>
      </c>
      <c r="O53" s="11">
        <v>9</v>
      </c>
    </row>
    <row r="54" spans="1:15" x14ac:dyDescent="0.2">
      <c r="A54">
        <v>1992</v>
      </c>
      <c r="B54">
        <v>1</v>
      </c>
      <c r="C54">
        <v>21588</v>
      </c>
      <c r="D54">
        <v>19582</v>
      </c>
      <c r="E54">
        <v>2006</v>
      </c>
      <c r="F54" s="1">
        <v>9.2999999999999999E-2</v>
      </c>
      <c r="G54" t="s">
        <v>80</v>
      </c>
      <c r="H54" t="s">
        <v>80</v>
      </c>
      <c r="I54" t="s">
        <v>80</v>
      </c>
      <c r="J54" s="1">
        <v>9.2999999999999999E-2</v>
      </c>
      <c r="K54">
        <f t="shared" si="1"/>
        <v>90.707800629979616</v>
      </c>
      <c r="L54" s="11">
        <v>1992</v>
      </c>
      <c r="M54" s="11">
        <v>2</v>
      </c>
      <c r="N54" s="11">
        <v>1992</v>
      </c>
      <c r="O54" s="11">
        <v>5</v>
      </c>
    </row>
    <row r="55" spans="1:15" x14ac:dyDescent="0.2">
      <c r="A55">
        <v>1992</v>
      </c>
      <c r="B55">
        <v>2</v>
      </c>
      <c r="C55">
        <v>21998</v>
      </c>
      <c r="D55">
        <v>18825</v>
      </c>
      <c r="E55">
        <v>2811</v>
      </c>
      <c r="F55" s="1">
        <v>0.128</v>
      </c>
      <c r="G55">
        <v>362</v>
      </c>
      <c r="H55" s="1">
        <v>1.7000000000000001E-2</v>
      </c>
      <c r="I55" t="s">
        <v>80</v>
      </c>
      <c r="J55" s="1">
        <v>0.14599999999999999</v>
      </c>
      <c r="K55">
        <f t="shared" si="1"/>
        <v>85.57596145104101</v>
      </c>
      <c r="L55" s="11">
        <v>1992</v>
      </c>
      <c r="M55" s="11">
        <v>6</v>
      </c>
      <c r="N55" s="11">
        <v>1992</v>
      </c>
      <c r="O55" s="11">
        <v>9</v>
      </c>
    </row>
    <row r="56" spans="1:15" x14ac:dyDescent="0.2">
      <c r="A56">
        <v>1992</v>
      </c>
      <c r="B56">
        <v>3</v>
      </c>
      <c r="C56">
        <v>22477</v>
      </c>
      <c r="D56">
        <v>18894</v>
      </c>
      <c r="E56">
        <v>2954</v>
      </c>
      <c r="F56" s="1">
        <v>0.13100000000000001</v>
      </c>
      <c r="G56">
        <v>629</v>
      </c>
      <c r="H56" s="1">
        <v>2.8000000000000001E-2</v>
      </c>
      <c r="I56" t="s">
        <v>80</v>
      </c>
      <c r="J56" s="1">
        <v>0.16400000000000001</v>
      </c>
      <c r="K56">
        <f t="shared" si="1"/>
        <v>84.059260577479193</v>
      </c>
      <c r="L56" s="11">
        <v>1992</v>
      </c>
      <c r="M56" s="11">
        <v>10</v>
      </c>
      <c r="N56" s="11">
        <v>1993</v>
      </c>
      <c r="O56" s="11">
        <v>1</v>
      </c>
    </row>
    <row r="57" spans="1:15" x14ac:dyDescent="0.2">
      <c r="A57">
        <v>1992</v>
      </c>
      <c r="B57">
        <v>4</v>
      </c>
      <c r="C57">
        <v>22633</v>
      </c>
      <c r="D57">
        <v>18680</v>
      </c>
      <c r="E57">
        <v>3131</v>
      </c>
      <c r="F57" s="1">
        <v>0.13800000000000001</v>
      </c>
      <c r="G57">
        <v>822</v>
      </c>
      <c r="H57" s="1">
        <v>3.5999999999999997E-2</v>
      </c>
      <c r="I57" t="s">
        <v>80</v>
      </c>
      <c r="J57" s="1">
        <v>0.18</v>
      </c>
      <c r="K57">
        <f t="shared" si="1"/>
        <v>82.534352494145708</v>
      </c>
      <c r="L57" s="11">
        <v>1993</v>
      </c>
      <c r="M57" s="11">
        <v>2</v>
      </c>
      <c r="N57" s="11">
        <v>1993</v>
      </c>
      <c r="O57" s="11">
        <v>5</v>
      </c>
    </row>
    <row r="58" spans="1:15" x14ac:dyDescent="0.2">
      <c r="A58">
        <v>1992</v>
      </c>
      <c r="B58">
        <v>5</v>
      </c>
      <c r="C58">
        <v>22924</v>
      </c>
      <c r="D58">
        <v>18436</v>
      </c>
      <c r="E58">
        <v>3423</v>
      </c>
      <c r="F58" s="1">
        <v>0.14899999999999999</v>
      </c>
      <c r="G58">
        <v>1065</v>
      </c>
      <c r="H58" s="1">
        <v>4.7E-2</v>
      </c>
      <c r="I58" t="s">
        <v>80</v>
      </c>
      <c r="J58" s="1">
        <v>0.20300000000000001</v>
      </c>
      <c r="K58">
        <f t="shared" si="1"/>
        <v>80.422264875239918</v>
      </c>
      <c r="L58" s="11">
        <v>1993</v>
      </c>
      <c r="M58" s="11">
        <v>6</v>
      </c>
      <c r="N58" s="11">
        <v>1993</v>
      </c>
      <c r="O58" s="11">
        <v>9</v>
      </c>
    </row>
    <row r="59" spans="1:15" x14ac:dyDescent="0.2">
      <c r="A59">
        <v>1992</v>
      </c>
      <c r="B59">
        <v>6</v>
      </c>
      <c r="C59">
        <v>23139</v>
      </c>
      <c r="D59">
        <v>18356</v>
      </c>
      <c r="E59">
        <v>3536</v>
      </c>
      <c r="F59" s="1">
        <v>0.153</v>
      </c>
      <c r="G59">
        <v>1247</v>
      </c>
      <c r="H59" s="1">
        <v>5.3999999999999999E-2</v>
      </c>
      <c r="I59" t="s">
        <v>80</v>
      </c>
      <c r="J59" s="1">
        <v>0.216</v>
      </c>
      <c r="K59">
        <f t="shared" si="1"/>
        <v>79.329270927870695</v>
      </c>
      <c r="L59" s="11">
        <v>1993</v>
      </c>
      <c r="M59" s="11">
        <v>10</v>
      </c>
      <c r="N59" s="11">
        <v>1994</v>
      </c>
      <c r="O59" s="11">
        <v>1</v>
      </c>
    </row>
    <row r="60" spans="1:15" x14ac:dyDescent="0.2">
      <c r="A60">
        <v>1992</v>
      </c>
      <c r="B60">
        <v>7</v>
      </c>
      <c r="C60">
        <v>23297</v>
      </c>
      <c r="D60">
        <v>18187</v>
      </c>
      <c r="E60">
        <v>3737</v>
      </c>
      <c r="F60" s="1">
        <v>0.16</v>
      </c>
      <c r="G60">
        <v>1373</v>
      </c>
      <c r="H60" s="1">
        <v>5.8999999999999997E-2</v>
      </c>
      <c r="I60" t="s">
        <v>80</v>
      </c>
      <c r="J60" s="1">
        <v>0.23</v>
      </c>
      <c r="K60">
        <f t="shared" si="1"/>
        <v>78.065845387818172</v>
      </c>
      <c r="L60" s="11">
        <v>1994</v>
      </c>
      <c r="M60" s="11">
        <v>2</v>
      </c>
      <c r="N60" s="11">
        <v>1994</v>
      </c>
      <c r="O60" s="11">
        <v>5</v>
      </c>
    </row>
    <row r="61" spans="1:15" x14ac:dyDescent="0.2">
      <c r="A61">
        <v>1992</v>
      </c>
      <c r="B61">
        <v>8</v>
      </c>
      <c r="C61">
        <v>23442</v>
      </c>
      <c r="D61">
        <v>17927</v>
      </c>
      <c r="E61">
        <v>3952</v>
      </c>
      <c r="F61" s="1">
        <v>0.16900000000000001</v>
      </c>
      <c r="G61">
        <v>1563</v>
      </c>
      <c r="H61" s="1">
        <v>6.7000000000000004E-2</v>
      </c>
      <c r="I61" t="s">
        <v>80</v>
      </c>
      <c r="J61" s="1">
        <v>0.247</v>
      </c>
      <c r="K61">
        <f t="shared" si="1"/>
        <v>76.473850354065348</v>
      </c>
      <c r="L61" s="11">
        <v>1994</v>
      </c>
      <c r="M61" s="11">
        <v>6</v>
      </c>
      <c r="N61" s="11">
        <v>1994</v>
      </c>
      <c r="O61" s="11">
        <v>9</v>
      </c>
    </row>
    <row r="62" spans="1:15" x14ac:dyDescent="0.2">
      <c r="A62">
        <v>1992</v>
      </c>
      <c r="B62">
        <v>9</v>
      </c>
      <c r="C62">
        <v>23602</v>
      </c>
      <c r="D62">
        <v>17708</v>
      </c>
      <c r="E62">
        <v>4171</v>
      </c>
      <c r="F62" s="1">
        <v>0.17699999999999999</v>
      </c>
      <c r="G62">
        <v>1723</v>
      </c>
      <c r="H62" s="1">
        <v>7.2999999999999995E-2</v>
      </c>
      <c r="I62" t="s">
        <v>80</v>
      </c>
      <c r="J62" s="1">
        <v>0.26200000000000001</v>
      </c>
      <c r="K62">
        <f t="shared" si="1"/>
        <v>75.027540038979751</v>
      </c>
      <c r="L62" s="11">
        <v>1994</v>
      </c>
      <c r="M62" s="11">
        <v>10</v>
      </c>
      <c r="N62" s="11">
        <v>1995</v>
      </c>
      <c r="O62" s="11">
        <v>1</v>
      </c>
    </row>
    <row r="63" spans="1:15" x14ac:dyDescent="0.2">
      <c r="A63">
        <v>1992</v>
      </c>
      <c r="B63">
        <v>10</v>
      </c>
      <c r="C63">
        <v>17804</v>
      </c>
      <c r="D63">
        <v>13337</v>
      </c>
      <c r="E63">
        <v>3111</v>
      </c>
      <c r="F63" s="1">
        <v>0.17499999999999999</v>
      </c>
      <c r="G63">
        <v>1356</v>
      </c>
      <c r="H63" s="1">
        <v>7.5999999999999998E-2</v>
      </c>
      <c r="I63" t="s">
        <v>80</v>
      </c>
      <c r="J63" t="s">
        <v>80</v>
      </c>
      <c r="K63">
        <f t="shared" si="1"/>
        <v>74.910132554482132</v>
      </c>
      <c r="L63" s="11">
        <v>1994</v>
      </c>
      <c r="M63" s="11">
        <v>2</v>
      </c>
      <c r="N63" s="11">
        <v>1994</v>
      </c>
      <c r="O63" s="11">
        <v>5</v>
      </c>
    </row>
    <row r="64" spans="1:15" x14ac:dyDescent="0.2">
      <c r="A64">
        <v>1993</v>
      </c>
      <c r="B64">
        <v>1</v>
      </c>
      <c r="C64">
        <v>21806</v>
      </c>
      <c r="D64">
        <v>19864</v>
      </c>
      <c r="E64">
        <v>1942</v>
      </c>
      <c r="F64" s="1">
        <v>8.8999999999999996E-2</v>
      </c>
      <c r="G64" t="s">
        <v>80</v>
      </c>
      <c r="H64" t="s">
        <v>80</v>
      </c>
      <c r="I64" t="s">
        <v>80</v>
      </c>
      <c r="J64" s="1">
        <v>8.8999999999999996E-2</v>
      </c>
      <c r="K64">
        <f t="shared" si="1"/>
        <v>91.094194258460973</v>
      </c>
      <c r="L64" s="11">
        <v>1993</v>
      </c>
      <c r="M64" s="11">
        <v>2</v>
      </c>
      <c r="N64" s="11">
        <v>1993</v>
      </c>
      <c r="O64" s="11">
        <v>5</v>
      </c>
    </row>
    <row r="65" spans="1:15" x14ac:dyDescent="0.2">
      <c r="A65">
        <v>1993</v>
      </c>
      <c r="B65">
        <v>2</v>
      </c>
      <c r="C65">
        <v>22227</v>
      </c>
      <c r="D65">
        <v>19111</v>
      </c>
      <c r="E65">
        <v>2744</v>
      </c>
      <c r="F65" s="1">
        <v>0.124</v>
      </c>
      <c r="G65">
        <v>372</v>
      </c>
      <c r="H65" s="1">
        <v>1.7000000000000001E-2</v>
      </c>
      <c r="I65" t="s">
        <v>80</v>
      </c>
      <c r="J65" s="1">
        <v>0.14199999999999999</v>
      </c>
      <c r="K65">
        <f t="shared" si="1"/>
        <v>85.981014081972376</v>
      </c>
      <c r="L65" s="11">
        <v>1993</v>
      </c>
      <c r="M65" s="11">
        <v>6</v>
      </c>
      <c r="N65" s="11">
        <v>1993</v>
      </c>
      <c r="O65" s="11">
        <v>9</v>
      </c>
    </row>
    <row r="66" spans="1:15" x14ac:dyDescent="0.2">
      <c r="A66">
        <v>1993</v>
      </c>
      <c r="B66">
        <v>3</v>
      </c>
      <c r="C66">
        <v>22566</v>
      </c>
      <c r="D66">
        <v>18988</v>
      </c>
      <c r="E66">
        <v>2918</v>
      </c>
      <c r="F66" s="1">
        <v>0.129</v>
      </c>
      <c r="G66">
        <v>660</v>
      </c>
      <c r="H66" s="1">
        <v>2.9000000000000001E-2</v>
      </c>
      <c r="I66" t="s">
        <v>80</v>
      </c>
      <c r="J66" s="1">
        <v>0.16200000000000001</v>
      </c>
      <c r="K66">
        <f t="shared" ref="K66:K97" si="2">D66/C66*100</f>
        <v>84.144287866702115</v>
      </c>
      <c r="L66" s="11">
        <v>1993</v>
      </c>
      <c r="M66" s="11">
        <v>10</v>
      </c>
      <c r="N66" s="11">
        <v>1994</v>
      </c>
      <c r="O66" s="11">
        <v>1</v>
      </c>
    </row>
    <row r="67" spans="1:15" x14ac:dyDescent="0.2">
      <c r="A67">
        <v>1993</v>
      </c>
      <c r="B67">
        <v>4</v>
      </c>
      <c r="C67">
        <v>22835</v>
      </c>
      <c r="D67">
        <v>18797</v>
      </c>
      <c r="E67">
        <v>3180</v>
      </c>
      <c r="F67" s="1">
        <v>0.13900000000000001</v>
      </c>
      <c r="G67">
        <v>858</v>
      </c>
      <c r="H67" s="1">
        <v>3.7999999999999999E-2</v>
      </c>
      <c r="I67" t="s">
        <v>80</v>
      </c>
      <c r="J67" s="1">
        <v>0.182</v>
      </c>
      <c r="K67">
        <f t="shared" si="2"/>
        <v>82.316619224874103</v>
      </c>
      <c r="L67" s="11">
        <v>1994</v>
      </c>
      <c r="M67" s="11">
        <v>2</v>
      </c>
      <c r="N67" s="11">
        <v>1994</v>
      </c>
      <c r="O67" s="11">
        <v>5</v>
      </c>
    </row>
    <row r="68" spans="1:15" x14ac:dyDescent="0.2">
      <c r="A68">
        <v>1993</v>
      </c>
      <c r="B68">
        <v>5</v>
      </c>
      <c r="C68">
        <v>23061</v>
      </c>
      <c r="D68">
        <v>18549</v>
      </c>
      <c r="E68">
        <v>3426</v>
      </c>
      <c r="F68" s="1">
        <v>0.14899999999999999</v>
      </c>
      <c r="G68">
        <v>1086</v>
      </c>
      <c r="H68" s="1">
        <v>4.7E-2</v>
      </c>
      <c r="I68" t="s">
        <v>80</v>
      </c>
      <c r="J68" s="1">
        <v>0.20200000000000001</v>
      </c>
      <c r="K68">
        <f t="shared" si="2"/>
        <v>80.434499804865354</v>
      </c>
      <c r="L68" s="11">
        <v>1994</v>
      </c>
      <c r="M68" s="11">
        <v>6</v>
      </c>
      <c r="N68" s="11">
        <v>1994</v>
      </c>
      <c r="O68" s="11">
        <v>9</v>
      </c>
    </row>
    <row r="69" spans="1:15" x14ac:dyDescent="0.2">
      <c r="A69">
        <v>1993</v>
      </c>
      <c r="B69">
        <v>6</v>
      </c>
      <c r="C69">
        <v>23298</v>
      </c>
      <c r="D69">
        <v>18320</v>
      </c>
      <c r="E69">
        <v>3697</v>
      </c>
      <c r="F69" s="1">
        <v>0.159</v>
      </c>
      <c r="G69">
        <v>1281</v>
      </c>
      <c r="H69" s="1">
        <v>5.5E-2</v>
      </c>
      <c r="I69" t="s">
        <v>80</v>
      </c>
      <c r="J69" s="1">
        <v>0.222</v>
      </c>
      <c r="K69">
        <f t="shared" si="2"/>
        <v>78.633359086616878</v>
      </c>
      <c r="L69" s="11">
        <v>1994</v>
      </c>
      <c r="M69" s="11">
        <v>10</v>
      </c>
      <c r="N69" s="11">
        <v>1995</v>
      </c>
      <c r="O69" s="11">
        <v>1</v>
      </c>
    </row>
    <row r="70" spans="1:15" x14ac:dyDescent="0.2">
      <c r="A70">
        <v>1993</v>
      </c>
      <c r="B70">
        <v>7</v>
      </c>
      <c r="C70">
        <v>23407</v>
      </c>
      <c r="D70">
        <v>17946</v>
      </c>
      <c r="E70">
        <v>4016</v>
      </c>
      <c r="F70" s="1">
        <v>0.17199999999999999</v>
      </c>
      <c r="G70">
        <v>1445</v>
      </c>
      <c r="H70" s="1">
        <v>6.2E-2</v>
      </c>
      <c r="I70" t="s">
        <v>80</v>
      </c>
      <c r="J70" s="1">
        <v>0.24299999999999999</v>
      </c>
      <c r="K70">
        <f t="shared" si="2"/>
        <v>76.669372409962833</v>
      </c>
      <c r="L70" s="11">
        <v>1995</v>
      </c>
      <c r="M70" s="11">
        <v>2</v>
      </c>
      <c r="N70" s="11">
        <v>1995</v>
      </c>
      <c r="O70" s="11">
        <v>5</v>
      </c>
    </row>
    <row r="71" spans="1:15" x14ac:dyDescent="0.2">
      <c r="A71">
        <v>1993</v>
      </c>
      <c r="B71">
        <v>8</v>
      </c>
      <c r="C71">
        <v>23588</v>
      </c>
      <c r="D71">
        <v>17834</v>
      </c>
      <c r="E71">
        <v>4134</v>
      </c>
      <c r="F71" s="1">
        <v>0.17499999999999999</v>
      </c>
      <c r="G71">
        <v>1620</v>
      </c>
      <c r="H71" s="1">
        <v>6.9000000000000006E-2</v>
      </c>
      <c r="I71" t="s">
        <v>80</v>
      </c>
      <c r="J71" s="1">
        <v>0.255</v>
      </c>
      <c r="K71">
        <f t="shared" si="2"/>
        <v>75.606240461251488</v>
      </c>
      <c r="L71" s="11">
        <v>1995</v>
      </c>
      <c r="M71" s="11">
        <v>6</v>
      </c>
      <c r="N71" s="11">
        <v>1995</v>
      </c>
      <c r="O71" s="11">
        <v>9</v>
      </c>
    </row>
    <row r="72" spans="1:15" x14ac:dyDescent="0.2">
      <c r="A72">
        <v>1993</v>
      </c>
      <c r="B72">
        <v>9</v>
      </c>
      <c r="C72">
        <v>23671</v>
      </c>
      <c r="D72">
        <v>17583</v>
      </c>
      <c r="E72">
        <v>4312</v>
      </c>
      <c r="F72" s="1">
        <v>0.182</v>
      </c>
      <c r="G72">
        <v>1776</v>
      </c>
      <c r="H72" s="1">
        <v>7.4999999999999997E-2</v>
      </c>
      <c r="I72" t="s">
        <v>80</v>
      </c>
      <c r="J72" s="1">
        <v>0.26900000000000002</v>
      </c>
      <c r="K72">
        <f t="shared" si="2"/>
        <v>74.280765493642008</v>
      </c>
      <c r="L72" s="11">
        <v>1995</v>
      </c>
      <c r="M72" s="11">
        <v>10</v>
      </c>
      <c r="N72" s="11">
        <v>1996</v>
      </c>
      <c r="O72" s="11">
        <v>1</v>
      </c>
    </row>
    <row r="73" spans="1:15" x14ac:dyDescent="0.2">
      <c r="A73">
        <v>1996</v>
      </c>
      <c r="B73" s="9">
        <v>1</v>
      </c>
      <c r="C73" s="9">
        <v>40188</v>
      </c>
      <c r="D73" s="9">
        <v>36730</v>
      </c>
      <c r="E73" s="9">
        <v>3458</v>
      </c>
      <c r="F73" s="10">
        <v>8.5999999999999993E-2</v>
      </c>
      <c r="G73" s="9" t="s">
        <v>80</v>
      </c>
      <c r="H73" s="9" t="s">
        <v>80</v>
      </c>
      <c r="I73" s="9" t="s">
        <v>80</v>
      </c>
      <c r="J73" s="10">
        <v>8.5999999999999993E-2</v>
      </c>
      <c r="K73">
        <f t="shared" si="2"/>
        <v>91.395441425301087</v>
      </c>
      <c r="L73" s="11">
        <v>1996</v>
      </c>
      <c r="M73" s="11">
        <v>4</v>
      </c>
      <c r="N73" s="11">
        <v>1996</v>
      </c>
      <c r="O73" s="11">
        <v>7</v>
      </c>
    </row>
    <row r="74" spans="1:15" x14ac:dyDescent="0.2">
      <c r="A74">
        <v>1996</v>
      </c>
      <c r="B74" s="9">
        <v>2</v>
      </c>
      <c r="C74" s="9">
        <v>40919</v>
      </c>
      <c r="D74" s="9">
        <v>35019</v>
      </c>
      <c r="E74" s="9">
        <v>5363</v>
      </c>
      <c r="F74" s="10">
        <v>0.13100000000000001</v>
      </c>
      <c r="G74" s="9">
        <v>537</v>
      </c>
      <c r="H74" s="10">
        <v>1.2999999999999999E-2</v>
      </c>
      <c r="I74" s="9">
        <v>1.02</v>
      </c>
      <c r="J74" s="10">
        <v>0.14599999999999999</v>
      </c>
      <c r="K74">
        <f t="shared" si="2"/>
        <v>85.58127031452382</v>
      </c>
      <c r="L74" s="11">
        <v>1996</v>
      </c>
      <c r="M74" s="11">
        <v>8</v>
      </c>
      <c r="N74" s="11">
        <v>1996</v>
      </c>
      <c r="O74" s="11">
        <v>11</v>
      </c>
    </row>
    <row r="75" spans="1:15" x14ac:dyDescent="0.2">
      <c r="A75">
        <v>1996</v>
      </c>
      <c r="B75" s="9">
        <v>3</v>
      </c>
      <c r="C75" s="9">
        <v>41249</v>
      </c>
      <c r="D75" s="9">
        <v>33958</v>
      </c>
      <c r="E75" s="9">
        <v>6511</v>
      </c>
      <c r="F75" s="10">
        <v>0.158</v>
      </c>
      <c r="G75" s="9">
        <v>780</v>
      </c>
      <c r="H75" s="10">
        <v>1.9E-2</v>
      </c>
      <c r="I75" s="9">
        <v>1.04</v>
      </c>
      <c r="J75" s="10">
        <v>0.18099999999999999</v>
      </c>
      <c r="K75">
        <f t="shared" si="2"/>
        <v>82.324419985939059</v>
      </c>
      <c r="L75" s="11">
        <v>1996</v>
      </c>
      <c r="M75" s="11">
        <v>12</v>
      </c>
      <c r="N75" s="11">
        <v>1997</v>
      </c>
      <c r="O75" s="11">
        <v>3</v>
      </c>
    </row>
    <row r="76" spans="1:15" x14ac:dyDescent="0.2">
      <c r="A76">
        <v>1996</v>
      </c>
      <c r="B76" s="9">
        <v>4</v>
      </c>
      <c r="C76" s="9">
        <v>41434</v>
      </c>
      <c r="D76" s="9">
        <v>32925</v>
      </c>
      <c r="E76" s="9">
        <v>7498</v>
      </c>
      <c r="F76" s="10">
        <v>0.18099999999999999</v>
      </c>
      <c r="G76" s="9">
        <v>1011</v>
      </c>
      <c r="H76" s="10">
        <v>2.4E-2</v>
      </c>
      <c r="I76" s="9">
        <v>1.0509999999999999</v>
      </c>
      <c r="J76" s="10">
        <v>0.21199999999999999</v>
      </c>
      <c r="K76">
        <f t="shared" si="2"/>
        <v>79.463725442872999</v>
      </c>
      <c r="L76" s="11">
        <v>1997</v>
      </c>
      <c r="M76" s="11">
        <v>4</v>
      </c>
      <c r="N76" s="11">
        <v>1997</v>
      </c>
      <c r="O76" s="11">
        <v>7</v>
      </c>
    </row>
    <row r="77" spans="1:15" x14ac:dyDescent="0.2">
      <c r="A77">
        <v>1996</v>
      </c>
      <c r="B77" s="9">
        <v>5</v>
      </c>
      <c r="C77" s="9">
        <v>41807</v>
      </c>
      <c r="D77" s="9">
        <v>31762</v>
      </c>
      <c r="E77" s="9">
        <v>8729</v>
      </c>
      <c r="F77" s="10">
        <v>0.20899999999999999</v>
      </c>
      <c r="G77" s="9">
        <v>1316</v>
      </c>
      <c r="H77" s="10">
        <v>3.2000000000000001E-2</v>
      </c>
      <c r="I77" s="9">
        <v>1.0629999999999999</v>
      </c>
      <c r="J77" s="10">
        <v>0.249</v>
      </c>
      <c r="K77">
        <f t="shared" si="2"/>
        <v>75.97292319468032</v>
      </c>
      <c r="L77" s="11">
        <v>1997</v>
      </c>
      <c r="M77" s="11">
        <v>8</v>
      </c>
      <c r="N77" s="11">
        <v>1997</v>
      </c>
      <c r="O77" s="11">
        <v>11</v>
      </c>
    </row>
    <row r="78" spans="1:15" x14ac:dyDescent="0.2">
      <c r="A78">
        <v>1996</v>
      </c>
      <c r="B78" s="9">
        <v>6</v>
      </c>
      <c r="C78" s="9">
        <v>41985</v>
      </c>
      <c r="D78" s="9">
        <v>30829</v>
      </c>
      <c r="E78" s="9">
        <v>9590</v>
      </c>
      <c r="F78" s="10">
        <v>0.22800000000000001</v>
      </c>
      <c r="G78" s="9">
        <v>1566</v>
      </c>
      <c r="H78" s="10">
        <v>3.6999999999999998E-2</v>
      </c>
      <c r="I78" s="9">
        <v>1.075</v>
      </c>
      <c r="J78" s="10">
        <v>0.27700000000000002</v>
      </c>
      <c r="K78">
        <f t="shared" si="2"/>
        <v>73.428605454328931</v>
      </c>
      <c r="L78" s="11">
        <v>1997</v>
      </c>
      <c r="M78" s="11">
        <v>12</v>
      </c>
      <c r="N78" s="11">
        <v>1998</v>
      </c>
      <c r="O78" s="11">
        <v>3</v>
      </c>
    </row>
    <row r="79" spans="1:15" x14ac:dyDescent="0.2">
      <c r="A79">
        <v>1996</v>
      </c>
      <c r="B79" s="9">
        <v>7</v>
      </c>
      <c r="C79" s="9">
        <v>42200</v>
      </c>
      <c r="D79" s="9">
        <v>29991</v>
      </c>
      <c r="E79" s="9">
        <v>10447</v>
      </c>
      <c r="F79" s="10">
        <v>0.248</v>
      </c>
      <c r="G79" s="9">
        <v>1762</v>
      </c>
      <c r="H79" s="10">
        <v>4.2000000000000003E-2</v>
      </c>
      <c r="I79" s="9">
        <v>1.08</v>
      </c>
      <c r="J79" s="10">
        <v>0.30299999999999999</v>
      </c>
      <c r="K79">
        <f t="shared" si="2"/>
        <v>71.068720379146924</v>
      </c>
      <c r="L79" s="11">
        <v>1998</v>
      </c>
      <c r="M79" s="11">
        <v>4</v>
      </c>
      <c r="N79" s="11">
        <v>1998</v>
      </c>
      <c r="O79" s="11">
        <v>7</v>
      </c>
    </row>
    <row r="80" spans="1:15" x14ac:dyDescent="0.2">
      <c r="A80">
        <v>1996</v>
      </c>
      <c r="B80" s="9">
        <v>8</v>
      </c>
      <c r="C80" s="9">
        <v>42320</v>
      </c>
      <c r="D80" s="9">
        <v>29555</v>
      </c>
      <c r="E80" s="9">
        <v>10761</v>
      </c>
      <c r="F80" s="10">
        <v>0.254</v>
      </c>
      <c r="G80" s="9">
        <v>2004</v>
      </c>
      <c r="H80" s="10">
        <v>4.7E-2</v>
      </c>
      <c r="I80" s="9">
        <v>1.085</v>
      </c>
      <c r="J80" s="10">
        <v>0.317</v>
      </c>
      <c r="K80">
        <f t="shared" si="2"/>
        <v>69.83695652173914</v>
      </c>
      <c r="L80" s="11">
        <v>1998</v>
      </c>
      <c r="M80" s="11">
        <v>8</v>
      </c>
      <c r="N80" s="11">
        <v>1998</v>
      </c>
      <c r="O80" s="11">
        <v>11</v>
      </c>
    </row>
    <row r="81" spans="1:15" x14ac:dyDescent="0.2">
      <c r="A81">
        <v>1996</v>
      </c>
      <c r="B81" s="9">
        <v>9</v>
      </c>
      <c r="C81" s="9">
        <v>42404</v>
      </c>
      <c r="D81" s="9">
        <v>29055</v>
      </c>
      <c r="E81" s="9">
        <v>11249</v>
      </c>
      <c r="F81" s="10">
        <v>0.26500000000000001</v>
      </c>
      <c r="G81" s="9">
        <v>2100</v>
      </c>
      <c r="H81" s="10">
        <v>0.05</v>
      </c>
      <c r="I81" s="9">
        <v>1.0900000000000001</v>
      </c>
      <c r="J81" s="10">
        <v>0.33200000000000002</v>
      </c>
      <c r="K81">
        <f t="shared" si="2"/>
        <v>68.519479294406182</v>
      </c>
      <c r="L81" s="11">
        <v>1998</v>
      </c>
      <c r="M81" s="11">
        <v>12</v>
      </c>
      <c r="N81" s="11">
        <v>1999</v>
      </c>
      <c r="O81" s="11">
        <v>3</v>
      </c>
    </row>
    <row r="82" spans="1:15" x14ac:dyDescent="0.2">
      <c r="A82">
        <v>1996</v>
      </c>
      <c r="B82" s="9">
        <v>10</v>
      </c>
      <c r="C82" s="9">
        <v>42544</v>
      </c>
      <c r="D82" s="9">
        <v>28711</v>
      </c>
      <c r="E82" s="9">
        <v>11554</v>
      </c>
      <c r="F82" s="10">
        <v>0.27200000000000002</v>
      </c>
      <c r="G82" s="9">
        <v>2279</v>
      </c>
      <c r="H82" s="10">
        <v>5.3999999999999999E-2</v>
      </c>
      <c r="I82" s="9">
        <v>1.0920000000000001</v>
      </c>
      <c r="J82" s="10">
        <v>0.34300000000000003</v>
      </c>
      <c r="K82">
        <f t="shared" si="2"/>
        <v>67.485426852200064</v>
      </c>
      <c r="L82" s="11">
        <v>1993</v>
      </c>
      <c r="M82" s="11">
        <v>4</v>
      </c>
      <c r="N82" s="11">
        <v>1999</v>
      </c>
      <c r="O82" s="11">
        <v>7</v>
      </c>
    </row>
    <row r="83" spans="1:15" x14ac:dyDescent="0.2">
      <c r="A83">
        <v>1996</v>
      </c>
      <c r="B83" s="9">
        <v>11</v>
      </c>
      <c r="C83" s="9">
        <v>42621</v>
      </c>
      <c r="D83" s="9">
        <v>28338</v>
      </c>
      <c r="E83" s="9">
        <v>11854</v>
      </c>
      <c r="F83" s="10">
        <v>0.27800000000000002</v>
      </c>
      <c r="G83" s="9">
        <v>2429</v>
      </c>
      <c r="H83" s="10">
        <v>5.7000000000000002E-2</v>
      </c>
      <c r="I83" s="9">
        <v>1.0940000000000001</v>
      </c>
      <c r="J83" s="10">
        <v>0.35399999999999998</v>
      </c>
      <c r="K83">
        <f t="shared" si="2"/>
        <v>66.488350812979519</v>
      </c>
      <c r="L83" s="11">
        <v>1999</v>
      </c>
      <c r="M83" s="11">
        <v>8</v>
      </c>
      <c r="N83" s="11">
        <v>1999</v>
      </c>
      <c r="O83" s="11">
        <v>11</v>
      </c>
    </row>
    <row r="84" spans="1:15" x14ac:dyDescent="0.2">
      <c r="A84">
        <v>1996</v>
      </c>
      <c r="B84" s="9">
        <v>12</v>
      </c>
      <c r="C84" s="9">
        <v>42697</v>
      </c>
      <c r="D84" s="9">
        <v>28274</v>
      </c>
      <c r="E84" s="9">
        <v>11861</v>
      </c>
      <c r="F84" s="10">
        <v>0.27800000000000002</v>
      </c>
      <c r="G84" s="9">
        <v>2562</v>
      </c>
      <c r="H84" s="10">
        <v>0.06</v>
      </c>
      <c r="I84" s="9">
        <v>1.0960000000000001</v>
      </c>
      <c r="J84" s="10">
        <v>0.35699999999999998</v>
      </c>
      <c r="K84">
        <f t="shared" si="2"/>
        <v>66.220109141157451</v>
      </c>
      <c r="L84" s="11">
        <v>1999</v>
      </c>
      <c r="M84" s="11">
        <v>1</v>
      </c>
      <c r="N84" s="11">
        <v>2000</v>
      </c>
      <c r="O84" s="11">
        <v>3</v>
      </c>
    </row>
    <row r="85" spans="1:15" x14ac:dyDescent="0.2">
      <c r="A85">
        <v>2001</v>
      </c>
      <c r="B85">
        <v>1</v>
      </c>
      <c r="C85">
        <v>40489</v>
      </c>
      <c r="D85">
        <v>35102</v>
      </c>
      <c r="E85">
        <v>5387</v>
      </c>
      <c r="F85" s="1">
        <v>0.13300000000000001</v>
      </c>
      <c r="G85" t="s">
        <v>80</v>
      </c>
      <c r="H85" t="s">
        <v>80</v>
      </c>
      <c r="I85" t="s">
        <v>80</v>
      </c>
      <c r="J85" s="1">
        <v>0.13300000000000001</v>
      </c>
      <c r="K85">
        <f t="shared" si="2"/>
        <v>86.695151769616444</v>
      </c>
      <c r="L85" s="11">
        <v>2001</v>
      </c>
      <c r="M85" s="11">
        <v>2</v>
      </c>
      <c r="N85" s="11">
        <v>2001</v>
      </c>
      <c r="O85" s="11">
        <v>5</v>
      </c>
    </row>
    <row r="86" spans="1:15" x14ac:dyDescent="0.2">
      <c r="A86">
        <v>2001</v>
      </c>
      <c r="B86">
        <v>2</v>
      </c>
      <c r="C86">
        <v>30514</v>
      </c>
      <c r="D86">
        <v>28086</v>
      </c>
      <c r="E86">
        <v>1906</v>
      </c>
      <c r="F86" s="1">
        <v>6.4000000000000001E-2</v>
      </c>
      <c r="G86">
        <v>522</v>
      </c>
      <c r="H86" s="1">
        <v>1.7000000000000001E-2</v>
      </c>
      <c r="I86">
        <v>1.0129999999999999</v>
      </c>
      <c r="J86" s="1">
        <v>0.219</v>
      </c>
      <c r="K86">
        <f t="shared" si="2"/>
        <v>92.04299665727207</v>
      </c>
      <c r="L86" s="11">
        <v>2001</v>
      </c>
      <c r="M86" s="11">
        <v>6</v>
      </c>
      <c r="N86" s="11">
        <v>2001</v>
      </c>
      <c r="O86" s="11">
        <v>9</v>
      </c>
    </row>
    <row r="87" spans="1:15" x14ac:dyDescent="0.2">
      <c r="A87">
        <v>2001</v>
      </c>
      <c r="B87">
        <v>3</v>
      </c>
      <c r="C87">
        <v>30899</v>
      </c>
      <c r="D87">
        <v>27453</v>
      </c>
      <c r="E87">
        <v>2598</v>
      </c>
      <c r="F87" s="1">
        <v>8.5999999999999993E-2</v>
      </c>
      <c r="G87">
        <v>848</v>
      </c>
      <c r="H87" s="1">
        <v>2.7E-2</v>
      </c>
      <c r="I87">
        <v>1.0289999999999999</v>
      </c>
      <c r="J87" s="1">
        <v>0.247</v>
      </c>
      <c r="K87">
        <f t="shared" si="2"/>
        <v>88.847535518948831</v>
      </c>
      <c r="L87" s="11">
        <v>2001</v>
      </c>
      <c r="M87" s="11">
        <v>10</v>
      </c>
      <c r="N87" s="11">
        <v>2002</v>
      </c>
      <c r="O87" s="11">
        <v>1</v>
      </c>
    </row>
    <row r="88" spans="1:15" x14ac:dyDescent="0.2">
      <c r="A88">
        <v>2001</v>
      </c>
      <c r="B88">
        <v>4</v>
      </c>
      <c r="C88">
        <v>31111</v>
      </c>
      <c r="D88">
        <v>27179</v>
      </c>
      <c r="E88">
        <v>2950</v>
      </c>
      <c r="F88" s="1">
        <v>9.5000000000000001E-2</v>
      </c>
      <c r="G88">
        <v>982</v>
      </c>
      <c r="H88" s="1">
        <v>3.2000000000000001E-2</v>
      </c>
      <c r="I88">
        <v>1.0369999999999999</v>
      </c>
      <c r="J88" s="1">
        <v>0.25900000000000001</v>
      </c>
      <c r="K88">
        <f t="shared" si="2"/>
        <v>87.361383433512259</v>
      </c>
      <c r="L88" s="11">
        <v>2002</v>
      </c>
      <c r="M88" s="11">
        <v>2</v>
      </c>
      <c r="N88" s="11">
        <v>2002</v>
      </c>
      <c r="O88" s="11">
        <v>5</v>
      </c>
    </row>
    <row r="89" spans="1:15" x14ac:dyDescent="0.2">
      <c r="A89">
        <v>2001</v>
      </c>
      <c r="B89">
        <v>5</v>
      </c>
      <c r="C89">
        <v>31300</v>
      </c>
      <c r="D89">
        <v>26775</v>
      </c>
      <c r="E89">
        <v>3397</v>
      </c>
      <c r="F89" s="1">
        <v>0.109</v>
      </c>
      <c r="G89">
        <v>1128</v>
      </c>
      <c r="H89" s="1">
        <v>3.5999999999999997E-2</v>
      </c>
      <c r="I89">
        <v>1.044</v>
      </c>
      <c r="J89" s="1">
        <v>0.27500000000000002</v>
      </c>
      <c r="K89">
        <f t="shared" si="2"/>
        <v>85.543130990415335</v>
      </c>
      <c r="L89" s="11">
        <v>2002</v>
      </c>
      <c r="M89" s="11">
        <v>6</v>
      </c>
      <c r="N89" s="11">
        <v>2002</v>
      </c>
      <c r="O89" s="11">
        <v>9</v>
      </c>
    </row>
    <row r="90" spans="1:15" x14ac:dyDescent="0.2">
      <c r="A90">
        <v>2001</v>
      </c>
      <c r="B90">
        <v>6</v>
      </c>
      <c r="C90">
        <v>31449</v>
      </c>
      <c r="D90">
        <v>26635</v>
      </c>
      <c r="E90">
        <v>3640</v>
      </c>
      <c r="F90" s="1">
        <v>0.11600000000000001</v>
      </c>
      <c r="G90">
        <v>1174</v>
      </c>
      <c r="H90" s="1">
        <v>3.6999999999999998E-2</v>
      </c>
      <c r="I90">
        <v>1.0529999999999999</v>
      </c>
      <c r="J90" s="1">
        <v>0.28199999999999997</v>
      </c>
      <c r="K90">
        <f t="shared" si="2"/>
        <v>84.69267703265605</v>
      </c>
      <c r="L90" s="11">
        <v>2002</v>
      </c>
      <c r="M90" s="11">
        <v>10</v>
      </c>
      <c r="N90" s="11">
        <v>2003</v>
      </c>
      <c r="O90" s="11">
        <v>1</v>
      </c>
    </row>
    <row r="91" spans="1:15" x14ac:dyDescent="0.2">
      <c r="A91">
        <v>2001</v>
      </c>
      <c r="B91">
        <v>7</v>
      </c>
      <c r="C91">
        <v>31540</v>
      </c>
      <c r="D91">
        <v>26471</v>
      </c>
      <c r="E91">
        <v>3884</v>
      </c>
      <c r="F91" s="1">
        <v>0.123</v>
      </c>
      <c r="G91">
        <v>1185</v>
      </c>
      <c r="H91" s="1">
        <v>3.7999999999999999E-2</v>
      </c>
      <c r="I91">
        <v>1.0569999999999999</v>
      </c>
      <c r="J91" s="1">
        <v>0.28899999999999998</v>
      </c>
      <c r="K91">
        <f t="shared" si="2"/>
        <v>83.928344958782503</v>
      </c>
      <c r="L91" s="11">
        <v>2003</v>
      </c>
      <c r="M91" s="11">
        <v>2</v>
      </c>
      <c r="N91" s="11">
        <v>2003</v>
      </c>
      <c r="O91" s="11">
        <v>5</v>
      </c>
    </row>
    <row r="92" spans="1:15" x14ac:dyDescent="0.2">
      <c r="A92">
        <v>2001</v>
      </c>
      <c r="B92">
        <v>8</v>
      </c>
      <c r="C92">
        <v>31623</v>
      </c>
      <c r="D92">
        <v>26012</v>
      </c>
      <c r="E92">
        <v>4199</v>
      </c>
      <c r="F92" s="1">
        <v>0.13300000000000001</v>
      </c>
      <c r="G92">
        <v>1412</v>
      </c>
      <c r="H92" s="1">
        <v>4.4999999999999998E-2</v>
      </c>
      <c r="I92">
        <v>1.06</v>
      </c>
      <c r="J92" s="1">
        <v>0.30299999999999999</v>
      </c>
      <c r="K92">
        <f t="shared" si="2"/>
        <v>82.256585396704935</v>
      </c>
      <c r="L92" s="11">
        <v>2003</v>
      </c>
      <c r="M92" s="11">
        <v>6</v>
      </c>
      <c r="N92" s="11">
        <v>2003</v>
      </c>
      <c r="O92" s="11">
        <v>9</v>
      </c>
    </row>
    <row r="93" spans="1:15" x14ac:dyDescent="0.2">
      <c r="A93">
        <v>2001</v>
      </c>
      <c r="B93">
        <v>9</v>
      </c>
      <c r="C93">
        <v>31684</v>
      </c>
      <c r="D93">
        <v>25481</v>
      </c>
      <c r="E93">
        <v>4670</v>
      </c>
      <c r="F93" s="1">
        <v>0.14699999999999999</v>
      </c>
      <c r="G93">
        <v>1533</v>
      </c>
      <c r="H93" s="1">
        <v>4.8000000000000001E-2</v>
      </c>
      <c r="I93">
        <v>1.0649999999999999</v>
      </c>
      <c r="J93" s="1">
        <v>0.31900000000000001</v>
      </c>
      <c r="K93">
        <f t="shared" si="2"/>
        <v>80.422295164751915</v>
      </c>
      <c r="L93" s="11">
        <v>2003</v>
      </c>
      <c r="M93" s="11">
        <v>10</v>
      </c>
      <c r="N93" s="11">
        <v>2004</v>
      </c>
      <c r="O93" s="11">
        <v>1</v>
      </c>
    </row>
    <row r="94" spans="1:15" x14ac:dyDescent="0.2">
      <c r="A94">
        <v>2004</v>
      </c>
      <c r="B94">
        <v>1</v>
      </c>
      <c r="C94">
        <v>51363</v>
      </c>
      <c r="D94">
        <v>43711</v>
      </c>
      <c r="E94">
        <v>7652</v>
      </c>
      <c r="F94" s="1">
        <v>0.14899999999999999</v>
      </c>
      <c r="G94" t="s">
        <v>80</v>
      </c>
      <c r="H94" s="1">
        <v>0.14899999999999999</v>
      </c>
      <c r="I94" t="s">
        <v>80</v>
      </c>
      <c r="J94" s="1">
        <v>0.14899999999999999</v>
      </c>
      <c r="K94">
        <f t="shared" si="2"/>
        <v>85.102116309405602</v>
      </c>
      <c r="L94" s="11">
        <v>2004</v>
      </c>
      <c r="M94" s="11">
        <v>2</v>
      </c>
      <c r="N94" s="11">
        <v>2004</v>
      </c>
      <c r="O94" s="11">
        <v>5</v>
      </c>
    </row>
    <row r="95" spans="1:15" x14ac:dyDescent="0.2">
      <c r="A95">
        <v>2004</v>
      </c>
      <c r="B95">
        <v>2</v>
      </c>
      <c r="C95">
        <v>44150</v>
      </c>
      <c r="D95">
        <v>40587</v>
      </c>
      <c r="E95">
        <v>2935</v>
      </c>
      <c r="F95" s="1">
        <v>6.6000000000000003E-2</v>
      </c>
      <c r="G95">
        <v>628</v>
      </c>
      <c r="H95" s="1">
        <v>1.4E-2</v>
      </c>
      <c r="I95">
        <v>1.0226999999999999</v>
      </c>
      <c r="J95" s="1">
        <v>0.219</v>
      </c>
      <c r="K95">
        <f t="shared" si="2"/>
        <v>91.929784824462061</v>
      </c>
      <c r="L95" s="11">
        <v>2004</v>
      </c>
      <c r="M95" s="11">
        <v>6</v>
      </c>
      <c r="N95" s="11">
        <v>2004</v>
      </c>
      <c r="O95" s="11">
        <v>9</v>
      </c>
    </row>
    <row r="96" spans="1:15" x14ac:dyDescent="0.2">
      <c r="A96">
        <v>2004</v>
      </c>
      <c r="B96">
        <v>3</v>
      </c>
      <c r="C96">
        <v>44614</v>
      </c>
      <c r="D96">
        <v>39117</v>
      </c>
      <c r="E96">
        <v>4395</v>
      </c>
      <c r="F96" s="1">
        <v>9.9000000000000005E-2</v>
      </c>
      <c r="G96">
        <v>1102</v>
      </c>
      <c r="H96" s="1">
        <v>2.5000000000000001E-2</v>
      </c>
      <c r="I96">
        <v>1.0356000000000001</v>
      </c>
      <c r="J96" s="1">
        <v>0.255</v>
      </c>
      <c r="K96">
        <f t="shared" si="2"/>
        <v>87.678755547585965</v>
      </c>
      <c r="L96" s="11">
        <v>2004</v>
      </c>
      <c r="M96" s="11">
        <v>10</v>
      </c>
      <c r="N96" s="11">
        <v>2005</v>
      </c>
      <c r="O96" s="11">
        <v>1</v>
      </c>
    </row>
    <row r="97" spans="1:15" x14ac:dyDescent="0.2">
      <c r="A97">
        <v>2004</v>
      </c>
      <c r="B97">
        <v>4</v>
      </c>
      <c r="C97">
        <v>44930</v>
      </c>
      <c r="D97">
        <v>38309</v>
      </c>
      <c r="E97">
        <v>5208</v>
      </c>
      <c r="F97" s="1">
        <v>0.11600000000000001</v>
      </c>
      <c r="G97">
        <v>1413</v>
      </c>
      <c r="H97" s="1">
        <v>3.1E-2</v>
      </c>
      <c r="I97">
        <v>1.0427</v>
      </c>
      <c r="J97" s="1">
        <v>0.27600000000000002</v>
      </c>
      <c r="K97">
        <f t="shared" si="2"/>
        <v>85.263743601157358</v>
      </c>
      <c r="L97" s="11">
        <v>2005</v>
      </c>
      <c r="M97" s="11">
        <v>2</v>
      </c>
      <c r="N97" s="11">
        <v>2005</v>
      </c>
      <c r="O97" s="11">
        <v>5</v>
      </c>
    </row>
    <row r="98" spans="1:15" x14ac:dyDescent="0.2">
      <c r="A98">
        <v>2004</v>
      </c>
      <c r="B98">
        <v>5</v>
      </c>
      <c r="C98">
        <v>45350</v>
      </c>
      <c r="D98">
        <v>37446</v>
      </c>
      <c r="E98">
        <v>6229</v>
      </c>
      <c r="F98" s="1">
        <v>0.13700000000000001</v>
      </c>
      <c r="G98">
        <v>1675</v>
      </c>
      <c r="H98" s="1">
        <v>3.6999999999999998E-2</v>
      </c>
      <c r="I98">
        <v>1.0489999999999999</v>
      </c>
      <c r="J98" s="1">
        <v>0.29799999999999999</v>
      </c>
      <c r="K98">
        <f t="shared" ref="K98:K121" si="3">D98/C98*100</f>
        <v>82.571113561190728</v>
      </c>
      <c r="L98" s="11">
        <v>2005</v>
      </c>
      <c r="M98" s="11">
        <v>6</v>
      </c>
      <c r="N98" s="11">
        <v>2005</v>
      </c>
      <c r="O98" s="11">
        <v>9</v>
      </c>
    </row>
    <row r="99" spans="1:15" x14ac:dyDescent="0.2">
      <c r="A99">
        <v>2004</v>
      </c>
      <c r="B99">
        <v>6</v>
      </c>
      <c r="C99">
        <v>45638</v>
      </c>
      <c r="D99">
        <v>36931</v>
      </c>
      <c r="E99">
        <v>6830</v>
      </c>
      <c r="F99" s="1">
        <v>0.15</v>
      </c>
      <c r="G99">
        <v>1877</v>
      </c>
      <c r="H99" s="1">
        <v>4.1000000000000002E-2</v>
      </c>
      <c r="I99">
        <v>1.054</v>
      </c>
      <c r="J99" s="1">
        <v>0.312</v>
      </c>
      <c r="K99">
        <f t="shared" si="3"/>
        <v>80.921600420702049</v>
      </c>
      <c r="L99" s="11">
        <v>2005</v>
      </c>
      <c r="M99" s="11">
        <v>10</v>
      </c>
      <c r="N99" s="11">
        <v>2006</v>
      </c>
      <c r="O99" s="11">
        <v>1</v>
      </c>
    </row>
    <row r="100" spans="1:15" x14ac:dyDescent="0.2">
      <c r="A100">
        <v>2004</v>
      </c>
      <c r="B100">
        <v>7</v>
      </c>
      <c r="C100">
        <v>45688</v>
      </c>
      <c r="D100">
        <v>36289</v>
      </c>
      <c r="E100">
        <v>7342</v>
      </c>
      <c r="F100" s="1">
        <v>0.161</v>
      </c>
      <c r="G100">
        <v>2057</v>
      </c>
      <c r="H100" s="1">
        <v>4.4999999999999998E-2</v>
      </c>
      <c r="I100">
        <v>1.0570999999999999</v>
      </c>
      <c r="J100" s="1">
        <v>0.32500000000000001</v>
      </c>
      <c r="K100">
        <f t="shared" si="3"/>
        <v>79.427858518648222</v>
      </c>
      <c r="L100" s="11">
        <v>2006</v>
      </c>
      <c r="M100" s="11">
        <v>2</v>
      </c>
      <c r="N100" s="11">
        <v>2006</v>
      </c>
      <c r="O100" s="11">
        <v>5</v>
      </c>
    </row>
    <row r="101" spans="1:15" x14ac:dyDescent="0.2">
      <c r="A101">
        <v>2004</v>
      </c>
      <c r="B101">
        <v>8</v>
      </c>
      <c r="C101">
        <v>45684</v>
      </c>
      <c r="D101">
        <v>35966</v>
      </c>
      <c r="E101">
        <v>7358</v>
      </c>
      <c r="F101" s="1">
        <v>0.161</v>
      </c>
      <c r="G101">
        <v>2360</v>
      </c>
      <c r="H101" s="1">
        <v>5.1999999999999998E-2</v>
      </c>
      <c r="I101">
        <v>1.0599000000000001</v>
      </c>
      <c r="J101" s="1">
        <v>0.33100000000000002</v>
      </c>
      <c r="K101">
        <f t="shared" si="3"/>
        <v>78.727782155678142</v>
      </c>
      <c r="L101" s="11">
        <v>2006</v>
      </c>
      <c r="M101" s="11">
        <v>6</v>
      </c>
      <c r="N101" s="11">
        <v>2006</v>
      </c>
      <c r="O101" s="11">
        <v>9</v>
      </c>
    </row>
    <row r="102" spans="1:15" x14ac:dyDescent="0.2">
      <c r="A102">
        <v>2004</v>
      </c>
      <c r="B102">
        <v>9</v>
      </c>
      <c r="C102">
        <v>21296</v>
      </c>
      <c r="D102">
        <v>16587</v>
      </c>
      <c r="E102">
        <v>3608</v>
      </c>
      <c r="F102" s="1">
        <v>0.16900000000000001</v>
      </c>
      <c r="G102">
        <v>1101</v>
      </c>
      <c r="H102" s="1">
        <v>5.1999999999999998E-2</v>
      </c>
      <c r="I102">
        <v>1.0619000000000001</v>
      </c>
      <c r="J102" s="1">
        <v>0.34</v>
      </c>
      <c r="K102">
        <f t="shared" si="3"/>
        <v>77.887866265965442</v>
      </c>
      <c r="L102" s="11">
        <v>2006</v>
      </c>
      <c r="M102" s="11">
        <v>10</v>
      </c>
      <c r="N102" s="11">
        <v>2007</v>
      </c>
      <c r="O102" s="11">
        <v>1</v>
      </c>
    </row>
    <row r="103" spans="1:15" x14ac:dyDescent="0.2">
      <c r="A103">
        <v>2004</v>
      </c>
      <c r="B103">
        <v>10</v>
      </c>
      <c r="C103">
        <v>21342</v>
      </c>
      <c r="D103">
        <v>16235</v>
      </c>
      <c r="E103">
        <v>3919</v>
      </c>
      <c r="F103" s="1">
        <v>0.185</v>
      </c>
      <c r="G103">
        <v>1188</v>
      </c>
      <c r="H103" s="1">
        <v>5.2999999999999999E-2</v>
      </c>
      <c r="I103">
        <v>1.0636000000000001</v>
      </c>
      <c r="J103" s="1">
        <v>0.35499999999999998</v>
      </c>
      <c r="K103">
        <f t="shared" si="3"/>
        <v>76.070658794864585</v>
      </c>
      <c r="L103" s="11">
        <v>2007</v>
      </c>
      <c r="M103" s="11">
        <v>2</v>
      </c>
      <c r="N103" s="11">
        <v>2007</v>
      </c>
      <c r="O103" s="11">
        <v>5</v>
      </c>
    </row>
    <row r="104" spans="1:15" x14ac:dyDescent="0.2">
      <c r="A104">
        <v>2004</v>
      </c>
      <c r="B104">
        <v>11</v>
      </c>
      <c r="C104">
        <v>21347</v>
      </c>
      <c r="D104">
        <v>15894</v>
      </c>
      <c r="E104">
        <v>4173</v>
      </c>
      <c r="F104" s="1">
        <v>0.19700000000000001</v>
      </c>
      <c r="G104">
        <v>1280</v>
      </c>
      <c r="H104" s="1">
        <v>5.7000000000000002E-2</v>
      </c>
      <c r="I104">
        <v>1.0652999999999999</v>
      </c>
      <c r="J104" s="1">
        <v>0.36899999999999999</v>
      </c>
      <c r="K104">
        <f t="shared" si="3"/>
        <v>74.45542699208319</v>
      </c>
      <c r="L104" s="11">
        <v>2007</v>
      </c>
      <c r="M104" s="11">
        <v>6</v>
      </c>
      <c r="N104" s="11">
        <v>2007</v>
      </c>
      <c r="O104" s="11">
        <v>9</v>
      </c>
    </row>
    <row r="105" spans="1:15" x14ac:dyDescent="0.2">
      <c r="A105">
        <v>2004</v>
      </c>
      <c r="B105">
        <v>12</v>
      </c>
      <c r="C105">
        <v>21332</v>
      </c>
      <c r="D105">
        <v>15952</v>
      </c>
      <c r="E105">
        <v>4024</v>
      </c>
      <c r="F105" s="1">
        <v>0.189</v>
      </c>
      <c r="G105">
        <v>1356</v>
      </c>
      <c r="H105" s="1">
        <v>6.4000000000000001E-2</v>
      </c>
      <c r="I105">
        <v>1.0668</v>
      </c>
      <c r="J105" s="1">
        <v>0.36599999999999999</v>
      </c>
      <c r="K105">
        <f t="shared" si="3"/>
        <v>74.779673729608092</v>
      </c>
      <c r="L105" s="11">
        <v>2007</v>
      </c>
      <c r="M105" s="11">
        <v>10</v>
      </c>
      <c r="N105" s="11">
        <v>2008</v>
      </c>
      <c r="O105" s="11">
        <v>1</v>
      </c>
    </row>
    <row r="106" spans="1:15" x14ac:dyDescent="0.2">
      <c r="A106">
        <v>2008</v>
      </c>
      <c r="B106" s="9">
        <v>1</v>
      </c>
      <c r="C106" s="9">
        <v>52031</v>
      </c>
      <c r="D106" s="9">
        <v>42032</v>
      </c>
      <c r="E106" s="9">
        <v>9999</v>
      </c>
      <c r="F106" s="10">
        <v>0.19400000000000001</v>
      </c>
      <c r="G106" s="9" t="s">
        <v>80</v>
      </c>
      <c r="H106" s="10">
        <v>0.19400000000000001</v>
      </c>
      <c r="I106" s="9" t="s">
        <v>80</v>
      </c>
      <c r="J106" s="9" t="s">
        <v>80</v>
      </c>
      <c r="K106">
        <f t="shared" si="3"/>
        <v>80.782610366896662</v>
      </c>
      <c r="L106" s="11">
        <v>2008</v>
      </c>
      <c r="M106" s="11">
        <v>9</v>
      </c>
      <c r="N106" s="11">
        <v>2008</v>
      </c>
      <c r="O106" s="11">
        <v>12</v>
      </c>
    </row>
    <row r="107" spans="1:15" x14ac:dyDescent="0.2">
      <c r="A107">
        <v>2008</v>
      </c>
      <c r="B107" s="9">
        <v>2</v>
      </c>
      <c r="C107" s="9">
        <v>42481</v>
      </c>
      <c r="D107" s="9">
        <v>39000</v>
      </c>
      <c r="E107" s="9">
        <v>2921</v>
      </c>
      <c r="F107" s="10">
        <v>6.9000000000000006E-2</v>
      </c>
      <c r="G107" s="9">
        <v>560</v>
      </c>
      <c r="H107" s="10">
        <v>1.2999999999999999E-2</v>
      </c>
      <c r="I107" s="9">
        <v>1.01</v>
      </c>
      <c r="J107" s="10">
        <v>0.25900000000000001</v>
      </c>
      <c r="K107">
        <f t="shared" si="3"/>
        <v>91.805748452249233</v>
      </c>
      <c r="L107" s="11">
        <v>2009</v>
      </c>
      <c r="M107" s="11">
        <v>1</v>
      </c>
      <c r="N107" s="11">
        <v>2009</v>
      </c>
      <c r="O107" s="11">
        <v>4</v>
      </c>
    </row>
    <row r="108" spans="1:15" x14ac:dyDescent="0.2">
      <c r="A108">
        <v>2008</v>
      </c>
      <c r="B108" s="9">
        <v>3</v>
      </c>
      <c r="C108" s="9">
        <v>42779</v>
      </c>
      <c r="D108" s="9">
        <v>37651</v>
      </c>
      <c r="E108" s="9">
        <v>4159</v>
      </c>
      <c r="F108" s="10">
        <v>9.7000000000000003E-2</v>
      </c>
      <c r="G108" s="9">
        <v>969</v>
      </c>
      <c r="H108" s="10">
        <v>2.3E-2</v>
      </c>
      <c r="I108" s="9">
        <v>1.02</v>
      </c>
      <c r="J108" s="10">
        <v>0.28999999999999998</v>
      </c>
      <c r="K108">
        <f t="shared" si="3"/>
        <v>88.012810023609717</v>
      </c>
      <c r="L108" s="11">
        <v>2009</v>
      </c>
      <c r="M108" s="11">
        <v>5</v>
      </c>
      <c r="N108" s="11">
        <v>2009</v>
      </c>
      <c r="O108" s="11">
        <v>8</v>
      </c>
    </row>
    <row r="109" spans="1:15" x14ac:dyDescent="0.2">
      <c r="A109">
        <v>2008</v>
      </c>
      <c r="B109" s="9">
        <v>4</v>
      </c>
      <c r="C109" s="9">
        <v>43176</v>
      </c>
      <c r="D109" s="9">
        <v>36195</v>
      </c>
      <c r="E109" s="9">
        <v>5693</v>
      </c>
      <c r="F109" s="10">
        <v>0.13200000000000001</v>
      </c>
      <c r="G109" s="9">
        <v>1288</v>
      </c>
      <c r="H109" s="10">
        <v>2.9000000000000001E-2</v>
      </c>
      <c r="I109" s="9">
        <v>1.03</v>
      </c>
      <c r="J109" s="10">
        <v>0.32400000000000001</v>
      </c>
      <c r="K109">
        <f t="shared" si="3"/>
        <v>83.831295163979988</v>
      </c>
      <c r="L109" s="11">
        <v>2009</v>
      </c>
      <c r="M109" s="11">
        <v>9</v>
      </c>
      <c r="N109" s="11">
        <v>2009</v>
      </c>
      <c r="O109" s="11">
        <v>12</v>
      </c>
    </row>
    <row r="110" spans="1:15" x14ac:dyDescent="0.2">
      <c r="A110">
        <v>2008</v>
      </c>
      <c r="B110" s="9">
        <v>5</v>
      </c>
      <c r="C110" s="9">
        <v>43422</v>
      </c>
      <c r="D110" s="9">
        <v>35873</v>
      </c>
      <c r="E110" s="9">
        <v>6060</v>
      </c>
      <c r="F110" s="10">
        <v>0.14000000000000001</v>
      </c>
      <c r="G110" s="9">
        <v>1489</v>
      </c>
      <c r="H110" s="10">
        <v>3.3000000000000002E-2</v>
      </c>
      <c r="I110" s="9">
        <v>1.04</v>
      </c>
      <c r="J110" s="10">
        <v>0.33300000000000002</v>
      </c>
      <c r="K110">
        <f t="shared" si="3"/>
        <v>82.614803555801203</v>
      </c>
      <c r="L110" s="11">
        <v>2010</v>
      </c>
      <c r="M110" s="11">
        <v>1</v>
      </c>
      <c r="N110" s="11">
        <v>2010</v>
      </c>
      <c r="O110" s="11">
        <v>4</v>
      </c>
    </row>
    <row r="111" spans="1:15" x14ac:dyDescent="0.2">
      <c r="A111">
        <v>2008</v>
      </c>
      <c r="B111" s="9">
        <v>6</v>
      </c>
      <c r="C111" s="9">
        <v>43544</v>
      </c>
      <c r="D111" s="9">
        <v>34891</v>
      </c>
      <c r="E111" s="9">
        <v>6894</v>
      </c>
      <c r="F111" s="10">
        <v>0.159</v>
      </c>
      <c r="G111" s="9">
        <v>1759</v>
      </c>
      <c r="H111" s="10">
        <v>0.04</v>
      </c>
      <c r="I111" s="9">
        <v>1.04</v>
      </c>
      <c r="J111" s="10">
        <v>0.35499999999999998</v>
      </c>
      <c r="K111">
        <f t="shared" si="3"/>
        <v>80.12814624288076</v>
      </c>
      <c r="L111" s="11">
        <v>2010</v>
      </c>
      <c r="M111" s="11">
        <v>5</v>
      </c>
      <c r="N111" s="11">
        <v>2010</v>
      </c>
      <c r="O111" s="11">
        <v>8</v>
      </c>
    </row>
    <row r="112" spans="1:15" x14ac:dyDescent="0.2">
      <c r="A112">
        <v>2008</v>
      </c>
      <c r="B112" s="9">
        <v>7</v>
      </c>
      <c r="C112" s="9">
        <v>43619</v>
      </c>
      <c r="D112" s="9">
        <v>33827</v>
      </c>
      <c r="E112" s="9">
        <v>7901</v>
      </c>
      <c r="F112" s="10">
        <v>0.182</v>
      </c>
      <c r="G112" s="9">
        <v>1891</v>
      </c>
      <c r="H112" s="10">
        <v>4.2000000000000003E-2</v>
      </c>
      <c r="I112" s="9">
        <v>1.05</v>
      </c>
      <c r="J112" s="10">
        <v>0.375</v>
      </c>
      <c r="K112">
        <f t="shared" si="3"/>
        <v>77.551067195488201</v>
      </c>
      <c r="L112" s="11">
        <v>2010</v>
      </c>
      <c r="M112" s="11">
        <v>9</v>
      </c>
      <c r="N112" s="11">
        <v>2010</v>
      </c>
      <c r="O112" s="11">
        <v>12</v>
      </c>
    </row>
    <row r="113" spans="1:15" x14ac:dyDescent="0.2">
      <c r="A113">
        <v>2008</v>
      </c>
      <c r="B113" s="9">
        <v>8</v>
      </c>
      <c r="C113" s="9">
        <v>43609</v>
      </c>
      <c r="D113" s="9">
        <v>33417</v>
      </c>
      <c r="E113" s="9">
        <v>8231</v>
      </c>
      <c r="F113" s="10">
        <v>0.19</v>
      </c>
      <c r="G113" s="9">
        <v>1961</v>
      </c>
      <c r="H113" s="10">
        <v>4.2999999999999997E-2</v>
      </c>
      <c r="I113" s="9">
        <v>1.05</v>
      </c>
      <c r="J113" s="10">
        <v>0.38200000000000001</v>
      </c>
      <c r="K113">
        <f t="shared" si="3"/>
        <v>76.628677566557357</v>
      </c>
      <c r="L113" s="11">
        <v>2011</v>
      </c>
      <c r="M113" s="11">
        <v>1</v>
      </c>
      <c r="N113" s="11">
        <v>2011</v>
      </c>
      <c r="O113" s="11">
        <v>4</v>
      </c>
    </row>
    <row r="114" spans="1:15" x14ac:dyDescent="0.2">
      <c r="A114">
        <v>2008</v>
      </c>
      <c r="B114" s="9">
        <v>9</v>
      </c>
      <c r="C114" s="9">
        <v>43621</v>
      </c>
      <c r="D114" s="9">
        <v>32567</v>
      </c>
      <c r="E114" s="9">
        <v>8880</v>
      </c>
      <c r="F114" s="10">
        <v>0.20399999999999999</v>
      </c>
      <c r="G114" s="9">
        <v>2174</v>
      </c>
      <c r="H114" s="10">
        <v>4.7E-2</v>
      </c>
      <c r="I114" s="9">
        <v>1.04</v>
      </c>
      <c r="J114" s="10">
        <v>0.39700000000000002</v>
      </c>
      <c r="K114">
        <f t="shared" si="3"/>
        <v>74.658994520987605</v>
      </c>
      <c r="L114" s="11">
        <v>2011</v>
      </c>
      <c r="M114" s="11">
        <v>5</v>
      </c>
      <c r="N114" s="11">
        <v>2011</v>
      </c>
      <c r="O114" s="11">
        <v>8</v>
      </c>
    </row>
    <row r="115" spans="1:15" x14ac:dyDescent="0.2">
      <c r="A115">
        <v>2008</v>
      </c>
      <c r="B115" s="9">
        <v>10</v>
      </c>
      <c r="C115" s="9">
        <v>43690</v>
      </c>
      <c r="D115" s="9">
        <v>31445</v>
      </c>
      <c r="E115" s="9">
        <v>9877</v>
      </c>
      <c r="F115" s="10">
        <v>0.22700000000000001</v>
      </c>
      <c r="G115" s="9">
        <v>2368</v>
      </c>
      <c r="H115" s="10">
        <v>5.0999999999999997E-2</v>
      </c>
      <c r="I115" s="9">
        <v>1.05</v>
      </c>
      <c r="J115" s="10">
        <v>0.41899999999999998</v>
      </c>
      <c r="K115">
        <f t="shared" si="3"/>
        <v>71.97299153124284</v>
      </c>
      <c r="L115" s="11">
        <v>2011</v>
      </c>
      <c r="M115" s="11">
        <v>9</v>
      </c>
      <c r="N115" s="11">
        <v>2011</v>
      </c>
      <c r="O115" s="11">
        <v>12</v>
      </c>
    </row>
    <row r="116" spans="1:15" x14ac:dyDescent="0.2">
      <c r="A116">
        <v>2008</v>
      </c>
      <c r="B116" s="9">
        <v>11</v>
      </c>
      <c r="C116" s="9">
        <v>43720</v>
      </c>
      <c r="D116" s="9">
        <v>31007</v>
      </c>
      <c r="E116" s="9">
        <v>10256</v>
      </c>
      <c r="F116" s="10">
        <v>0.23499999999999999</v>
      </c>
      <c r="G116" s="9">
        <v>2457</v>
      </c>
      <c r="H116" s="10">
        <v>5.2999999999999999E-2</v>
      </c>
      <c r="I116" s="9">
        <v>1.05</v>
      </c>
      <c r="J116" s="10">
        <v>0.42699999999999999</v>
      </c>
      <c r="K116">
        <f t="shared" si="3"/>
        <v>70.92177493138152</v>
      </c>
      <c r="L116" s="11">
        <v>2012</v>
      </c>
      <c r="M116" s="11">
        <v>1</v>
      </c>
      <c r="N116" s="11">
        <v>2012</v>
      </c>
      <c r="O116" s="11">
        <v>4</v>
      </c>
    </row>
    <row r="117" spans="1:15" x14ac:dyDescent="0.2">
      <c r="A117">
        <v>2008</v>
      </c>
      <c r="B117" s="9">
        <v>12</v>
      </c>
      <c r="C117" s="9">
        <v>43678</v>
      </c>
      <c r="D117" s="9">
        <v>30716</v>
      </c>
      <c r="E117" s="9">
        <v>10381</v>
      </c>
      <c r="F117" s="10">
        <v>0.24</v>
      </c>
      <c r="G117" s="9">
        <v>2581</v>
      </c>
      <c r="H117" s="10">
        <v>5.6000000000000001E-2</v>
      </c>
      <c r="I117" s="9">
        <v>1.05</v>
      </c>
      <c r="J117" s="10">
        <v>0.434</v>
      </c>
      <c r="K117">
        <f t="shared" si="3"/>
        <v>70.323732771647059</v>
      </c>
      <c r="L117" s="11">
        <v>2012</v>
      </c>
      <c r="M117" s="11">
        <v>5</v>
      </c>
      <c r="N117" s="11">
        <v>2012</v>
      </c>
      <c r="O117" s="11">
        <v>8</v>
      </c>
    </row>
    <row r="118" spans="1:15" x14ac:dyDescent="0.2">
      <c r="A118">
        <v>2008</v>
      </c>
      <c r="B118" s="9">
        <v>13</v>
      </c>
      <c r="C118" s="9">
        <v>43654</v>
      </c>
      <c r="D118" s="9">
        <v>30213</v>
      </c>
      <c r="E118" s="9">
        <v>10901</v>
      </c>
      <c r="F118" s="10">
        <v>0.252</v>
      </c>
      <c r="G118" s="9">
        <v>2540</v>
      </c>
      <c r="H118" s="10">
        <v>5.6000000000000001E-2</v>
      </c>
      <c r="I118" s="9">
        <v>1.05</v>
      </c>
      <c r="J118" s="10">
        <v>0.44400000000000001</v>
      </c>
      <c r="K118">
        <f t="shared" si="3"/>
        <v>69.210152563338994</v>
      </c>
      <c r="L118" s="11">
        <v>2012</v>
      </c>
      <c r="M118" s="11">
        <v>9</v>
      </c>
      <c r="N118" s="11">
        <v>2012</v>
      </c>
      <c r="O118" s="11">
        <v>12</v>
      </c>
    </row>
    <row r="119" spans="1:15" x14ac:dyDescent="0.2">
      <c r="A119">
        <v>2008</v>
      </c>
      <c r="B119" s="9">
        <v>14</v>
      </c>
      <c r="C119" s="9">
        <v>43600</v>
      </c>
      <c r="D119" s="9">
        <v>29810</v>
      </c>
      <c r="E119" s="9">
        <v>11272</v>
      </c>
      <c r="F119" s="10">
        <v>0.26</v>
      </c>
      <c r="G119" s="9">
        <v>2518</v>
      </c>
      <c r="H119" s="10">
        <v>5.5E-2</v>
      </c>
      <c r="I119" s="9">
        <v>1.05</v>
      </c>
      <c r="J119" s="10">
        <v>0.44900000000000001</v>
      </c>
      <c r="K119">
        <f t="shared" si="3"/>
        <v>68.371559633027516</v>
      </c>
      <c r="L119" s="11">
        <v>2013</v>
      </c>
      <c r="M119" s="11">
        <v>1</v>
      </c>
      <c r="N119" s="11">
        <v>2013</v>
      </c>
      <c r="O119" s="11">
        <v>4</v>
      </c>
    </row>
    <row r="120" spans="1:15" x14ac:dyDescent="0.2">
      <c r="A120">
        <v>2008</v>
      </c>
      <c r="B120" s="9">
        <v>15</v>
      </c>
      <c r="C120" s="9">
        <v>43653</v>
      </c>
      <c r="D120" s="9">
        <v>28885</v>
      </c>
      <c r="E120" s="9">
        <v>11982</v>
      </c>
      <c r="F120" s="10">
        <v>0.27500000000000002</v>
      </c>
      <c r="G120" s="9">
        <v>2786</v>
      </c>
      <c r="H120" s="10">
        <v>5.8000000000000003E-2</v>
      </c>
      <c r="I120" s="9">
        <v>1.06</v>
      </c>
      <c r="J120" s="10">
        <v>0.46500000000000002</v>
      </c>
      <c r="K120">
        <f t="shared" si="3"/>
        <v>66.169564520193347</v>
      </c>
      <c r="L120" s="11">
        <v>2013</v>
      </c>
      <c r="M120" s="11">
        <v>5</v>
      </c>
      <c r="N120" s="11">
        <v>2013</v>
      </c>
      <c r="O120" s="11">
        <v>8</v>
      </c>
    </row>
    <row r="121" spans="1:15" x14ac:dyDescent="0.2">
      <c r="A121">
        <v>2008</v>
      </c>
      <c r="B121" s="9">
        <v>16</v>
      </c>
      <c r="C121" s="9">
        <v>32566</v>
      </c>
      <c r="D121" s="9">
        <v>20135</v>
      </c>
      <c r="E121" s="9">
        <v>10228</v>
      </c>
      <c r="F121" s="10">
        <v>0.314</v>
      </c>
      <c r="G121" s="9">
        <v>2203</v>
      </c>
      <c r="H121" s="10">
        <v>6.0999999999999999E-2</v>
      </c>
      <c r="I121" s="9">
        <v>1.06</v>
      </c>
      <c r="J121" s="10">
        <v>0.53</v>
      </c>
      <c r="K121">
        <f t="shared" si="3"/>
        <v>61.828287170668794</v>
      </c>
      <c r="L121" s="11">
        <v>2013</v>
      </c>
      <c r="M121" s="11">
        <v>9</v>
      </c>
      <c r="N121" s="11">
        <v>2013</v>
      </c>
      <c r="O121" s="11">
        <v>12</v>
      </c>
    </row>
  </sheetData>
  <sortState xmlns:xlrd2="http://schemas.microsoft.com/office/spreadsheetml/2017/richdata2" ref="Q2:Q25">
    <sortCondition ref="Q1:Q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F135-8771-2742-99C0-24BDCCDC3EFA}">
  <dimension ref="A1:I15"/>
  <sheetViews>
    <sheetView workbookViewId="0">
      <selection activeCell="E15" sqref="E15"/>
    </sheetView>
  </sheetViews>
  <sheetFormatPr baseColWidth="10" defaultRowHeight="16" x14ac:dyDescent="0.2"/>
  <cols>
    <col min="2" max="2" width="33.5" bestFit="1" customWidth="1"/>
    <col min="3" max="3" width="46" customWidth="1"/>
    <col min="4" max="4" width="23" customWidth="1"/>
    <col min="5" max="5" width="24" bestFit="1" customWidth="1"/>
    <col min="6" max="6" width="14.83203125" bestFit="1" customWidth="1"/>
  </cols>
  <sheetData>
    <row r="1" spans="1:9" x14ac:dyDescent="0.2">
      <c r="A1" t="s">
        <v>6</v>
      </c>
      <c r="B1" t="s">
        <v>7</v>
      </c>
      <c r="C1" t="s">
        <v>13</v>
      </c>
      <c r="D1" t="s">
        <v>28</v>
      </c>
      <c r="E1" t="s">
        <v>95</v>
      </c>
      <c r="F1" t="s">
        <v>8</v>
      </c>
      <c r="G1" t="s">
        <v>9</v>
      </c>
      <c r="H1" t="s">
        <v>3</v>
      </c>
      <c r="I1" t="s">
        <v>25</v>
      </c>
    </row>
    <row r="2" spans="1:9" x14ac:dyDescent="0.2">
      <c r="A2" t="s">
        <v>56</v>
      </c>
      <c r="B2" t="s">
        <v>57</v>
      </c>
      <c r="C2" t="s">
        <v>58</v>
      </c>
      <c r="D2" t="s">
        <v>29</v>
      </c>
      <c r="E2" t="s">
        <v>103</v>
      </c>
    </row>
    <row r="3" spans="1:9" x14ac:dyDescent="0.2">
      <c r="A3" t="s">
        <v>5</v>
      </c>
      <c r="B3" t="s">
        <v>10</v>
      </c>
      <c r="C3" t="s">
        <v>14</v>
      </c>
      <c r="D3" t="s">
        <v>29</v>
      </c>
      <c r="E3" t="s">
        <v>97</v>
      </c>
      <c r="F3" t="s">
        <v>44</v>
      </c>
    </row>
    <row r="4" spans="1:9" x14ac:dyDescent="0.2">
      <c r="A4" t="s">
        <v>11</v>
      </c>
      <c r="B4" t="s">
        <v>12</v>
      </c>
      <c r="C4" t="s">
        <v>15</v>
      </c>
      <c r="D4" t="s">
        <v>29</v>
      </c>
      <c r="E4" t="s">
        <v>96</v>
      </c>
      <c r="F4" t="s">
        <v>106</v>
      </c>
    </row>
    <row r="5" spans="1:9" x14ac:dyDescent="0.2">
      <c r="A5" t="s">
        <v>4</v>
      </c>
      <c r="B5" t="s">
        <v>16</v>
      </c>
      <c r="C5" t="s">
        <v>17</v>
      </c>
      <c r="D5" t="s">
        <v>30</v>
      </c>
      <c r="E5" t="s">
        <v>98</v>
      </c>
      <c r="F5" t="s">
        <v>18</v>
      </c>
    </row>
    <row r="6" spans="1:9" x14ac:dyDescent="0.2">
      <c r="A6" t="s">
        <v>23</v>
      </c>
      <c r="B6" t="s">
        <v>27</v>
      </c>
      <c r="C6" t="s">
        <v>17</v>
      </c>
      <c r="D6" t="s">
        <v>30</v>
      </c>
      <c r="E6" t="s">
        <v>103</v>
      </c>
      <c r="F6" s="3" t="s">
        <v>45</v>
      </c>
      <c r="H6" t="s">
        <v>24</v>
      </c>
      <c r="I6" s="2" t="s">
        <v>26</v>
      </c>
    </row>
    <row r="7" spans="1:9" x14ac:dyDescent="0.2">
      <c r="A7" t="s">
        <v>31</v>
      </c>
      <c r="B7" t="s">
        <v>32</v>
      </c>
      <c r="C7" t="s">
        <v>17</v>
      </c>
      <c r="D7" t="s">
        <v>30</v>
      </c>
      <c r="E7" t="s">
        <v>99</v>
      </c>
      <c r="F7" s="3" t="s">
        <v>45</v>
      </c>
    </row>
    <row r="8" spans="1:9" x14ac:dyDescent="0.2">
      <c r="A8" t="s">
        <v>36</v>
      </c>
      <c r="B8" t="s">
        <v>42</v>
      </c>
      <c r="C8" t="s">
        <v>17</v>
      </c>
      <c r="D8" t="s">
        <v>30</v>
      </c>
      <c r="E8" t="s">
        <v>100</v>
      </c>
      <c r="F8" t="s">
        <v>46</v>
      </c>
      <c r="H8" t="s">
        <v>43</v>
      </c>
      <c r="I8" t="s">
        <v>41</v>
      </c>
    </row>
    <row r="9" spans="1:9" x14ac:dyDescent="0.2">
      <c r="A9" t="s">
        <v>22</v>
      </c>
      <c r="B9" t="s">
        <v>47</v>
      </c>
      <c r="C9" t="s">
        <v>15</v>
      </c>
      <c r="D9" t="s">
        <v>29</v>
      </c>
      <c r="E9" t="s">
        <v>103</v>
      </c>
      <c r="F9" t="s">
        <v>101</v>
      </c>
    </row>
    <row r="10" spans="1:9" x14ac:dyDescent="0.2">
      <c r="A10" t="s">
        <v>35</v>
      </c>
      <c r="B10" t="s">
        <v>50</v>
      </c>
      <c r="C10" t="s">
        <v>51</v>
      </c>
      <c r="D10" t="s">
        <v>52</v>
      </c>
      <c r="E10" t="s">
        <v>103</v>
      </c>
      <c r="F10" t="s">
        <v>102</v>
      </c>
    </row>
    <row r="11" spans="1:9" x14ac:dyDescent="0.2">
      <c r="A11" t="s">
        <v>49</v>
      </c>
      <c r="B11" t="s">
        <v>53</v>
      </c>
      <c r="C11" t="s">
        <v>54</v>
      </c>
      <c r="D11" t="s">
        <v>55</v>
      </c>
      <c r="E11" t="s">
        <v>103</v>
      </c>
      <c r="F11" t="s">
        <v>105</v>
      </c>
    </row>
    <row r="12" spans="1:9" x14ac:dyDescent="0.2">
      <c r="A12" t="s">
        <v>63</v>
      </c>
      <c r="B12" t="s">
        <v>64</v>
      </c>
      <c r="C12" t="s">
        <v>15</v>
      </c>
      <c r="D12" t="s">
        <v>29</v>
      </c>
      <c r="E12" t="s">
        <v>104</v>
      </c>
      <c r="F12" t="s">
        <v>102</v>
      </c>
    </row>
    <row r="13" spans="1:9" x14ac:dyDescent="0.2">
      <c r="A13" t="s">
        <v>66</v>
      </c>
      <c r="B13" t="s">
        <v>78</v>
      </c>
      <c r="C13" t="s">
        <v>14</v>
      </c>
      <c r="D13" t="s">
        <v>29</v>
      </c>
      <c r="E13" t="s">
        <v>128</v>
      </c>
      <c r="I13" s="2" t="s">
        <v>79</v>
      </c>
    </row>
    <row r="14" spans="1:9" x14ac:dyDescent="0.2">
      <c r="A14" t="s">
        <v>48</v>
      </c>
      <c r="B14" t="s">
        <v>94</v>
      </c>
      <c r="C14" t="s">
        <v>17</v>
      </c>
      <c r="D14" t="s">
        <v>30</v>
      </c>
      <c r="E14" t="s">
        <v>100</v>
      </c>
    </row>
    <row r="15" spans="1:9" x14ac:dyDescent="0.2">
      <c r="A15" t="s">
        <v>124</v>
      </c>
      <c r="B15" t="s">
        <v>126</v>
      </c>
      <c r="C15" t="s">
        <v>17</v>
      </c>
      <c r="D15" t="s">
        <v>30</v>
      </c>
      <c r="E15" t="s">
        <v>127</v>
      </c>
    </row>
  </sheetData>
  <hyperlinks>
    <hyperlink ref="I6" r:id="rId1" xr:uid="{CC9C12A7-0D4E-BC4B-90E8-9DBEEF0EB39D}"/>
    <hyperlink ref="I13" r:id="rId2" xr:uid="{9568F1F8-B61E-9E4F-8CE9-544036FC2B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28AF-34D3-F042-9D01-469EA31113CD}">
  <dimension ref="A1:O30"/>
  <sheetViews>
    <sheetView workbookViewId="0">
      <selection activeCell="N2" sqref="N1:O1048576"/>
    </sheetView>
  </sheetViews>
  <sheetFormatPr baseColWidth="10" defaultRowHeight="16" x14ac:dyDescent="0.2"/>
  <cols>
    <col min="1" max="1" width="20.6640625" customWidth="1"/>
    <col min="14" max="14" width="16.83203125" bestFit="1" customWidth="1"/>
  </cols>
  <sheetData>
    <row r="1" spans="1:15" x14ac:dyDescent="0.2">
      <c r="B1" s="16" t="s">
        <v>4</v>
      </c>
      <c r="C1" s="16"/>
      <c r="D1" s="16" t="s">
        <v>5</v>
      </c>
      <c r="E1" s="16"/>
      <c r="F1" s="16" t="s">
        <v>11</v>
      </c>
      <c r="G1" s="16"/>
      <c r="H1" s="16" t="s">
        <v>23</v>
      </c>
      <c r="I1" s="16"/>
      <c r="J1" s="16" t="s">
        <v>31</v>
      </c>
      <c r="K1" s="16"/>
      <c r="L1" s="16" t="s">
        <v>35</v>
      </c>
      <c r="M1" s="16"/>
      <c r="N1" s="16" t="s">
        <v>36</v>
      </c>
      <c r="O1" s="16"/>
    </row>
    <row r="2" spans="1:15" x14ac:dyDescent="0.2">
      <c r="A2" t="s">
        <v>108</v>
      </c>
      <c r="B2" s="14" t="s">
        <v>109</v>
      </c>
      <c r="C2" s="14" t="s">
        <v>110</v>
      </c>
      <c r="D2" s="14" t="s">
        <v>109</v>
      </c>
      <c r="E2" s="14" t="s">
        <v>110</v>
      </c>
      <c r="F2" s="14" t="s">
        <v>109</v>
      </c>
      <c r="G2" s="14" t="s">
        <v>110</v>
      </c>
      <c r="H2" s="14" t="s">
        <v>109</v>
      </c>
      <c r="I2" s="14" t="s">
        <v>110</v>
      </c>
      <c r="J2" s="14" t="s">
        <v>109</v>
      </c>
      <c r="K2" s="14" t="s">
        <v>110</v>
      </c>
      <c r="L2" s="14" t="s">
        <v>109</v>
      </c>
      <c r="M2" s="14" t="s">
        <v>110</v>
      </c>
      <c r="N2" s="14" t="s">
        <v>109</v>
      </c>
      <c r="O2" s="14" t="s">
        <v>110</v>
      </c>
    </row>
    <row r="3" spans="1:15" x14ac:dyDescent="0.2">
      <c r="A3" s="15" t="s">
        <v>107</v>
      </c>
      <c r="B3" s="12">
        <v>7.5264199999999999</v>
      </c>
      <c r="C3" s="12">
        <v>1.9036599999999999</v>
      </c>
      <c r="D3" s="12">
        <v>87.220209999999994</v>
      </c>
      <c r="E3" s="12">
        <v>0.23097000000000001</v>
      </c>
      <c r="F3" s="12">
        <v>57.697150000000001</v>
      </c>
      <c r="G3" s="12">
        <v>1.00705</v>
      </c>
      <c r="H3" s="12">
        <v>18.130759999999999</v>
      </c>
      <c r="I3" s="12">
        <v>1.3553299999999999</v>
      </c>
      <c r="J3" s="12">
        <v>52.150060000000003</v>
      </c>
      <c r="K3" s="12">
        <v>0.56750999999999996</v>
      </c>
      <c r="L3" s="12">
        <v>94.604280000000003</v>
      </c>
      <c r="M3" s="12">
        <v>-0.14235</v>
      </c>
      <c r="N3" s="12">
        <v>22.736889999999999</v>
      </c>
      <c r="O3" s="12">
        <v>0.86075000000000002</v>
      </c>
    </row>
    <row r="4" spans="1:15" x14ac:dyDescent="0.2">
      <c r="A4" s="15"/>
      <c r="B4" s="13">
        <v>-20.03708</v>
      </c>
      <c r="C4" s="13">
        <v>-0.56967999999999996</v>
      </c>
      <c r="D4" s="13">
        <v>-17.201809999999998</v>
      </c>
      <c r="E4" s="13">
        <v>-0.48899999999999999</v>
      </c>
      <c r="F4" s="13">
        <v>-12.1648</v>
      </c>
      <c r="G4" s="13">
        <v>-0.34592000000000001</v>
      </c>
      <c r="H4" s="13">
        <v>-32.944850000000002</v>
      </c>
      <c r="I4" s="13">
        <v>-0.93723000000000001</v>
      </c>
      <c r="J4" s="13">
        <v>-19.781030000000001</v>
      </c>
      <c r="K4" s="13">
        <v>-0.56261000000000005</v>
      </c>
      <c r="L4" s="13">
        <v>-9.2911000000000001</v>
      </c>
      <c r="M4" s="13">
        <v>-0.26413999999999999</v>
      </c>
      <c r="N4" s="13">
        <v>-12.89861</v>
      </c>
      <c r="O4" s="13">
        <v>-0.40053</v>
      </c>
    </row>
    <row r="5" spans="1:15" x14ac:dyDescent="0.2">
      <c r="A5" s="15" t="s">
        <v>111</v>
      </c>
      <c r="B5" s="12">
        <v>80.620310000000003</v>
      </c>
      <c r="C5" s="12">
        <v>-0.21951000000000001</v>
      </c>
      <c r="D5" s="12">
        <v>100.15452000000001</v>
      </c>
      <c r="E5" s="12">
        <v>-0.16758999999999999</v>
      </c>
      <c r="F5" s="12">
        <v>93.5839</v>
      </c>
      <c r="G5" s="12">
        <v>-1.6039999999999999E-2</v>
      </c>
      <c r="H5" s="12">
        <v>64.904520000000005</v>
      </c>
      <c r="I5" s="12">
        <v>2.9690000000000001E-2</v>
      </c>
      <c r="J5" s="12">
        <v>65.128370000000004</v>
      </c>
      <c r="K5" s="12">
        <v>0.23116</v>
      </c>
      <c r="L5" s="12">
        <v>90.842569999999995</v>
      </c>
      <c r="M5" s="12">
        <v>-4.1200000000000001E-2</v>
      </c>
      <c r="N5" s="12">
        <v>58.428089999999997</v>
      </c>
      <c r="O5" s="12">
        <v>-0.25788</v>
      </c>
    </row>
    <row r="6" spans="1:15" x14ac:dyDescent="0.2">
      <c r="A6" s="15"/>
      <c r="B6" s="13">
        <v>-9.3523300000000003</v>
      </c>
      <c r="C6" s="13">
        <v>-0.30991999999999997</v>
      </c>
      <c r="D6" s="13">
        <v>-4.7083700000000004</v>
      </c>
      <c r="E6" s="13">
        <v>-0.15576000000000001</v>
      </c>
      <c r="F6" s="13">
        <v>-4.7587200000000003</v>
      </c>
      <c r="G6" s="13">
        <v>-0.15744</v>
      </c>
      <c r="H6" s="13">
        <v>-11.570779999999999</v>
      </c>
      <c r="I6" s="13">
        <v>-0.38351000000000002</v>
      </c>
      <c r="J6" s="13">
        <v>-5.5989800000000001</v>
      </c>
      <c r="K6" s="13">
        <v>-0.18534999999999999</v>
      </c>
      <c r="L6" s="13">
        <v>-2.6159400000000002</v>
      </c>
      <c r="M6" s="13">
        <v>-8.6099999999999996E-2</v>
      </c>
      <c r="N6" s="13">
        <v>-6.8401899999999998</v>
      </c>
      <c r="O6" s="13">
        <v>-0.22957</v>
      </c>
    </row>
    <row r="7" spans="1:15" x14ac:dyDescent="0.2">
      <c r="A7" s="15" t="s">
        <v>112</v>
      </c>
      <c r="B7" s="12">
        <v>81.169799999999995</v>
      </c>
      <c r="C7" s="12">
        <v>-0.24288999999999999</v>
      </c>
      <c r="D7" s="12">
        <v>98.72636</v>
      </c>
      <c r="E7" s="12">
        <v>-0.12285</v>
      </c>
      <c r="F7" s="12">
        <v>89.111350000000002</v>
      </c>
      <c r="G7" s="12">
        <v>0.13513</v>
      </c>
      <c r="H7" s="12">
        <v>55.008809999999997</v>
      </c>
      <c r="I7" s="12">
        <v>0.36558000000000002</v>
      </c>
      <c r="J7" s="12">
        <v>69.383939999999996</v>
      </c>
      <c r="K7" s="12">
        <v>9.2009999999999995E-2</v>
      </c>
      <c r="L7" s="12">
        <v>87.045810000000003</v>
      </c>
      <c r="M7" s="12">
        <v>8.6529999999999996E-2</v>
      </c>
      <c r="N7" s="12">
        <v>71.926029999999997</v>
      </c>
      <c r="O7" s="12">
        <v>-0.78005999999999998</v>
      </c>
    </row>
    <row r="8" spans="1:15" x14ac:dyDescent="0.2">
      <c r="A8" s="15"/>
      <c r="B8" s="13">
        <v>-11.99727</v>
      </c>
      <c r="C8" s="13">
        <v>-0.40629999999999999</v>
      </c>
      <c r="D8" s="13">
        <v>-6.2262899999999997</v>
      </c>
      <c r="E8" s="13">
        <v>-0.21065999999999999</v>
      </c>
      <c r="F8" s="13">
        <v>-5.9291299999999998</v>
      </c>
      <c r="G8" s="13">
        <v>-0.20058000000000001</v>
      </c>
      <c r="H8" s="13">
        <v>-14.87262</v>
      </c>
      <c r="I8" s="13">
        <v>-0.50373000000000001</v>
      </c>
      <c r="J8" s="13">
        <v>-7.61531</v>
      </c>
      <c r="K8" s="13">
        <v>-0.25777</v>
      </c>
      <c r="L8" s="13">
        <v>-3.2631000000000001</v>
      </c>
      <c r="M8" s="13">
        <v>-0.11003</v>
      </c>
      <c r="N8" s="13">
        <v>-7.6097799999999998</v>
      </c>
      <c r="O8" s="13">
        <v>-0.25757999999999998</v>
      </c>
    </row>
    <row r="9" spans="1:15" x14ac:dyDescent="0.2">
      <c r="A9" s="15" t="s">
        <v>113</v>
      </c>
      <c r="B9" s="12">
        <v>69.857690000000005</v>
      </c>
      <c r="C9" s="12">
        <v>0.14321</v>
      </c>
      <c r="D9" s="12">
        <v>98.361940000000004</v>
      </c>
      <c r="E9" s="12">
        <v>-0.11277</v>
      </c>
      <c r="F9" s="12">
        <v>87.274799999999999</v>
      </c>
      <c r="G9" s="12">
        <v>0.20139000000000001</v>
      </c>
      <c r="H9" s="12">
        <v>50.28828</v>
      </c>
      <c r="I9" s="12">
        <v>0.53627000000000002</v>
      </c>
      <c r="J9" s="12">
        <v>69.434550000000002</v>
      </c>
      <c r="K9" s="12">
        <v>9.2149999999999996E-2</v>
      </c>
      <c r="L9" s="12">
        <v>87.507729999999995</v>
      </c>
      <c r="M9" s="12">
        <v>7.2330000000000005E-2</v>
      </c>
      <c r="N9" s="12">
        <v>64.156570000000002</v>
      </c>
      <c r="O9" s="12">
        <v>-0.49048000000000003</v>
      </c>
    </row>
    <row r="10" spans="1:15" x14ac:dyDescent="0.2">
      <c r="A10" s="15"/>
      <c r="B10" s="13">
        <v>-13.10656</v>
      </c>
      <c r="C10" s="13">
        <v>-0.45299</v>
      </c>
      <c r="D10" s="13">
        <v>-6.7505800000000002</v>
      </c>
      <c r="E10" s="13">
        <v>-0.23313</v>
      </c>
      <c r="F10" s="13">
        <v>-6.2737699999999998</v>
      </c>
      <c r="G10" s="13">
        <v>-0.21662000000000001</v>
      </c>
      <c r="H10" s="13">
        <v>-14.94337</v>
      </c>
      <c r="I10" s="13">
        <v>-0.51651000000000002</v>
      </c>
      <c r="J10" s="13">
        <v>-8.2240099999999998</v>
      </c>
      <c r="K10" s="13">
        <v>-0.28410999999999997</v>
      </c>
      <c r="L10" s="13">
        <v>-3.5629599999999999</v>
      </c>
      <c r="M10" s="13">
        <v>-0.12268999999999999</v>
      </c>
      <c r="N10" s="13">
        <v>-9.3756699999999995</v>
      </c>
      <c r="O10" s="13">
        <v>-0.34692000000000001</v>
      </c>
    </row>
    <row r="11" spans="1:15" x14ac:dyDescent="0.2">
      <c r="A11" s="15" t="s">
        <v>114</v>
      </c>
      <c r="B11" s="12">
        <v>32.62932</v>
      </c>
      <c r="C11" s="12">
        <v>1.50624</v>
      </c>
      <c r="D11" s="12">
        <v>79.297700000000006</v>
      </c>
      <c r="E11" s="12">
        <v>0.59777999999999998</v>
      </c>
      <c r="F11" s="12">
        <v>79.606800000000007</v>
      </c>
      <c r="G11" s="12">
        <v>0.49126999999999998</v>
      </c>
      <c r="H11" s="12">
        <v>15.18416</v>
      </c>
      <c r="I11" s="12">
        <v>1.84284</v>
      </c>
      <c r="J11" s="12">
        <v>76.740979999999993</v>
      </c>
      <c r="K11" s="12">
        <v>-0.16897000000000001</v>
      </c>
      <c r="L11" s="12">
        <v>89.877049999999997</v>
      </c>
      <c r="M11" s="12">
        <v>-1.009E-2</v>
      </c>
      <c r="N11" s="12">
        <v>35.600929999999998</v>
      </c>
      <c r="O11" s="12">
        <v>0.59994000000000003</v>
      </c>
    </row>
    <row r="12" spans="1:15" x14ac:dyDescent="0.2">
      <c r="A12" s="15"/>
      <c r="B12" s="13">
        <v>-12.79922</v>
      </c>
      <c r="C12" s="13">
        <v>-0.46586</v>
      </c>
      <c r="D12" s="13">
        <v>-8.5060599999999997</v>
      </c>
      <c r="E12" s="13">
        <v>-0.30814999999999998</v>
      </c>
      <c r="F12" s="13">
        <v>-8.01769</v>
      </c>
      <c r="G12" s="13">
        <v>-0.29167999999999999</v>
      </c>
      <c r="H12" s="13">
        <v>-15.15573</v>
      </c>
      <c r="I12" s="13">
        <v>-0.55166999999999999</v>
      </c>
      <c r="J12" s="13">
        <v>-11.390230000000001</v>
      </c>
      <c r="K12" s="13">
        <v>-0.41454000000000002</v>
      </c>
      <c r="L12" s="13">
        <v>-5.0266099999999998</v>
      </c>
      <c r="M12" s="13">
        <v>-0.18265000000000001</v>
      </c>
      <c r="N12" s="13">
        <v>-8.86937</v>
      </c>
      <c r="O12" s="13">
        <v>-0.32113000000000003</v>
      </c>
    </row>
    <row r="13" spans="1:15" x14ac:dyDescent="0.2">
      <c r="A13" s="15" t="s">
        <v>115</v>
      </c>
      <c r="B13" s="12">
        <v>69.686629999999994</v>
      </c>
      <c r="C13" s="12">
        <v>0.30507000000000001</v>
      </c>
      <c r="D13" s="12">
        <v>93.686880000000002</v>
      </c>
      <c r="E13" s="12">
        <v>9.9949999999999997E-2</v>
      </c>
      <c r="F13" s="12">
        <v>92.07329</v>
      </c>
      <c r="G13" s="12">
        <v>7.2620000000000004E-2</v>
      </c>
      <c r="H13" s="12">
        <v>65.994320000000002</v>
      </c>
      <c r="I13" s="12">
        <v>-1.374E-2</v>
      </c>
      <c r="J13" s="12">
        <v>68.188800000000001</v>
      </c>
      <c r="K13" s="12">
        <v>0.27662999999999999</v>
      </c>
      <c r="L13" s="12">
        <v>90.443950000000001</v>
      </c>
      <c r="M13" s="12">
        <v>-5.969E-2</v>
      </c>
      <c r="N13" s="12">
        <v>42.53904</v>
      </c>
      <c r="O13" s="12">
        <v>0.52314000000000005</v>
      </c>
    </row>
    <row r="14" spans="1:15" x14ac:dyDescent="0.2">
      <c r="A14" s="15"/>
      <c r="B14" s="13">
        <v>-4.1989900000000002</v>
      </c>
      <c r="C14" s="13">
        <v>-0.29614000000000001</v>
      </c>
      <c r="D14" s="13">
        <v>-2.2593299999999998</v>
      </c>
      <c r="E14" s="13">
        <v>-0.15822</v>
      </c>
      <c r="F14" s="13">
        <v>-2.1828400000000001</v>
      </c>
      <c r="G14" s="13">
        <v>-0.15276000000000001</v>
      </c>
      <c r="H14" s="13">
        <v>-5.3679199999999998</v>
      </c>
      <c r="I14" s="13">
        <v>-0.379</v>
      </c>
      <c r="J14" s="13">
        <v>-2.49044</v>
      </c>
      <c r="K14" s="13">
        <v>-0.17471999999999999</v>
      </c>
      <c r="L14" s="13">
        <v>-1.2193099999999999</v>
      </c>
      <c r="M14" s="13">
        <v>-8.3280000000000007E-2</v>
      </c>
      <c r="N14" s="13">
        <v>-4.0149499999999998</v>
      </c>
      <c r="O14" s="13">
        <v>-0.20304</v>
      </c>
    </row>
    <row r="15" spans="1:15" x14ac:dyDescent="0.2">
      <c r="A15" s="15" t="s">
        <v>116</v>
      </c>
      <c r="B15" s="12">
        <v>59.259129999999999</v>
      </c>
      <c r="C15" s="12">
        <v>1.02291</v>
      </c>
      <c r="D15" s="12">
        <v>101.43497000000001</v>
      </c>
      <c r="E15" s="12">
        <v>-0.43959999999999999</v>
      </c>
      <c r="F15" s="12">
        <v>96.506559999999993</v>
      </c>
      <c r="G15" s="12">
        <v>-0.23638999999999999</v>
      </c>
      <c r="H15" s="12">
        <v>30.247440000000001</v>
      </c>
      <c r="I15" s="12">
        <v>2.4670999999999998</v>
      </c>
      <c r="J15" s="12">
        <v>86.343400000000003</v>
      </c>
      <c r="K15" s="12">
        <v>-0.98838999999999999</v>
      </c>
      <c r="L15" s="12">
        <v>90.676460000000006</v>
      </c>
      <c r="M15" s="12">
        <v>-7.4700000000000003E-2</v>
      </c>
      <c r="N15" s="12">
        <v>53.257730000000002</v>
      </c>
      <c r="O15" s="12">
        <v>-7.9460000000000003E-2</v>
      </c>
    </row>
    <row r="16" spans="1:15" x14ac:dyDescent="0.2">
      <c r="A16" s="15"/>
      <c r="B16" s="13">
        <v>-15.262639999999999</v>
      </c>
      <c r="C16" s="13">
        <v>-1.0588900000000001</v>
      </c>
      <c r="D16" s="13">
        <v>-8.0256100000000004</v>
      </c>
      <c r="E16" s="13">
        <v>-0.55649000000000004</v>
      </c>
      <c r="F16" s="13">
        <v>-7.8460900000000002</v>
      </c>
      <c r="G16" s="13">
        <v>-0.54401999999999995</v>
      </c>
      <c r="H16" s="13">
        <v>-22.523910000000001</v>
      </c>
      <c r="I16" s="13">
        <v>-1.5628500000000001</v>
      </c>
      <c r="J16" s="13">
        <v>-8.9444900000000001</v>
      </c>
      <c r="K16" s="13">
        <v>-0.62029999999999996</v>
      </c>
      <c r="L16" s="13">
        <v>-4.3729699999999996</v>
      </c>
      <c r="M16" s="13">
        <v>-0.30265999999999998</v>
      </c>
      <c r="N16" s="13">
        <v>-15.179360000000001</v>
      </c>
      <c r="O16" s="13">
        <v>-1.12079</v>
      </c>
    </row>
    <row r="17" spans="1:15" x14ac:dyDescent="0.2">
      <c r="A17" s="15" t="s">
        <v>117</v>
      </c>
      <c r="B17" s="12">
        <v>72.002579999999995</v>
      </c>
      <c r="C17" s="12">
        <v>0.19497</v>
      </c>
      <c r="D17" s="12">
        <v>93.831010000000006</v>
      </c>
      <c r="E17" s="12">
        <v>0.12386999999999999</v>
      </c>
      <c r="F17" s="12">
        <v>89.627039999999994</v>
      </c>
      <c r="G17" s="12">
        <v>0.33900000000000002</v>
      </c>
      <c r="H17" s="12">
        <v>67.782669999999996</v>
      </c>
      <c r="I17" s="12">
        <v>-0.19353000000000001</v>
      </c>
      <c r="J17" s="12">
        <v>68.138459999999995</v>
      </c>
      <c r="K17" s="12">
        <v>0.38668999999999998</v>
      </c>
      <c r="L17" s="12">
        <v>90.413049999999998</v>
      </c>
      <c r="M17" s="12">
        <v>-7.9369999999999996E-2</v>
      </c>
      <c r="N17" s="12">
        <v>46.509839999999997</v>
      </c>
      <c r="O17" s="12">
        <v>0.56957000000000002</v>
      </c>
    </row>
    <row r="18" spans="1:15" x14ac:dyDescent="0.2">
      <c r="A18" s="15"/>
      <c r="B18" s="13">
        <v>-7.3558399999999997</v>
      </c>
      <c r="C18" s="13">
        <v>-0.71735000000000004</v>
      </c>
      <c r="D18" s="13">
        <v>-3.8132600000000001</v>
      </c>
      <c r="E18" s="13">
        <v>-0.37092999999999998</v>
      </c>
      <c r="F18" s="13">
        <v>-3.50387</v>
      </c>
      <c r="G18" s="13">
        <v>-0.34061999999999998</v>
      </c>
      <c r="H18" s="13">
        <v>-10.20824</v>
      </c>
      <c r="I18" s="13">
        <v>-0.99595999999999996</v>
      </c>
      <c r="J18" s="13">
        <v>-4.4657799999999996</v>
      </c>
      <c r="K18" s="13">
        <v>-0.43480999999999997</v>
      </c>
      <c r="L18" s="13">
        <v>-2.03084</v>
      </c>
      <c r="M18" s="13">
        <v>-0.19581000000000001</v>
      </c>
      <c r="N18" s="13">
        <v>-6.5845000000000002</v>
      </c>
      <c r="O18" s="13">
        <v>-0.62875000000000003</v>
      </c>
    </row>
    <row r="19" spans="1:15" x14ac:dyDescent="0.2">
      <c r="A19" s="15" t="s">
        <v>118</v>
      </c>
      <c r="B19" s="12">
        <v>96.259020000000007</v>
      </c>
      <c r="C19" s="12">
        <v>-0.49258000000000002</v>
      </c>
      <c r="D19" s="12">
        <v>98.401219999999995</v>
      </c>
      <c r="E19" s="12">
        <v>-7.3050000000000004E-2</v>
      </c>
      <c r="F19" s="12">
        <v>82.960279999999997</v>
      </c>
      <c r="G19" s="12">
        <v>0.22439000000000001</v>
      </c>
      <c r="H19" s="12">
        <v>95.73272</v>
      </c>
      <c r="I19" s="12">
        <v>-0.66239000000000003</v>
      </c>
      <c r="J19" s="12">
        <v>64.314520000000002</v>
      </c>
      <c r="K19" s="12">
        <v>0.17229</v>
      </c>
      <c r="L19" s="12">
        <v>83.184749999999994</v>
      </c>
      <c r="M19" s="12">
        <v>0.14197000000000001</v>
      </c>
      <c r="N19" s="12">
        <v>67.821060000000003</v>
      </c>
      <c r="O19" s="12">
        <v>-0.37837999999999999</v>
      </c>
    </row>
    <row r="20" spans="1:15" x14ac:dyDescent="0.2">
      <c r="A20" s="15"/>
      <c r="B20" s="13">
        <v>-18.034500000000001</v>
      </c>
      <c r="C20" s="13">
        <v>-0.39903</v>
      </c>
      <c r="D20" s="13">
        <v>-9.97837</v>
      </c>
      <c r="E20" s="13">
        <v>-0.22070000000000001</v>
      </c>
      <c r="F20" s="13">
        <v>-9.0545600000000004</v>
      </c>
      <c r="G20" s="13">
        <v>-0.20025000000000001</v>
      </c>
      <c r="H20" s="13">
        <v>-31.439309999999999</v>
      </c>
      <c r="I20" s="13">
        <v>-0.69569999999999999</v>
      </c>
      <c r="J20" s="13">
        <v>-11.8954</v>
      </c>
      <c r="K20" s="13">
        <v>-0.26313999999999999</v>
      </c>
      <c r="L20" s="13">
        <v>-4.9144399999999999</v>
      </c>
      <c r="M20" s="13">
        <v>-0.10853</v>
      </c>
      <c r="N20" s="13">
        <v>-16.237189999999998</v>
      </c>
      <c r="O20" s="13">
        <v>-0.38491999999999998</v>
      </c>
    </row>
    <row r="21" spans="1:15" x14ac:dyDescent="0.2">
      <c r="A21" s="15" t="s">
        <v>119</v>
      </c>
      <c r="B21" s="12">
        <v>67.164000000000001</v>
      </c>
      <c r="C21" s="12">
        <v>0.65339999999999998</v>
      </c>
      <c r="D21" s="12">
        <v>97.514600000000002</v>
      </c>
      <c r="E21" s="12">
        <v>-0.23080000000000001</v>
      </c>
      <c r="F21" s="12">
        <v>88.917000000000002</v>
      </c>
      <c r="G21" s="12">
        <v>0.39979999999999999</v>
      </c>
      <c r="H21" s="12">
        <v>69.731800000000007</v>
      </c>
      <c r="I21" s="12">
        <v>-0.37580000000000002</v>
      </c>
      <c r="J21" s="12">
        <v>75.408500000000004</v>
      </c>
      <c r="K21" s="12">
        <v>-0.31619999999999998</v>
      </c>
      <c r="L21" s="12">
        <v>85.014899999999997</v>
      </c>
      <c r="M21" s="12">
        <v>0.43819999999999998</v>
      </c>
      <c r="N21" s="12">
        <v>46.4437</v>
      </c>
      <c r="O21" s="12">
        <v>0.57199999999999995</v>
      </c>
    </row>
    <row r="22" spans="1:15" x14ac:dyDescent="0.2">
      <c r="A22" s="15"/>
      <c r="B22" s="13">
        <v>-12.1137</v>
      </c>
      <c r="C22" s="13">
        <v>-1.1574</v>
      </c>
      <c r="D22" s="13">
        <v>-6.3346</v>
      </c>
      <c r="E22" s="13">
        <v>-0.60470000000000002</v>
      </c>
      <c r="F22" s="13">
        <v>-5.9641999999999999</v>
      </c>
      <c r="G22" s="13">
        <v>-0.56920000000000004</v>
      </c>
      <c r="H22" s="13">
        <v>-14.733599999999999</v>
      </c>
      <c r="I22" s="13">
        <v>-1.4077999999999999</v>
      </c>
      <c r="J22" s="13">
        <v>-7.6523000000000003</v>
      </c>
      <c r="K22" s="13">
        <v>-0.73070000000000002</v>
      </c>
      <c r="L22" s="13">
        <v>-3.0615999999999999</v>
      </c>
      <c r="M22" s="13">
        <v>-0.29099999999999998</v>
      </c>
      <c r="N22" s="13">
        <v>-9.6102000000000007</v>
      </c>
      <c r="O22" s="13">
        <v>-0.93120000000000003</v>
      </c>
    </row>
    <row r="23" spans="1:15" x14ac:dyDescent="0.2">
      <c r="A23" s="15" t="s">
        <v>120</v>
      </c>
      <c r="B23" s="12">
        <v>67.029396942999995</v>
      </c>
      <c r="C23" s="12">
        <v>0.202667922</v>
      </c>
      <c r="D23" s="12">
        <v>88.082456041</v>
      </c>
      <c r="E23" s="12">
        <v>0.204039786</v>
      </c>
      <c r="F23" s="12">
        <v>83.190136746999997</v>
      </c>
      <c r="G23" s="12">
        <v>0.288125782</v>
      </c>
      <c r="H23" s="12">
        <v>40.922900945999999</v>
      </c>
      <c r="I23" s="12">
        <v>0.72329315000000005</v>
      </c>
      <c r="J23" s="12">
        <v>61.445366155000002</v>
      </c>
      <c r="K23" s="12">
        <v>0.30977986299999999</v>
      </c>
      <c r="L23" s="12">
        <v>91.459675537999999</v>
      </c>
      <c r="M23" s="12">
        <v>-5.4070146999999999E-2</v>
      </c>
      <c r="N23" s="12">
        <v>33.513286995000001</v>
      </c>
      <c r="O23" s="12">
        <v>0.55407578499999999</v>
      </c>
    </row>
    <row r="24" spans="1:15" x14ac:dyDescent="0.2">
      <c r="A24" s="15"/>
      <c r="B24" s="13">
        <v>-10.876958123</v>
      </c>
      <c r="C24" s="13">
        <v>-0.31611014599999998</v>
      </c>
      <c r="D24" s="13">
        <v>-5.311260463</v>
      </c>
      <c r="E24" s="13">
        <v>-0.154144895</v>
      </c>
      <c r="F24" s="13">
        <v>-4.5334417079999998</v>
      </c>
      <c r="G24" s="13">
        <v>-0.13148711699999999</v>
      </c>
      <c r="H24" s="13">
        <v>-19.254974626999999</v>
      </c>
      <c r="I24" s="13">
        <v>-0.55975629999999998</v>
      </c>
      <c r="J24" s="13">
        <v>-6.0977216680000002</v>
      </c>
      <c r="K24" s="13">
        <v>-0.17705057799999999</v>
      </c>
      <c r="L24" s="13">
        <v>-3.0010085989999999</v>
      </c>
      <c r="M24" s="13">
        <v>-8.6767309000000001E-2</v>
      </c>
      <c r="N24" s="13">
        <v>-5.0421465740000002</v>
      </c>
      <c r="O24" s="13">
        <v>-0.168390228</v>
      </c>
    </row>
    <row r="25" spans="1:15" x14ac:dyDescent="0.2">
      <c r="A25" s="15" t="s">
        <v>121</v>
      </c>
      <c r="B25" s="12">
        <v>94.138067100000001</v>
      </c>
      <c r="C25" s="12">
        <v>-0.44958886999999997</v>
      </c>
      <c r="D25" s="12">
        <v>102.26839909</v>
      </c>
      <c r="E25" s="12">
        <v>-0.16003492</v>
      </c>
      <c r="F25" s="12">
        <v>87.00665395</v>
      </c>
      <c r="G25" s="12">
        <v>0.13603592</v>
      </c>
      <c r="H25" s="12">
        <v>121.93943152</v>
      </c>
      <c r="I25" s="12">
        <v>-1.2533313699999999</v>
      </c>
      <c r="J25" s="12">
        <v>63.574546759999997</v>
      </c>
      <c r="K25" s="12">
        <v>0.19033351000000001</v>
      </c>
      <c r="L25" s="12">
        <v>89.600583779999994</v>
      </c>
      <c r="M25" s="12">
        <v>-1.323E-5</v>
      </c>
      <c r="N25" s="12">
        <v>70.942828550000002</v>
      </c>
      <c r="O25" s="12">
        <v>-0.43823208000000002</v>
      </c>
    </row>
    <row r="26" spans="1:15" x14ac:dyDescent="0.2">
      <c r="A26" s="15"/>
      <c r="B26" s="13">
        <v>-13.952842759999999</v>
      </c>
      <c r="C26" s="13">
        <v>-0.31142172000000001</v>
      </c>
      <c r="D26" s="13">
        <v>-7.6205617400000003</v>
      </c>
      <c r="E26" s="13">
        <v>-0.16998532999999999</v>
      </c>
      <c r="F26" s="13">
        <v>-7.36385735</v>
      </c>
      <c r="G26" s="13">
        <v>-0.16424884000000001</v>
      </c>
      <c r="H26" s="13">
        <v>-29.20144007</v>
      </c>
      <c r="I26" s="13">
        <v>-0.65189352</v>
      </c>
      <c r="J26" s="13">
        <v>-9.2396816200000007</v>
      </c>
      <c r="K26" s="13">
        <v>-0.20615803999999999</v>
      </c>
      <c r="L26" s="13">
        <v>-4.21623561</v>
      </c>
      <c r="M26" s="13">
        <v>-9.3863710000000003E-2</v>
      </c>
      <c r="N26" s="13">
        <v>-15.46291864</v>
      </c>
      <c r="O26" s="13">
        <v>-0.35861788999999999</v>
      </c>
    </row>
    <row r="27" spans="1:15" x14ac:dyDescent="0.2">
      <c r="A27" s="15" t="s">
        <v>122</v>
      </c>
      <c r="B27" s="12">
        <v>58.891141331999997</v>
      </c>
      <c r="C27" s="12">
        <v>1.137954951</v>
      </c>
      <c r="D27" s="12">
        <v>100.453330268</v>
      </c>
      <c r="E27" s="12">
        <v>-0.40319513400000001</v>
      </c>
      <c r="F27" s="12">
        <v>85.621088216000004</v>
      </c>
      <c r="G27" s="12">
        <v>0.56328961600000005</v>
      </c>
      <c r="H27" s="12">
        <v>53.634970336999999</v>
      </c>
      <c r="I27" s="12">
        <v>0.91623434199999998</v>
      </c>
      <c r="J27" s="12">
        <v>60.827317477999998</v>
      </c>
      <c r="K27" s="12">
        <v>0.84902674600000005</v>
      </c>
      <c r="L27" s="12">
        <v>92.230274159000004</v>
      </c>
      <c r="M27" s="12">
        <v>-0.19810499600000001</v>
      </c>
      <c r="N27" s="12">
        <v>41.610499001000001</v>
      </c>
      <c r="O27" s="12">
        <v>0.89991457900000005</v>
      </c>
    </row>
    <row r="28" spans="1:15" x14ac:dyDescent="0.2">
      <c r="A28" s="15"/>
      <c r="B28" s="13">
        <v>-14.560277536999999</v>
      </c>
      <c r="C28" s="13">
        <v>-1.0963786950000001</v>
      </c>
      <c r="D28" s="13">
        <v>-7.7608235179999996</v>
      </c>
      <c r="E28" s="13">
        <v>-0.58403632800000005</v>
      </c>
      <c r="F28" s="13">
        <v>-7.2281396859999996</v>
      </c>
      <c r="G28" s="13">
        <v>-0.54388092700000001</v>
      </c>
      <c r="H28" s="13">
        <v>-18.114774417</v>
      </c>
      <c r="I28" s="13">
        <v>-1.364143756</v>
      </c>
      <c r="J28" s="13">
        <v>-8.9315656200000006</v>
      </c>
      <c r="K28" s="13">
        <v>-0.67227653099999996</v>
      </c>
      <c r="L28" s="13">
        <v>-4.1296597510000002</v>
      </c>
      <c r="M28" s="13">
        <v>-0.31012049699999999</v>
      </c>
      <c r="N28" s="13">
        <v>-2.30692991</v>
      </c>
      <c r="O28" s="13">
        <v>-0.23364138200000001</v>
      </c>
    </row>
    <row r="29" spans="1:15" x14ac:dyDescent="0.2">
      <c r="A29" s="15" t="s">
        <v>123</v>
      </c>
      <c r="B29" s="12">
        <v>55.757179999999998</v>
      </c>
      <c r="C29" s="12">
        <v>0.44442999999999999</v>
      </c>
      <c r="D29" s="12">
        <v>93.164580000000001</v>
      </c>
      <c r="E29" s="12">
        <v>4.7149999999999997E-2</v>
      </c>
      <c r="F29" s="12">
        <v>87.960310000000007</v>
      </c>
      <c r="G29" s="12">
        <v>0.12520999999999999</v>
      </c>
      <c r="H29" s="12">
        <v>50.80124</v>
      </c>
      <c r="I29" s="12">
        <v>0.3654</v>
      </c>
      <c r="J29" s="12">
        <v>69.324960000000004</v>
      </c>
      <c r="K29" s="12">
        <v>6.7599999999999993E-2</v>
      </c>
      <c r="L29" s="12">
        <v>93.968299999999999</v>
      </c>
      <c r="M29" s="12">
        <v>-0.10642</v>
      </c>
      <c r="N29" s="12">
        <v>35.810949999999998</v>
      </c>
      <c r="O29" s="12">
        <v>0.33666000000000001</v>
      </c>
    </row>
    <row r="30" spans="1:15" x14ac:dyDescent="0.2">
      <c r="A30" s="15"/>
      <c r="B30" s="13">
        <v>-7.8518400000000002</v>
      </c>
      <c r="C30" s="13">
        <v>-0.19112999999999999</v>
      </c>
      <c r="D30" s="13">
        <v>-5.0175700000000001</v>
      </c>
      <c r="E30" s="13">
        <v>-0.12199</v>
      </c>
      <c r="F30" s="13">
        <v>-4.5590799999999998</v>
      </c>
      <c r="G30" s="13">
        <v>-0.1108</v>
      </c>
      <c r="H30" s="13">
        <v>-10.76205</v>
      </c>
      <c r="I30" s="13">
        <v>-0.26207000000000003</v>
      </c>
      <c r="J30" s="13">
        <v>-6.0540700000000003</v>
      </c>
      <c r="K30" s="13">
        <v>-0.14729</v>
      </c>
      <c r="L30" s="13">
        <v>-2.3067000000000002</v>
      </c>
      <c r="M30" s="13">
        <v>-5.5660000000000001E-2</v>
      </c>
      <c r="N30" s="13">
        <v>-7.7672499999999998</v>
      </c>
      <c r="O30" s="13">
        <v>-0.15656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1C35-D6D0-A64C-A700-8139672822CD}">
  <dimension ref="A1:AI32"/>
  <sheetViews>
    <sheetView tabSelected="1" topLeftCell="A2" workbookViewId="0">
      <selection activeCell="G2" sqref="G2:O32"/>
    </sheetView>
  </sheetViews>
  <sheetFormatPr baseColWidth="10" defaultRowHeight="16" x14ac:dyDescent="0.2"/>
  <cols>
    <col min="1" max="1" width="16.6640625" bestFit="1" customWidth="1"/>
    <col min="2" max="2" width="8.6640625" bestFit="1" customWidth="1"/>
    <col min="6" max="6" width="1.83203125" customWidth="1"/>
    <col min="7" max="7" width="16.6640625" bestFit="1" customWidth="1"/>
    <col min="16" max="16" width="1.83203125" customWidth="1"/>
    <col min="17" max="17" width="12.83203125" bestFit="1" customWidth="1"/>
    <col min="23" max="23" width="1.83203125" customWidth="1"/>
    <col min="28" max="28" width="1.83203125" customWidth="1"/>
  </cols>
  <sheetData>
    <row r="1" spans="1:35" x14ac:dyDescent="0.2">
      <c r="B1" s="16" t="s">
        <v>238</v>
      </c>
      <c r="C1" s="16"/>
      <c r="D1" s="16"/>
      <c r="E1" s="16"/>
      <c r="H1" s="16" t="s">
        <v>234</v>
      </c>
      <c r="I1" s="16"/>
      <c r="J1" s="16"/>
      <c r="K1" s="16"/>
      <c r="L1" s="16"/>
      <c r="M1" s="16"/>
      <c r="N1" s="16"/>
      <c r="O1" s="16"/>
      <c r="Q1" s="16" t="s">
        <v>233</v>
      </c>
      <c r="R1" s="16"/>
      <c r="S1" s="16"/>
      <c r="T1" s="16"/>
      <c r="U1" s="16"/>
      <c r="V1" s="16"/>
      <c r="W1" s="14"/>
      <c r="X1" s="16" t="s">
        <v>237</v>
      </c>
      <c r="Y1" s="16"/>
      <c r="Z1" s="16"/>
      <c r="AA1" s="16"/>
      <c r="AC1" s="16" t="s">
        <v>236</v>
      </c>
      <c r="AD1" s="16"/>
      <c r="AE1" s="16"/>
      <c r="AF1" s="16"/>
      <c r="AG1" s="16"/>
      <c r="AH1" s="16"/>
    </row>
    <row r="2" spans="1:35" x14ac:dyDescent="0.2">
      <c r="B2" s="16" t="s">
        <v>107</v>
      </c>
      <c r="C2" s="16"/>
      <c r="D2" s="16" t="s">
        <v>113</v>
      </c>
      <c r="E2" s="16"/>
      <c r="F2" s="14"/>
      <c r="H2" s="16" t="s">
        <v>229</v>
      </c>
      <c r="I2" s="16"/>
      <c r="J2" s="16" t="s">
        <v>232</v>
      </c>
      <c r="K2" s="16"/>
      <c r="L2" s="16" t="s">
        <v>231</v>
      </c>
      <c r="M2" s="16"/>
      <c r="N2" s="16" t="s">
        <v>123</v>
      </c>
      <c r="O2" s="16"/>
      <c r="P2" s="14"/>
      <c r="Q2" s="16" t="s">
        <v>228</v>
      </c>
      <c r="R2" s="16"/>
      <c r="S2" s="16" t="s">
        <v>112</v>
      </c>
      <c r="T2" s="16"/>
      <c r="U2" s="16" t="s">
        <v>116</v>
      </c>
      <c r="V2" s="16"/>
      <c r="W2" s="14"/>
      <c r="X2" s="16" t="s">
        <v>117</v>
      </c>
      <c r="Y2" s="16"/>
      <c r="Z2" s="16" t="s">
        <v>119</v>
      </c>
      <c r="AA2" s="16"/>
      <c r="AB2" s="14"/>
      <c r="AC2" s="16" t="s">
        <v>230</v>
      </c>
      <c r="AD2" s="16"/>
      <c r="AE2" s="16" t="s">
        <v>121</v>
      </c>
      <c r="AF2" s="16"/>
      <c r="AG2" s="16" t="s">
        <v>114</v>
      </c>
      <c r="AH2" s="16"/>
      <c r="AI2" s="14"/>
    </row>
    <row r="3" spans="1:35" x14ac:dyDescent="0.2">
      <c r="B3" s="14" t="s">
        <v>239</v>
      </c>
      <c r="C3" s="14" t="s">
        <v>240</v>
      </c>
      <c r="D3" s="14" t="s">
        <v>239</v>
      </c>
      <c r="E3" s="14" t="s">
        <v>240</v>
      </c>
      <c r="F3" s="14"/>
      <c r="H3" s="14" t="s">
        <v>239</v>
      </c>
      <c r="I3" s="14" t="s">
        <v>240</v>
      </c>
      <c r="J3" s="14" t="s">
        <v>239</v>
      </c>
      <c r="K3" s="14" t="s">
        <v>240</v>
      </c>
      <c r="L3" s="14" t="s">
        <v>239</v>
      </c>
      <c r="M3" s="14" t="s">
        <v>240</v>
      </c>
      <c r="N3" s="14" t="s">
        <v>239</v>
      </c>
      <c r="O3" s="14" t="s">
        <v>240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x14ac:dyDescent="0.2">
      <c r="A4" t="s">
        <v>129</v>
      </c>
      <c r="B4" s="17">
        <v>6.5000000000000002E-2</v>
      </c>
      <c r="C4" s="18">
        <v>0.99952334545338495</v>
      </c>
      <c r="D4" s="17">
        <v>1.141</v>
      </c>
      <c r="E4" s="18">
        <v>0.992483554269594</v>
      </c>
      <c r="F4" s="18"/>
      <c r="G4" t="s">
        <v>129</v>
      </c>
      <c r="H4" s="17" t="s">
        <v>157</v>
      </c>
      <c r="I4" s="18">
        <v>0.96659960120729305</v>
      </c>
      <c r="J4" s="17" t="s">
        <v>210</v>
      </c>
      <c r="K4" s="18">
        <v>0.985498588604794</v>
      </c>
      <c r="L4" s="17">
        <v>0.255</v>
      </c>
      <c r="M4" s="18">
        <v>0.99790693790839702</v>
      </c>
      <c r="N4" s="17">
        <v>0.183</v>
      </c>
      <c r="O4" s="18">
        <v>0.99875730824520703</v>
      </c>
      <c r="P4" s="18"/>
      <c r="Q4" s="17" t="s">
        <v>135</v>
      </c>
      <c r="R4" s="18">
        <v>0.98847605730810095</v>
      </c>
      <c r="S4" s="17" t="s">
        <v>140</v>
      </c>
      <c r="T4" s="18">
        <v>0.98807706767311099</v>
      </c>
      <c r="U4" s="17">
        <v>0.97399999999999998</v>
      </c>
      <c r="V4" s="18">
        <v>0.99343304445467795</v>
      </c>
      <c r="W4" s="18"/>
      <c r="X4" s="17" t="s">
        <v>175</v>
      </c>
      <c r="Y4" s="18">
        <v>0.98232383932672296</v>
      </c>
      <c r="Z4" s="17">
        <v>1.5</v>
      </c>
      <c r="AA4" s="18">
        <v>0.98907071670415803</v>
      </c>
      <c r="AB4" s="17"/>
      <c r="AC4" s="17">
        <v>0.109</v>
      </c>
      <c r="AD4" s="18">
        <v>0.99928416707602996</v>
      </c>
      <c r="AE4" s="17">
        <v>7.8E-2</v>
      </c>
      <c r="AF4" s="18">
        <v>0.99949153772298904</v>
      </c>
      <c r="AG4" s="17">
        <v>0.16400000000000001</v>
      </c>
      <c r="AH4" s="18">
        <v>0.99872790075164697</v>
      </c>
      <c r="AI4" s="17"/>
    </row>
    <row r="5" spans="1:35" x14ac:dyDescent="0.2">
      <c r="A5" t="s">
        <v>5</v>
      </c>
      <c r="B5" s="17">
        <v>5.8999999999999997E-2</v>
      </c>
      <c r="C5" s="18">
        <v>5.1238883296719901</v>
      </c>
      <c r="D5" s="17">
        <v>0.41299999999999998</v>
      </c>
      <c r="E5" s="18">
        <v>5.1131207986170102</v>
      </c>
      <c r="F5" s="18"/>
      <c r="G5" t="s">
        <v>5</v>
      </c>
      <c r="H5" s="17">
        <v>1.639</v>
      </c>
      <c r="I5" s="18">
        <v>5.0922383917746901</v>
      </c>
      <c r="J5" s="17">
        <v>3.0110000000000001</v>
      </c>
      <c r="K5" s="18">
        <v>4.9983084747084296</v>
      </c>
      <c r="L5" s="17">
        <v>0.72699999999999998</v>
      </c>
      <c r="M5" s="18">
        <v>5.1018818904992704</v>
      </c>
      <c r="N5" s="17">
        <v>3.9E-2</v>
      </c>
      <c r="O5" s="18">
        <v>5.1267521579390296</v>
      </c>
      <c r="P5" s="18"/>
      <c r="Q5" s="17">
        <v>1.0609999999999999</v>
      </c>
      <c r="R5" s="18">
        <v>5.1116110032263</v>
      </c>
      <c r="S5" s="17">
        <v>0.67700000000000005</v>
      </c>
      <c r="T5" s="18">
        <v>5.10944911799817</v>
      </c>
      <c r="U5" s="17">
        <v>0.53800000000000003</v>
      </c>
      <c r="V5" s="18">
        <v>5.1049948624008197</v>
      </c>
      <c r="W5" s="18"/>
      <c r="X5" s="17">
        <v>2.8149999999999999</v>
      </c>
      <c r="Y5" s="18">
        <v>5.0479451246059304</v>
      </c>
      <c r="Z5" s="17">
        <v>1.0089999999999999</v>
      </c>
      <c r="AA5" s="18">
        <v>5.0824968743702401</v>
      </c>
      <c r="AB5" s="17"/>
      <c r="AC5" s="17">
        <v>6.0999999999999999E-2</v>
      </c>
      <c r="AD5" s="18">
        <v>5.1252559093313401</v>
      </c>
      <c r="AE5" s="17">
        <v>4.7E-2</v>
      </c>
      <c r="AF5" s="18">
        <v>5.1259890117714804</v>
      </c>
      <c r="AG5" s="17">
        <v>0.23499999999999999</v>
      </c>
      <c r="AH5" s="18">
        <v>5.1168509176403303</v>
      </c>
      <c r="AI5" s="17"/>
    </row>
    <row r="6" spans="1:35" x14ac:dyDescent="0.2">
      <c r="A6" t="s">
        <v>49</v>
      </c>
      <c r="B6" s="17">
        <v>-0.01</v>
      </c>
      <c r="C6" s="18">
        <v>5.1269102068891703</v>
      </c>
      <c r="D6" s="17">
        <v>9.7000000000000003E-2</v>
      </c>
      <c r="E6" s="18">
        <v>5.1247316426848597</v>
      </c>
      <c r="F6" s="18"/>
      <c r="G6" t="s">
        <v>49</v>
      </c>
      <c r="H6" s="17">
        <v>0.42499999999999999</v>
      </c>
      <c r="I6" s="18">
        <v>5.1175164341752302</v>
      </c>
      <c r="J6" s="17">
        <v>0.59</v>
      </c>
      <c r="K6" s="18">
        <v>5.0843003010150296</v>
      </c>
      <c r="L6" s="17">
        <v>2E-3</v>
      </c>
      <c r="M6" s="18">
        <v>5.1262270390986604</v>
      </c>
      <c r="N6" s="17">
        <v>-6.0000000000000001E-3</v>
      </c>
      <c r="O6" s="18">
        <v>5.1278332360637702</v>
      </c>
      <c r="P6" s="18"/>
      <c r="Q6" s="17">
        <v>0.17399999999999999</v>
      </c>
      <c r="R6" s="18">
        <v>5.1198392496837704</v>
      </c>
      <c r="S6" s="17">
        <v>0.155</v>
      </c>
      <c r="T6" s="18">
        <v>5.1238002830721801</v>
      </c>
      <c r="U6" s="17">
        <v>-3.6999999999999998E-2</v>
      </c>
      <c r="V6" s="18">
        <v>5.1205266316903302</v>
      </c>
      <c r="W6" s="18"/>
      <c r="X6" s="17">
        <v>4.4999999999999998E-2</v>
      </c>
      <c r="Y6" s="18">
        <v>5.1039579828078603</v>
      </c>
      <c r="Z6" s="17">
        <v>-6.6000000000000003E-2</v>
      </c>
      <c r="AA6" s="18">
        <v>5.1132012214526901</v>
      </c>
      <c r="AB6" s="17"/>
      <c r="AC6" s="17">
        <v>4.0000000000000001E-3</v>
      </c>
      <c r="AD6" s="18">
        <v>5.1272299355340802</v>
      </c>
      <c r="AE6" s="17">
        <v>-4.0000000000000001E-3</v>
      </c>
      <c r="AF6" s="18">
        <v>5.12753534702503</v>
      </c>
      <c r="AG6" s="17">
        <v>-1.7999999999999999E-2</v>
      </c>
      <c r="AH6" s="18">
        <v>5.1261749219114296</v>
      </c>
      <c r="AI6" s="17"/>
    </row>
    <row r="7" spans="1:35" x14ac:dyDescent="0.2">
      <c r="A7" t="s">
        <v>63</v>
      </c>
      <c r="B7" s="17">
        <v>-1.2E-2</v>
      </c>
      <c r="C7" s="18">
        <v>5.1238883916507802</v>
      </c>
      <c r="D7" s="17">
        <v>5.2999999999999999E-2</v>
      </c>
      <c r="E7" s="18">
        <v>5.1132820773940999</v>
      </c>
      <c r="F7" s="18"/>
      <c r="G7" t="s">
        <v>63</v>
      </c>
      <c r="H7" s="17">
        <v>0.35099999999999998</v>
      </c>
      <c r="I7" s="18">
        <v>5.0927178392198904</v>
      </c>
      <c r="J7" s="17">
        <v>0.83199999999999996</v>
      </c>
      <c r="K7" s="18">
        <v>4.9983110522370202</v>
      </c>
      <c r="L7" s="17">
        <v>0.24199999999999999</v>
      </c>
      <c r="M7" s="18">
        <v>5.1018918011586898</v>
      </c>
      <c r="N7" s="17">
        <v>-8.0000000000000002E-3</v>
      </c>
      <c r="O7" s="18">
        <v>5.1267690512390596</v>
      </c>
      <c r="P7" s="18"/>
      <c r="Q7" s="17">
        <v>0.49</v>
      </c>
      <c r="R7" s="18">
        <v>5.1116949616167604</v>
      </c>
      <c r="S7" s="17">
        <v>0.156</v>
      </c>
      <c r="T7" s="18">
        <v>5.1096743122959802</v>
      </c>
      <c r="U7" s="17">
        <v>4.4999999999999998E-2</v>
      </c>
      <c r="V7" s="18">
        <v>5.1050754562927203</v>
      </c>
      <c r="W7" s="18"/>
      <c r="X7" s="17">
        <v>0.83399999999999996</v>
      </c>
      <c r="Y7" s="18">
        <v>5.0480187198895301</v>
      </c>
      <c r="Z7" s="17">
        <v>0.01</v>
      </c>
      <c r="AA7" s="18">
        <v>5.0825469349061096</v>
      </c>
      <c r="AB7" s="17"/>
      <c r="AC7" s="17">
        <v>-5.0000000000000001E-3</v>
      </c>
      <c r="AD7" s="18">
        <v>5.1252661927921697</v>
      </c>
      <c r="AE7" s="17">
        <v>-6.0000000000000001E-3</v>
      </c>
      <c r="AF7" s="18">
        <v>5.1259945131249696</v>
      </c>
      <c r="AG7" s="17">
        <v>5.2999999999999999E-2</v>
      </c>
      <c r="AH7" s="18">
        <v>5.1168567735851402</v>
      </c>
      <c r="AI7" s="17"/>
    </row>
    <row r="8" spans="1:35" x14ac:dyDescent="0.2">
      <c r="A8" t="s">
        <v>36</v>
      </c>
      <c r="B8" s="17">
        <v>5.0000000000000001E-3</v>
      </c>
      <c r="C8" s="18">
        <v>5.1238883296719901</v>
      </c>
      <c r="D8" s="17">
        <v>0.20200000000000001</v>
      </c>
      <c r="E8" s="18">
        <v>5.1131207986170102</v>
      </c>
      <c r="F8" s="18"/>
      <c r="G8" t="s">
        <v>36</v>
      </c>
      <c r="H8" s="17">
        <v>0.65300000000000002</v>
      </c>
      <c r="I8" s="18">
        <v>5.0922383917746803</v>
      </c>
      <c r="J8" s="17">
        <v>1.27</v>
      </c>
      <c r="K8" s="18">
        <v>4.9983084747084296</v>
      </c>
      <c r="L8" s="17">
        <v>0.36899999999999999</v>
      </c>
      <c r="M8" s="18">
        <v>5.1018818904992704</v>
      </c>
      <c r="N8" s="17">
        <v>-3.0000000000000001E-3</v>
      </c>
      <c r="O8" s="18">
        <v>5.1267521579390296</v>
      </c>
      <c r="P8" s="18"/>
      <c r="Q8" s="17">
        <v>0.54200000000000004</v>
      </c>
      <c r="R8" s="18">
        <v>5.1116110032263</v>
      </c>
      <c r="S8" s="17">
        <v>0.39</v>
      </c>
      <c r="T8" s="18">
        <v>5.10944911799817</v>
      </c>
      <c r="U8" s="17">
        <v>0.10100000000000001</v>
      </c>
      <c r="V8" s="18">
        <v>5.1049948624008197</v>
      </c>
      <c r="W8" s="18"/>
      <c r="X8" s="17">
        <v>1.0569999999999999</v>
      </c>
      <c r="Y8" s="18">
        <v>5.0479451246059304</v>
      </c>
      <c r="Z8" s="17">
        <v>0.25800000000000001</v>
      </c>
      <c r="AA8" s="18">
        <v>5.0824968743702401</v>
      </c>
      <c r="AB8" s="17"/>
      <c r="AC8" s="17">
        <v>2.1999999999999999E-2</v>
      </c>
      <c r="AD8" s="18">
        <v>5.1252559093313401</v>
      </c>
      <c r="AE8" s="17">
        <v>1.2999999999999999E-2</v>
      </c>
      <c r="AF8" s="18">
        <v>5.1259890117714804</v>
      </c>
      <c r="AG8" s="17">
        <v>7.0000000000000007E-2</v>
      </c>
      <c r="AH8" s="18">
        <v>5.1168509176403303</v>
      </c>
      <c r="AI8" s="17"/>
    </row>
    <row r="9" spans="1:35" x14ac:dyDescent="0.2">
      <c r="A9" t="s">
        <v>11</v>
      </c>
      <c r="B9" s="17">
        <v>3.6999999999999998E-2</v>
      </c>
      <c r="C9" s="18">
        <v>5.1238883296719901</v>
      </c>
      <c r="D9" s="17">
        <v>0.33400000000000002</v>
      </c>
      <c r="E9" s="18">
        <v>5.1131207986170102</v>
      </c>
      <c r="F9" s="18"/>
      <c r="G9" t="s">
        <v>11</v>
      </c>
      <c r="H9" s="17">
        <v>1.415</v>
      </c>
      <c r="I9" s="18">
        <v>5.0922383917746803</v>
      </c>
      <c r="J9" s="17">
        <v>2.3559999999999999</v>
      </c>
      <c r="K9" s="18">
        <v>4.9983084747084296</v>
      </c>
      <c r="L9" s="17">
        <v>0.59</v>
      </c>
      <c r="M9" s="18">
        <v>5.1018818904992704</v>
      </c>
      <c r="N9" s="17">
        <v>0.03</v>
      </c>
      <c r="O9" s="18">
        <v>5.1267521579390296</v>
      </c>
      <c r="P9" s="18"/>
      <c r="Q9" s="17">
        <v>0.95699999999999996</v>
      </c>
      <c r="R9" s="18">
        <v>5.1116110032263</v>
      </c>
      <c r="S9" s="17">
        <v>0.56299999999999994</v>
      </c>
      <c r="T9" s="18">
        <v>5.10944911799817</v>
      </c>
      <c r="U9" s="17">
        <v>0.443</v>
      </c>
      <c r="V9" s="18">
        <v>5.1049948624008197</v>
      </c>
      <c r="W9" s="18"/>
      <c r="X9" s="17">
        <v>2.3580000000000001</v>
      </c>
      <c r="Y9" s="18">
        <v>5.0479451246059304</v>
      </c>
      <c r="Z9" s="17">
        <v>0.78300000000000003</v>
      </c>
      <c r="AA9" s="18">
        <v>5.0824968743702401</v>
      </c>
      <c r="AB9" s="17"/>
      <c r="AC9" s="17">
        <v>4.2999999999999997E-2</v>
      </c>
      <c r="AD9" s="18">
        <v>5.1252559093313401</v>
      </c>
      <c r="AE9" s="17">
        <v>3.2000000000000001E-2</v>
      </c>
      <c r="AF9" s="18">
        <v>5.1259890117714804</v>
      </c>
      <c r="AG9" s="17">
        <v>0.193</v>
      </c>
      <c r="AH9" s="18">
        <v>5.1168509176403303</v>
      </c>
      <c r="AI9" s="17"/>
    </row>
    <row r="10" spans="1:35" x14ac:dyDescent="0.2">
      <c r="A10" t="s">
        <v>23</v>
      </c>
      <c r="B10" s="17">
        <v>-1.9E-2</v>
      </c>
      <c r="C10" s="18">
        <v>5.1265925087044</v>
      </c>
      <c r="D10" s="17">
        <v>2E-3</v>
      </c>
      <c r="E10" s="18">
        <v>5.1146191280763098</v>
      </c>
      <c r="F10" s="18"/>
      <c r="G10" t="s">
        <v>23</v>
      </c>
      <c r="H10" s="17">
        <v>0.48699999999999999</v>
      </c>
      <c r="I10" s="18">
        <v>5.1086181718023402</v>
      </c>
      <c r="J10" s="17">
        <v>-4.0000000000000001E-3</v>
      </c>
      <c r="K10" s="18">
        <v>5.0333230589658102</v>
      </c>
      <c r="L10" s="17">
        <v>-2.8000000000000001E-2</v>
      </c>
      <c r="M10" s="18">
        <v>5.1239209073175997</v>
      </c>
      <c r="N10" s="17">
        <v>-1.2E-2</v>
      </c>
      <c r="O10" s="18">
        <v>5.1270676543098999</v>
      </c>
      <c r="P10" s="18"/>
      <c r="Q10" s="17">
        <v>0.42099999999999999</v>
      </c>
      <c r="R10" s="18">
        <v>5.1144172463905999</v>
      </c>
      <c r="S10" s="17">
        <v>9.8000000000000004E-2</v>
      </c>
      <c r="T10" s="18">
        <v>5.1182196849059203</v>
      </c>
      <c r="U10" s="17">
        <v>-0.223</v>
      </c>
      <c r="V10" s="18">
        <v>5.1071061681665704</v>
      </c>
      <c r="W10" s="18"/>
      <c r="X10" s="17">
        <v>0.45500000000000002</v>
      </c>
      <c r="Y10" s="18">
        <v>5.0856875516927502</v>
      </c>
      <c r="Z10" s="17">
        <v>-0.13200000000000001</v>
      </c>
      <c r="AA10" s="18">
        <v>5.0841023697583303</v>
      </c>
      <c r="AB10" s="17"/>
      <c r="AC10" s="17">
        <v>-1.4E-2</v>
      </c>
      <c r="AD10" s="18">
        <v>5.12682591675763</v>
      </c>
      <c r="AE10" s="17">
        <v>-1.4999999999999999E-2</v>
      </c>
      <c r="AF10" s="18">
        <v>5.1273595322919503</v>
      </c>
      <c r="AG10" s="17">
        <v>-7.1999999999999995E-2</v>
      </c>
      <c r="AH10" s="18">
        <v>5.1168509537261002</v>
      </c>
      <c r="AI10" s="17"/>
    </row>
    <row r="11" spans="1:35" x14ac:dyDescent="0.2">
      <c r="A11" t="s">
        <v>35</v>
      </c>
      <c r="B11" s="17">
        <v>6.0999999999999999E-2</v>
      </c>
      <c r="C11" s="18">
        <v>5.1238883296719901</v>
      </c>
      <c r="D11" s="17">
        <v>0.39900000000000002</v>
      </c>
      <c r="E11" s="18">
        <v>5.1131207986170102</v>
      </c>
      <c r="F11" s="18"/>
      <c r="G11" t="s">
        <v>35</v>
      </c>
      <c r="H11" s="17">
        <v>1.5349999999999999</v>
      </c>
      <c r="I11" s="18">
        <v>5.0922383917746803</v>
      </c>
      <c r="J11" s="17">
        <v>3.0219999999999998</v>
      </c>
      <c r="K11" s="18">
        <v>4.9983084747084296</v>
      </c>
      <c r="L11" s="17">
        <v>0.71699999999999997</v>
      </c>
      <c r="M11" s="18">
        <v>5.1018818904992704</v>
      </c>
      <c r="N11" s="17">
        <v>3.7999999999999999E-2</v>
      </c>
      <c r="O11" s="18">
        <v>5.1267521579390296</v>
      </c>
      <c r="P11" s="18"/>
      <c r="Q11" s="17">
        <v>0.96399999999999997</v>
      </c>
      <c r="R11" s="18">
        <v>5.1116110032263</v>
      </c>
      <c r="S11" s="17">
        <v>0.63600000000000001</v>
      </c>
      <c r="T11" s="18">
        <v>5.10944911799817</v>
      </c>
      <c r="U11" s="17">
        <v>0.496</v>
      </c>
      <c r="V11" s="18">
        <v>5.1049948624008197</v>
      </c>
      <c r="W11" s="18"/>
      <c r="X11" s="17">
        <v>2.5960000000000001</v>
      </c>
      <c r="Y11" s="18">
        <v>5.0479451246059304</v>
      </c>
      <c r="Z11" s="17">
        <v>0.89100000000000001</v>
      </c>
      <c r="AA11" s="18">
        <v>5.0824968743702401</v>
      </c>
      <c r="AB11" s="17"/>
      <c r="AC11" s="17">
        <v>5.6000000000000001E-2</v>
      </c>
      <c r="AD11" s="18">
        <v>5.1252559093313401</v>
      </c>
      <c r="AE11" s="17">
        <v>4.2000000000000003E-2</v>
      </c>
      <c r="AF11" s="18">
        <v>5.1259890117714804</v>
      </c>
      <c r="AG11" s="17">
        <v>0.23799999999999999</v>
      </c>
      <c r="AH11" s="18">
        <v>5.1168509176403303</v>
      </c>
      <c r="AI11" s="17"/>
    </row>
    <row r="12" spans="1:35" x14ac:dyDescent="0.2">
      <c r="A12" t="s">
        <v>124</v>
      </c>
      <c r="B12" s="17">
        <v>-2.1000000000000001E-2</v>
      </c>
      <c r="C12" s="18">
        <v>5.1238883296719901</v>
      </c>
      <c r="D12" s="17">
        <v>0.11799999999999999</v>
      </c>
      <c r="E12" s="18">
        <v>5.1131207986170102</v>
      </c>
      <c r="F12" s="18"/>
      <c r="G12" t="s">
        <v>124</v>
      </c>
      <c r="H12" s="17">
        <v>0.89100000000000001</v>
      </c>
      <c r="I12" s="18">
        <v>5.0922383917746803</v>
      </c>
      <c r="J12" s="17">
        <v>0.78700000000000003</v>
      </c>
      <c r="K12" s="18">
        <v>4.9983084747084296</v>
      </c>
      <c r="L12" s="17">
        <v>0.27400000000000002</v>
      </c>
      <c r="M12" s="18">
        <v>5.1018818904992704</v>
      </c>
      <c r="N12" s="17">
        <v>6.0000000000000001E-3</v>
      </c>
      <c r="O12" s="18">
        <v>5.1267521579390296</v>
      </c>
      <c r="P12" s="18"/>
      <c r="Q12" s="17">
        <v>0.72</v>
      </c>
      <c r="R12" s="18">
        <v>5.1116110032263</v>
      </c>
      <c r="S12" s="17">
        <v>0.35099999999999998</v>
      </c>
      <c r="T12" s="18">
        <v>5.10944911799817</v>
      </c>
      <c r="U12" s="17">
        <v>5.0000000000000001E-3</v>
      </c>
      <c r="V12" s="18">
        <v>5.1049948624008197</v>
      </c>
      <c r="W12" s="18"/>
      <c r="X12" s="17">
        <v>1.2989999999999999</v>
      </c>
      <c r="Y12" s="18">
        <v>5.0479451246059304</v>
      </c>
      <c r="Z12" s="17">
        <v>6.0000000000000001E-3</v>
      </c>
      <c r="AA12" s="18">
        <v>5.0824968743702401</v>
      </c>
      <c r="AB12" s="17"/>
      <c r="AC12" s="17">
        <v>7.0000000000000001E-3</v>
      </c>
      <c r="AD12" s="18">
        <v>5.1252559093313401</v>
      </c>
      <c r="AE12" s="17">
        <v>5.0000000000000001E-3</v>
      </c>
      <c r="AF12" s="18">
        <v>5.1259890117714804</v>
      </c>
      <c r="AG12" s="17">
        <v>-4.0000000000000001E-3</v>
      </c>
      <c r="AH12" s="18">
        <v>5.1168509176403303</v>
      </c>
      <c r="AI12" s="17"/>
    </row>
    <row r="13" spans="1:35" x14ac:dyDescent="0.2">
      <c r="A13" t="s">
        <v>31</v>
      </c>
      <c r="B13" s="17">
        <v>6.0000000000000001E-3</v>
      </c>
      <c r="C13" s="18">
        <v>5.1238883296719901</v>
      </c>
      <c r="D13" s="17">
        <v>0.21099999999999999</v>
      </c>
      <c r="E13" s="18">
        <v>5.1131207986170102</v>
      </c>
      <c r="F13" s="18"/>
      <c r="G13" t="s">
        <v>31</v>
      </c>
      <c r="H13" s="17">
        <v>0.80500000000000005</v>
      </c>
      <c r="I13" s="18">
        <v>5.0922383917746803</v>
      </c>
      <c r="J13" s="17">
        <v>1.385</v>
      </c>
      <c r="K13" s="18">
        <v>4.9983084747084296</v>
      </c>
      <c r="L13" s="17">
        <v>0.35599999999999998</v>
      </c>
      <c r="M13" s="18">
        <v>5.1018818904992704</v>
      </c>
      <c r="N13" s="17">
        <v>0.01</v>
      </c>
      <c r="O13" s="18">
        <v>5.1267521579390296</v>
      </c>
      <c r="P13" s="18"/>
      <c r="Q13" s="17">
        <v>0.57299999999999995</v>
      </c>
      <c r="R13" s="18">
        <v>5.1116110032263</v>
      </c>
      <c r="S13" s="17">
        <v>0.33500000000000002</v>
      </c>
      <c r="T13" s="18">
        <v>5.10944911799817</v>
      </c>
      <c r="U13" s="17">
        <v>0.223</v>
      </c>
      <c r="V13" s="18">
        <v>5.1049948624008197</v>
      </c>
      <c r="W13" s="18"/>
      <c r="X13" s="17">
        <v>1.22</v>
      </c>
      <c r="Y13" s="18">
        <v>5.0479451246059304</v>
      </c>
      <c r="Z13" s="17">
        <v>0.33600000000000002</v>
      </c>
      <c r="AA13" s="18">
        <v>5.0824968743702401</v>
      </c>
      <c r="AB13" s="17"/>
      <c r="AC13" s="17">
        <v>1.4999999999999999E-2</v>
      </c>
      <c r="AD13" s="18">
        <v>5.1252559093313401</v>
      </c>
      <c r="AE13" s="17">
        <v>8.0000000000000002E-3</v>
      </c>
      <c r="AF13" s="18">
        <v>5.1259890117714804</v>
      </c>
      <c r="AG13" s="17">
        <v>0.112</v>
      </c>
      <c r="AH13" s="18">
        <v>5.1168509176403303</v>
      </c>
      <c r="AI13" s="17"/>
    </row>
    <row r="14" spans="1:35" x14ac:dyDescent="0.2">
      <c r="A14" t="s">
        <v>48</v>
      </c>
      <c r="B14" s="17">
        <v>-5.0000000000000001E-3</v>
      </c>
      <c r="C14" s="18">
        <v>5.1268908112387503</v>
      </c>
      <c r="D14" s="17">
        <v>0.11</v>
      </c>
      <c r="E14" s="18">
        <v>5.1246608758283703</v>
      </c>
      <c r="F14" s="18"/>
      <c r="G14" t="s">
        <v>48</v>
      </c>
      <c r="H14" s="17">
        <v>0.80700000000000005</v>
      </c>
      <c r="I14" s="18">
        <v>5.1143752924547004</v>
      </c>
      <c r="J14" s="17">
        <v>1.244</v>
      </c>
      <c r="K14" s="18">
        <v>5.0781007307004504</v>
      </c>
      <c r="L14" s="17">
        <v>3.2000000000000001E-2</v>
      </c>
      <c r="M14" s="18">
        <v>5.1259520807265204</v>
      </c>
      <c r="N14" s="17">
        <v>7.0000000000000001E-3</v>
      </c>
      <c r="O14" s="18">
        <v>5.1278122078505604</v>
      </c>
      <c r="P14" s="18"/>
      <c r="Q14" s="17">
        <v>0.59</v>
      </c>
      <c r="R14" s="18">
        <v>5.11679253118111</v>
      </c>
      <c r="S14" s="17">
        <v>0.247</v>
      </c>
      <c r="T14" s="18">
        <v>5.1227223584574402</v>
      </c>
      <c r="U14" s="17">
        <v>1.4E-2</v>
      </c>
      <c r="V14" s="18">
        <v>5.1203163029170504</v>
      </c>
      <c r="W14" s="18"/>
      <c r="X14" s="17">
        <v>0.432</v>
      </c>
      <c r="Y14" s="18">
        <v>5.1008812167376698</v>
      </c>
      <c r="Z14" s="17">
        <v>0.13300000000000001</v>
      </c>
      <c r="AA14" s="18">
        <v>5.1111759466029199</v>
      </c>
      <c r="AB14" s="17"/>
      <c r="AC14" s="17">
        <v>4.0000000000000001E-3</v>
      </c>
      <c r="AD14" s="18">
        <v>5.1272140585622896</v>
      </c>
      <c r="AE14" s="17">
        <v>-3.0000000000000001E-3</v>
      </c>
      <c r="AF14" s="18">
        <v>5.1275316081108597</v>
      </c>
      <c r="AG14" s="17">
        <v>-6.0000000000000001E-3</v>
      </c>
      <c r="AH14" s="18">
        <v>5.1261645972367802</v>
      </c>
      <c r="AI14" s="17"/>
    </row>
    <row r="15" spans="1:35" x14ac:dyDescent="0.2">
      <c r="A15" t="s">
        <v>22</v>
      </c>
      <c r="B15" s="17">
        <v>1.4999999999999999E-2</v>
      </c>
      <c r="C15" s="18">
        <v>5.12660369987836</v>
      </c>
      <c r="D15" s="17">
        <v>0.161</v>
      </c>
      <c r="E15" s="18">
        <v>5.1241942088624599</v>
      </c>
      <c r="F15" s="18"/>
      <c r="G15" t="s">
        <v>22</v>
      </c>
      <c r="H15" s="17">
        <v>0.73799999999999999</v>
      </c>
      <c r="I15" s="18">
        <v>5.1151238805506196</v>
      </c>
      <c r="J15" s="17">
        <v>1.5049999999999999</v>
      </c>
      <c r="K15" s="18">
        <v>5.0755308476847603</v>
      </c>
      <c r="L15" s="17">
        <v>4.5999999999999999E-2</v>
      </c>
      <c r="M15" s="18">
        <v>5.1261042567496702</v>
      </c>
      <c r="N15" s="17">
        <v>1.4999999999999999E-2</v>
      </c>
      <c r="O15" s="18">
        <v>5.1278047227568297</v>
      </c>
      <c r="P15" s="18"/>
      <c r="Q15" s="17">
        <v>0.309</v>
      </c>
      <c r="R15" s="18">
        <v>5.1206105696522997</v>
      </c>
      <c r="S15" s="17">
        <v>0.22800000000000001</v>
      </c>
      <c r="T15" s="18">
        <v>5.1233767386080098</v>
      </c>
      <c r="U15" s="17">
        <v>0.125</v>
      </c>
      <c r="V15" s="18">
        <v>5.1187866180692998</v>
      </c>
      <c r="W15" s="18"/>
      <c r="X15" s="17">
        <v>1.0429999999999999</v>
      </c>
      <c r="Y15" s="18">
        <v>5.09689641939051</v>
      </c>
      <c r="Z15" s="17">
        <v>0.55500000000000005</v>
      </c>
      <c r="AA15" s="18">
        <v>5.0970016441179897</v>
      </c>
      <c r="AB15" s="17"/>
      <c r="AC15" s="17">
        <v>1.9E-2</v>
      </c>
      <c r="AD15" s="18">
        <v>5.1270266773745403</v>
      </c>
      <c r="AE15" s="17">
        <v>8.0000000000000002E-3</v>
      </c>
      <c r="AF15" s="18">
        <v>5.1274580439084003</v>
      </c>
      <c r="AG15" s="17">
        <v>2.4E-2</v>
      </c>
      <c r="AH15" s="18">
        <v>5.1256179062583502</v>
      </c>
      <c r="AI15" s="17"/>
    </row>
    <row r="16" spans="1:35" x14ac:dyDescent="0.2">
      <c r="A16" t="s">
        <v>4</v>
      </c>
      <c r="B16" s="17">
        <v>-6.0000000000000001E-3</v>
      </c>
      <c r="C16" s="18">
        <v>5.1238883296719901</v>
      </c>
      <c r="D16" s="17">
        <v>0.16600000000000001</v>
      </c>
      <c r="E16" s="18">
        <v>5.1131207986170102</v>
      </c>
      <c r="F16" s="18"/>
      <c r="G16" t="s">
        <v>4</v>
      </c>
      <c r="H16" s="17">
        <v>0.96499999999999997</v>
      </c>
      <c r="I16" s="18">
        <v>5.0922383917746803</v>
      </c>
      <c r="J16" s="17">
        <v>1.2849999999999999</v>
      </c>
      <c r="K16" s="18">
        <v>4.9983084747084296</v>
      </c>
      <c r="L16" s="17">
        <v>0.39300000000000002</v>
      </c>
      <c r="M16" s="18">
        <v>5.1018818904992704</v>
      </c>
      <c r="N16" s="17">
        <v>6.0000000000000001E-3</v>
      </c>
      <c r="O16" s="18">
        <v>5.1267521579390296</v>
      </c>
      <c r="P16" s="18"/>
      <c r="Q16" s="17">
        <v>0.747</v>
      </c>
      <c r="R16" s="18">
        <v>5.1116110032263</v>
      </c>
      <c r="S16" s="17">
        <v>0.41399999999999998</v>
      </c>
      <c r="T16" s="18">
        <v>5.10944911799817</v>
      </c>
      <c r="U16" s="17">
        <v>7.0999999999999994E-2</v>
      </c>
      <c r="V16" s="18">
        <v>5.1049948624008197</v>
      </c>
      <c r="W16" s="18"/>
      <c r="X16" s="17">
        <v>1.589</v>
      </c>
      <c r="Y16" s="18">
        <v>5.0479451246059304</v>
      </c>
      <c r="Z16" s="17">
        <v>0.29099999999999998</v>
      </c>
      <c r="AA16" s="18">
        <v>5.0824968743702401</v>
      </c>
      <c r="AB16" s="17"/>
      <c r="AC16" s="17">
        <v>2.7E-2</v>
      </c>
      <c r="AD16" s="18">
        <v>5.1252559093313401</v>
      </c>
      <c r="AE16" s="17">
        <v>1.9E-2</v>
      </c>
      <c r="AF16" s="18">
        <v>5.1259890117714804</v>
      </c>
      <c r="AG16" s="17">
        <v>3.2000000000000001E-2</v>
      </c>
      <c r="AH16" s="18">
        <v>5.1168509176403303</v>
      </c>
      <c r="AI16" s="17"/>
    </row>
    <row r="17" spans="1:35" x14ac:dyDescent="0.2">
      <c r="A17" t="s">
        <v>66</v>
      </c>
      <c r="B17" s="17">
        <v>5.0000000000000001E-3</v>
      </c>
      <c r="C17" s="18">
        <v>5.1238885122004501</v>
      </c>
      <c r="D17" s="17">
        <v>0.10299999999999999</v>
      </c>
      <c r="E17" s="18">
        <v>5.1132532991320803</v>
      </c>
      <c r="F17" s="18"/>
      <c r="G17" t="s">
        <v>66</v>
      </c>
      <c r="H17" s="17">
        <v>0.26900000000000002</v>
      </c>
      <c r="I17" s="18">
        <v>5.0926812617629498</v>
      </c>
      <c r="J17" s="17">
        <v>1.3360000000000001</v>
      </c>
      <c r="K17" s="18">
        <v>4.99831032277765</v>
      </c>
      <c r="L17" s="17">
        <v>0.47399999999999998</v>
      </c>
      <c r="M17" s="18">
        <v>5.1018831367203399</v>
      </c>
      <c r="N17" s="17">
        <v>-1E-3</v>
      </c>
      <c r="O17" s="18">
        <v>5.1267690801313801</v>
      </c>
      <c r="P17" s="18"/>
      <c r="Q17" s="17">
        <v>1.0529999999999999</v>
      </c>
      <c r="R17" s="18">
        <v>5.1116644885321998</v>
      </c>
      <c r="S17" s="17">
        <v>0.48499999999999999</v>
      </c>
      <c r="T17" s="18">
        <v>5.1096734705632496</v>
      </c>
      <c r="U17" s="17">
        <v>-7.8E-2</v>
      </c>
      <c r="V17" s="18">
        <v>5.1050642181803498</v>
      </c>
      <c r="W17" s="18"/>
      <c r="X17" s="17">
        <v>1.278</v>
      </c>
      <c r="Y17" s="18">
        <v>5.0479496522086098</v>
      </c>
      <c r="Z17" s="17">
        <v>-0.32</v>
      </c>
      <c r="AA17" s="18">
        <v>5.0825412051479404</v>
      </c>
      <c r="AB17" s="17"/>
      <c r="AC17" s="17">
        <v>2.3E-2</v>
      </c>
      <c r="AD17" s="18">
        <v>5.1252662831923104</v>
      </c>
      <c r="AE17" s="17">
        <v>1.7000000000000001E-2</v>
      </c>
      <c r="AF17" s="18">
        <v>5.1259936433081004</v>
      </c>
      <c r="AG17" s="17">
        <v>3.5000000000000003E-2</v>
      </c>
      <c r="AH17" s="18">
        <v>5.1168538315835796</v>
      </c>
      <c r="AI17" s="17"/>
    </row>
    <row r="18" spans="1:35" x14ac:dyDescent="0.2">
      <c r="B18" s="17"/>
      <c r="C18" s="18"/>
      <c r="D18" s="17"/>
      <c r="E18" s="18"/>
      <c r="F18" s="18"/>
      <c r="H18" s="17"/>
      <c r="I18" s="18"/>
      <c r="J18" s="17"/>
      <c r="K18" s="18"/>
      <c r="L18" s="17"/>
      <c r="M18" s="18"/>
      <c r="N18" s="17"/>
      <c r="O18" s="18"/>
      <c r="P18" s="18"/>
      <c r="Q18" s="17"/>
      <c r="R18" s="18"/>
      <c r="S18" s="17"/>
      <c r="T18" s="18"/>
      <c r="U18" s="17"/>
      <c r="V18" s="18"/>
      <c r="W18" s="18"/>
      <c r="X18" s="17"/>
      <c r="Y18" s="18"/>
      <c r="Z18" s="17"/>
      <c r="AA18" s="18"/>
      <c r="AB18" s="17"/>
      <c r="AC18" s="17"/>
      <c r="AD18" s="18"/>
      <c r="AE18" s="17"/>
      <c r="AF18" s="18"/>
      <c r="AG18" s="17"/>
      <c r="AH18" s="18"/>
      <c r="AI18" s="17"/>
    </row>
    <row r="19" spans="1:35" x14ac:dyDescent="0.2">
      <c r="A19" t="s">
        <v>235</v>
      </c>
      <c r="B19" s="17" t="s">
        <v>130</v>
      </c>
      <c r="C19" s="18">
        <v>0.275979078964953</v>
      </c>
      <c r="D19" s="17" t="s">
        <v>147</v>
      </c>
      <c r="E19" s="18">
        <v>0.27681887230858998</v>
      </c>
      <c r="F19" s="18"/>
      <c r="G19" t="s">
        <v>235</v>
      </c>
      <c r="H19" s="17" t="s">
        <v>158</v>
      </c>
      <c r="I19" s="18">
        <v>0.282018627772604</v>
      </c>
      <c r="J19" s="17" t="s">
        <v>211</v>
      </c>
      <c r="K19" s="18">
        <v>0.28412173241572902</v>
      </c>
      <c r="L19" s="17" t="s">
        <v>198</v>
      </c>
      <c r="M19" s="18">
        <v>0.27603122514773898</v>
      </c>
      <c r="N19" s="17" t="s">
        <v>221</v>
      </c>
      <c r="O19" s="18">
        <v>0.27552859696938098</v>
      </c>
      <c r="P19" s="18"/>
      <c r="Q19" s="17" t="s">
        <v>136</v>
      </c>
      <c r="R19" s="18">
        <v>0.27654208872096397</v>
      </c>
      <c r="S19" s="17" t="s">
        <v>141</v>
      </c>
      <c r="T19" s="18">
        <v>0.27682166166664102</v>
      </c>
      <c r="U19" s="17" t="s">
        <v>165</v>
      </c>
      <c r="V19" s="18">
        <v>0.28322289472177697</v>
      </c>
      <c r="W19" s="18"/>
      <c r="X19" s="17" t="s">
        <v>176</v>
      </c>
      <c r="Y19" s="18">
        <v>0.29084411986415099</v>
      </c>
      <c r="Z19" s="17" t="s">
        <v>191</v>
      </c>
      <c r="AA19" s="18">
        <v>0.29044970933969499</v>
      </c>
      <c r="AB19" s="17"/>
      <c r="AC19" s="17" t="s">
        <v>187</v>
      </c>
      <c r="AD19" s="18">
        <v>0.27544081052679498</v>
      </c>
      <c r="AE19" s="17" t="s">
        <v>206</v>
      </c>
      <c r="AF19" s="18">
        <v>0.27543753407127403</v>
      </c>
      <c r="AG19" s="17" t="s">
        <v>153</v>
      </c>
      <c r="AH19" s="18">
        <v>0.27690858065179202</v>
      </c>
      <c r="AI19" s="17"/>
    </row>
    <row r="20" spans="1:35" x14ac:dyDescent="0.2">
      <c r="A20" t="s">
        <v>5</v>
      </c>
      <c r="B20" s="17" t="s">
        <v>131</v>
      </c>
      <c r="C20" s="18">
        <v>0.34436126358876501</v>
      </c>
      <c r="D20" s="17" t="s">
        <v>148</v>
      </c>
      <c r="E20" s="18">
        <v>0.45186546121746501</v>
      </c>
      <c r="F20" s="18"/>
      <c r="G20" t="s">
        <v>5</v>
      </c>
      <c r="H20" s="17" t="s">
        <v>159</v>
      </c>
      <c r="I20" s="18">
        <v>0.56838434992184295</v>
      </c>
      <c r="J20" s="17" t="s">
        <v>212</v>
      </c>
      <c r="K20" s="18">
        <v>1.0992183888977201</v>
      </c>
      <c r="L20" s="17" t="s">
        <v>199</v>
      </c>
      <c r="M20" s="18">
        <v>0.42598404042715599</v>
      </c>
      <c r="N20" s="17">
        <v>0.26600000000000001</v>
      </c>
      <c r="O20" s="18">
        <v>0.29885451080228997</v>
      </c>
      <c r="P20" s="18"/>
      <c r="Q20" s="17" t="s">
        <v>137</v>
      </c>
      <c r="R20" s="18">
        <v>0.41735974694905698</v>
      </c>
      <c r="S20" s="17" t="s">
        <v>142</v>
      </c>
      <c r="T20" s="18">
        <v>0.46197139815357302</v>
      </c>
      <c r="U20" s="17" t="s">
        <v>166</v>
      </c>
      <c r="V20" s="18">
        <v>0.469385575674234</v>
      </c>
      <c r="W20" s="18"/>
      <c r="X20" s="17" t="s">
        <v>177</v>
      </c>
      <c r="Y20" s="18">
        <v>0.653110283906572</v>
      </c>
      <c r="Z20" s="17" t="s">
        <v>192</v>
      </c>
      <c r="AA20" s="18">
        <v>0.70303119687451499</v>
      </c>
      <c r="AB20" s="17"/>
      <c r="AC20" s="17" t="s">
        <v>188</v>
      </c>
      <c r="AD20" s="18">
        <v>0.31605038655220002</v>
      </c>
      <c r="AE20" s="17" t="s">
        <v>207</v>
      </c>
      <c r="AF20" s="18">
        <v>0.30372352545264297</v>
      </c>
      <c r="AG20" s="17" t="s">
        <v>154</v>
      </c>
      <c r="AH20" s="18">
        <v>0.39702329086695698</v>
      </c>
      <c r="AI20" s="17"/>
    </row>
    <row r="21" spans="1:35" x14ac:dyDescent="0.2">
      <c r="A21" t="s">
        <v>49</v>
      </c>
      <c r="B21" s="17">
        <v>-0.37</v>
      </c>
      <c r="C21" s="18">
        <v>3.4338289107053099</v>
      </c>
      <c r="D21" s="17">
        <v>-1.7000000000000001E-2</v>
      </c>
      <c r="E21" s="18">
        <v>3.4370543495410302</v>
      </c>
      <c r="F21" s="18"/>
      <c r="G21" t="s">
        <v>49</v>
      </c>
      <c r="H21" s="17">
        <v>-0.79900000000000004</v>
      </c>
      <c r="I21" s="18">
        <v>3.4456793932435299</v>
      </c>
      <c r="J21" s="17">
        <v>3.0950000000000002</v>
      </c>
      <c r="K21" s="18">
        <v>3.49613161851084</v>
      </c>
      <c r="L21" s="17">
        <v>-9.2999999999999999E-2</v>
      </c>
      <c r="M21" s="18">
        <v>3.4348502978909399</v>
      </c>
      <c r="N21" s="17">
        <v>-0.70299999999999996</v>
      </c>
      <c r="O21" s="18">
        <v>3.4323269714274498</v>
      </c>
      <c r="P21" s="18"/>
      <c r="Q21" s="17">
        <v>1.107</v>
      </c>
      <c r="R21" s="18">
        <v>3.4428198476820202</v>
      </c>
      <c r="S21" s="17">
        <v>0.24299999999999999</v>
      </c>
      <c r="T21" s="18">
        <v>3.43839912752322</v>
      </c>
      <c r="U21" s="17">
        <v>-1.218</v>
      </c>
      <c r="V21" s="18">
        <v>3.44340178967609</v>
      </c>
      <c r="W21" s="18"/>
      <c r="X21" s="17">
        <v>-0.35399999999999998</v>
      </c>
      <c r="Y21" s="18">
        <v>3.4691700097781601</v>
      </c>
      <c r="Z21" s="17">
        <v>-1.5</v>
      </c>
      <c r="AA21" s="18">
        <v>3.45525884416364</v>
      </c>
      <c r="AB21" s="17"/>
      <c r="AC21" s="17">
        <v>-0.158</v>
      </c>
      <c r="AD21" s="18">
        <v>3.4332927176108599</v>
      </c>
      <c r="AE21" s="17">
        <v>-0.35599999999999998</v>
      </c>
      <c r="AF21" s="18">
        <v>3.43282416955714</v>
      </c>
      <c r="AG21" s="17">
        <v>-0.56699999999999995</v>
      </c>
      <c r="AH21" s="18">
        <v>3.4349666543427202</v>
      </c>
      <c r="AI21" s="17"/>
    </row>
    <row r="22" spans="1:35" x14ac:dyDescent="0.2">
      <c r="A22" t="s">
        <v>63</v>
      </c>
      <c r="B22" s="17">
        <v>-0.53900000000000003</v>
      </c>
      <c r="C22" s="18">
        <v>0.34436374907609202</v>
      </c>
      <c r="D22" s="17">
        <v>-4.4999999999999998E-2</v>
      </c>
      <c r="E22" s="18">
        <v>0.45179890525752298</v>
      </c>
      <c r="F22" s="18"/>
      <c r="G22" t="s">
        <v>63</v>
      </c>
      <c r="H22" s="17" t="s">
        <v>160</v>
      </c>
      <c r="I22" s="18">
        <v>0.56875127959812399</v>
      </c>
      <c r="J22" s="17" t="s">
        <v>213</v>
      </c>
      <c r="K22" s="18">
        <v>1.0993261567022801</v>
      </c>
      <c r="L22" s="17">
        <v>0.20699999999999999</v>
      </c>
      <c r="M22" s="18">
        <v>0.42596200618492402</v>
      </c>
      <c r="N22" s="17" t="s">
        <v>222</v>
      </c>
      <c r="O22" s="18">
        <v>0.298896090529845</v>
      </c>
      <c r="P22" s="18"/>
      <c r="Q22" s="17">
        <v>-0.248</v>
      </c>
      <c r="R22" s="18">
        <v>0.417359242354856</v>
      </c>
      <c r="S22" s="17">
        <v>0.01</v>
      </c>
      <c r="T22" s="18">
        <v>0.46176845853501203</v>
      </c>
      <c r="U22" s="17" t="s">
        <v>167</v>
      </c>
      <c r="V22" s="18">
        <v>0.46934067378744498</v>
      </c>
      <c r="W22" s="18"/>
      <c r="X22" s="17" t="s">
        <v>178</v>
      </c>
      <c r="Y22" s="18">
        <v>0.65293258689524303</v>
      </c>
      <c r="Z22" s="17" t="s">
        <v>193</v>
      </c>
      <c r="AA22" s="18">
        <v>0.70301048037237401</v>
      </c>
      <c r="AB22" s="17"/>
      <c r="AC22" s="17">
        <v>-0.47899999999999998</v>
      </c>
      <c r="AD22" s="18">
        <v>0.31602047038251002</v>
      </c>
      <c r="AE22" s="17" t="s">
        <v>208</v>
      </c>
      <c r="AF22" s="18">
        <v>0.30371861022185098</v>
      </c>
      <c r="AG22" s="17">
        <v>-0.55500000000000005</v>
      </c>
      <c r="AH22" s="18">
        <v>0.397040735090821</v>
      </c>
      <c r="AI22" s="17"/>
    </row>
    <row r="23" spans="1:35" x14ac:dyDescent="0.2">
      <c r="A23" t="s">
        <v>36</v>
      </c>
      <c r="B23" s="17">
        <v>-0.17</v>
      </c>
      <c r="C23" s="18">
        <v>0.34436126358876201</v>
      </c>
      <c r="D23" s="17">
        <v>0.58199999999999996</v>
      </c>
      <c r="E23" s="18">
        <v>0.45186546121746601</v>
      </c>
      <c r="F23" s="18"/>
      <c r="G23" t="s">
        <v>36</v>
      </c>
      <c r="H23" s="17">
        <v>-0.55000000000000004</v>
      </c>
      <c r="I23" s="18">
        <v>0.56838434992184195</v>
      </c>
      <c r="J23" s="17" t="s">
        <v>214</v>
      </c>
      <c r="K23" s="18">
        <v>1.0992183888977201</v>
      </c>
      <c r="L23" s="17" t="s">
        <v>200</v>
      </c>
      <c r="M23" s="18">
        <v>0.42598404042715599</v>
      </c>
      <c r="N23" s="17" t="s">
        <v>223</v>
      </c>
      <c r="O23" s="18">
        <v>0.29885451080228997</v>
      </c>
      <c r="P23" s="18"/>
      <c r="Q23" s="17">
        <v>0.308</v>
      </c>
      <c r="R23" s="18">
        <v>0.41735974694905598</v>
      </c>
      <c r="S23" s="17">
        <v>0.65400000000000003</v>
      </c>
      <c r="T23" s="18">
        <v>0.46197139815357402</v>
      </c>
      <c r="U23" s="17" t="s">
        <v>168</v>
      </c>
      <c r="V23" s="18">
        <v>0.469385575674234</v>
      </c>
      <c r="W23" s="18"/>
      <c r="X23" s="17" t="s">
        <v>179</v>
      </c>
      <c r="Y23" s="18">
        <v>0.653110283906572</v>
      </c>
      <c r="Z23" s="17">
        <v>-1.0860000000000001</v>
      </c>
      <c r="AA23" s="18">
        <v>0.70303119687451499</v>
      </c>
      <c r="AB23" s="17"/>
      <c r="AC23" s="17">
        <v>-0.20200000000000001</v>
      </c>
      <c r="AD23" s="18">
        <v>0.31605038655219803</v>
      </c>
      <c r="AE23" s="17">
        <v>-0.43</v>
      </c>
      <c r="AF23" s="18">
        <v>0.30372352545264197</v>
      </c>
      <c r="AG23" s="17">
        <v>-4.5999999999999999E-2</v>
      </c>
      <c r="AH23" s="18">
        <v>0.39702329086695498</v>
      </c>
      <c r="AI23" s="17"/>
    </row>
    <row r="24" spans="1:35" x14ac:dyDescent="0.2">
      <c r="A24" t="s">
        <v>11</v>
      </c>
      <c r="B24" s="17" t="s">
        <v>132</v>
      </c>
      <c r="C24" s="18">
        <v>0.34436126358876201</v>
      </c>
      <c r="D24" s="17" t="s">
        <v>149</v>
      </c>
      <c r="E24" s="18">
        <v>0.45186546121746601</v>
      </c>
      <c r="F24" s="18"/>
      <c r="G24" t="s">
        <v>11</v>
      </c>
      <c r="H24" s="17" t="s">
        <v>161</v>
      </c>
      <c r="I24" s="18">
        <v>0.56838434992184195</v>
      </c>
      <c r="J24" s="17" t="s">
        <v>215</v>
      </c>
      <c r="K24" s="18">
        <v>1.0992183888977201</v>
      </c>
      <c r="L24" s="17" t="s">
        <v>201</v>
      </c>
      <c r="M24" s="18">
        <v>0.42598404042715698</v>
      </c>
      <c r="N24" s="17">
        <v>7.0000000000000001E-3</v>
      </c>
      <c r="O24" s="18">
        <v>0.29885451080228997</v>
      </c>
      <c r="P24" s="18"/>
      <c r="Q24" s="17" t="s">
        <v>138</v>
      </c>
      <c r="R24" s="18">
        <v>0.41735974694905598</v>
      </c>
      <c r="S24" s="17" t="s">
        <v>143</v>
      </c>
      <c r="T24" s="18">
        <v>0.46197139815357402</v>
      </c>
      <c r="U24" s="17">
        <v>0.45600000000000002</v>
      </c>
      <c r="V24" s="18">
        <v>0.469385575674233</v>
      </c>
      <c r="W24" s="18"/>
      <c r="X24" s="17" t="s">
        <v>180</v>
      </c>
      <c r="Y24" s="18">
        <v>0.653110283906571</v>
      </c>
      <c r="Z24" s="17" t="s">
        <v>194</v>
      </c>
      <c r="AA24" s="18">
        <v>0.70303119687451499</v>
      </c>
      <c r="AB24" s="17"/>
      <c r="AC24" s="17" t="s">
        <v>189</v>
      </c>
      <c r="AD24" s="18">
        <v>0.31605038655219903</v>
      </c>
      <c r="AE24" s="17">
        <v>0.26100000000000001</v>
      </c>
      <c r="AF24" s="18">
        <v>0.30372352545264197</v>
      </c>
      <c r="AG24" s="17" t="s">
        <v>155</v>
      </c>
      <c r="AH24" s="18">
        <v>0.39702329086695498</v>
      </c>
      <c r="AI24" s="17"/>
    </row>
    <row r="25" spans="1:35" x14ac:dyDescent="0.2">
      <c r="A25" t="s">
        <v>23</v>
      </c>
      <c r="B25" s="17">
        <v>-0.621</v>
      </c>
      <c r="C25" s="18">
        <v>2.87996429321942</v>
      </c>
      <c r="D25" s="17">
        <v>-1.0309999999999999</v>
      </c>
      <c r="E25" s="18">
        <v>1.5456829382281301</v>
      </c>
      <c r="F25" s="18"/>
      <c r="G25" t="s">
        <v>23</v>
      </c>
      <c r="H25" s="17" t="s">
        <v>162</v>
      </c>
      <c r="I25" s="18">
        <v>1.5592140463500199</v>
      </c>
      <c r="J25" s="17">
        <v>-1.2330000000000001</v>
      </c>
      <c r="K25" s="18">
        <v>1.77276831100979</v>
      </c>
      <c r="L25" s="17">
        <v>-1.161</v>
      </c>
      <c r="M25" s="18">
        <v>1.5208019713632701</v>
      </c>
      <c r="N25" s="17">
        <v>-1.179</v>
      </c>
      <c r="O25" s="18">
        <v>1.51215607824819</v>
      </c>
      <c r="P25" s="18"/>
      <c r="Q25" s="17">
        <v>-1.1839999999999999</v>
      </c>
      <c r="R25" s="18">
        <v>1.53354593233976</v>
      </c>
      <c r="S25" s="17">
        <v>-1.22</v>
      </c>
      <c r="T25" s="18">
        <v>1.53717544621165</v>
      </c>
      <c r="U25" s="17" t="s">
        <v>169</v>
      </c>
      <c r="V25" s="18">
        <v>1.57265355929517</v>
      </c>
      <c r="W25" s="18"/>
      <c r="X25" s="17" t="s">
        <v>181</v>
      </c>
      <c r="Y25" s="18">
        <v>1.5686937832619701</v>
      </c>
      <c r="Z25" s="17" t="s">
        <v>195</v>
      </c>
      <c r="AA25" s="18">
        <v>1.6378575393952199</v>
      </c>
      <c r="AB25" s="17"/>
      <c r="AC25" s="17">
        <v>-1.0089999999999999</v>
      </c>
      <c r="AD25" s="18">
        <v>1.51356857574939</v>
      </c>
      <c r="AE25" s="17">
        <v>-1.119</v>
      </c>
      <c r="AF25" s="18">
        <v>1.51170501240162</v>
      </c>
      <c r="AG25" s="17">
        <v>-1.2070000000000001</v>
      </c>
      <c r="AH25" s="18">
        <v>1.5381078127278001</v>
      </c>
      <c r="AI25" s="17"/>
    </row>
    <row r="26" spans="1:35" x14ac:dyDescent="0.2">
      <c r="A26" t="s">
        <v>35</v>
      </c>
      <c r="B26" s="17" t="s">
        <v>133</v>
      </c>
      <c r="C26" s="18">
        <v>0.34436126358876501</v>
      </c>
      <c r="D26" s="17" t="s">
        <v>150</v>
      </c>
      <c r="E26" s="18">
        <v>0.45186546121746601</v>
      </c>
      <c r="F26" s="18"/>
      <c r="G26" t="s">
        <v>35</v>
      </c>
      <c r="H26" s="17" t="s">
        <v>163</v>
      </c>
      <c r="I26" s="18">
        <v>0.56838434992184195</v>
      </c>
      <c r="J26" s="17" t="s">
        <v>216</v>
      </c>
      <c r="K26" s="18">
        <v>1.0992183888977201</v>
      </c>
      <c r="L26" s="17" t="s">
        <v>202</v>
      </c>
      <c r="M26" s="18">
        <v>0.42598404042715698</v>
      </c>
      <c r="N26" s="17">
        <v>0.20499999999999999</v>
      </c>
      <c r="O26" s="18">
        <v>0.29885451080228997</v>
      </c>
      <c r="P26" s="18"/>
      <c r="Q26" s="17" t="s">
        <v>139</v>
      </c>
      <c r="R26" s="18">
        <v>0.41735974694905698</v>
      </c>
      <c r="S26" s="17" t="s">
        <v>144</v>
      </c>
      <c r="T26" s="18">
        <v>0.46197139815357302</v>
      </c>
      <c r="U26" s="17" t="s">
        <v>170</v>
      </c>
      <c r="V26" s="18">
        <v>0.469385575674234</v>
      </c>
      <c r="W26" s="18"/>
      <c r="X26" s="17" t="s">
        <v>182</v>
      </c>
      <c r="Y26" s="18">
        <v>0.653110283906572</v>
      </c>
      <c r="Z26" s="17" t="s">
        <v>196</v>
      </c>
      <c r="AA26" s="18">
        <v>0.70303119687451499</v>
      </c>
      <c r="AB26" s="17"/>
      <c r="AC26" s="17" t="s">
        <v>190</v>
      </c>
      <c r="AD26" s="18">
        <v>0.31605038655219903</v>
      </c>
      <c r="AE26" s="17">
        <v>0.47899999999999998</v>
      </c>
      <c r="AF26" s="18">
        <v>0.30372352545264197</v>
      </c>
      <c r="AG26" s="17" t="s">
        <v>156</v>
      </c>
      <c r="AH26" s="18">
        <v>0.39702329086695498</v>
      </c>
      <c r="AI26" s="17"/>
    </row>
    <row r="27" spans="1:35" x14ac:dyDescent="0.2">
      <c r="A27" t="s">
        <v>124</v>
      </c>
      <c r="B27" s="17" t="s">
        <v>134</v>
      </c>
      <c r="C27" s="18">
        <v>0.34436126358876501</v>
      </c>
      <c r="D27" s="17">
        <v>-0.13900000000000001</v>
      </c>
      <c r="E27" s="18">
        <v>0.45186546121746601</v>
      </c>
      <c r="F27" s="18"/>
      <c r="G27" t="s">
        <v>124</v>
      </c>
      <c r="H27" s="17" t="s">
        <v>164</v>
      </c>
      <c r="I27" s="18">
        <v>0.56838434992184195</v>
      </c>
      <c r="J27" s="17">
        <v>1.6060000000000001</v>
      </c>
      <c r="K27" s="18">
        <v>1.0992183888977201</v>
      </c>
      <c r="L27" s="17">
        <v>0.123</v>
      </c>
      <c r="M27" s="18">
        <v>0.42598404042715698</v>
      </c>
      <c r="N27" s="17" t="s">
        <v>224</v>
      </c>
      <c r="O27" s="18">
        <v>0.29885451080228898</v>
      </c>
      <c r="P27" s="18"/>
      <c r="Q27" s="17">
        <v>-0.34</v>
      </c>
      <c r="R27" s="18">
        <v>0.41735974694905698</v>
      </c>
      <c r="S27" s="17">
        <v>-9.7000000000000003E-2</v>
      </c>
      <c r="T27" s="18">
        <v>0.46197139815357302</v>
      </c>
      <c r="U27" s="17" t="s">
        <v>171</v>
      </c>
      <c r="V27" s="18">
        <v>0.469385575674233</v>
      </c>
      <c r="W27" s="18"/>
      <c r="X27" s="17" t="s">
        <v>183</v>
      </c>
      <c r="Y27" s="18">
        <v>0.653110283906572</v>
      </c>
      <c r="Z27" s="17" t="s">
        <v>197</v>
      </c>
      <c r="AA27" s="18">
        <v>0.70303119687451499</v>
      </c>
      <c r="AB27" s="17"/>
      <c r="AC27" s="17">
        <v>-0.51900000000000002</v>
      </c>
      <c r="AD27" s="18">
        <v>0.31605038655219803</v>
      </c>
      <c r="AE27" s="17" t="s">
        <v>209</v>
      </c>
      <c r="AF27" s="18">
        <v>0.30372352545264197</v>
      </c>
      <c r="AG27" s="17">
        <v>-0.624</v>
      </c>
      <c r="AH27" s="18">
        <v>0.39702329086695498</v>
      </c>
      <c r="AI27" s="17"/>
    </row>
    <row r="28" spans="1:35" x14ac:dyDescent="0.2">
      <c r="A28" t="s">
        <v>31</v>
      </c>
      <c r="B28" s="17">
        <v>-6.7000000000000004E-2</v>
      </c>
      <c r="C28" s="18">
        <v>0.34436126358876101</v>
      </c>
      <c r="D28" s="17" t="s">
        <v>151</v>
      </c>
      <c r="E28" s="18">
        <v>0.45186546121746601</v>
      </c>
      <c r="F28" s="18"/>
      <c r="G28" t="s">
        <v>31</v>
      </c>
      <c r="H28" s="17">
        <v>-0.314</v>
      </c>
      <c r="I28" s="18">
        <v>0.56838434992184195</v>
      </c>
      <c r="J28" s="17" t="s">
        <v>217</v>
      </c>
      <c r="K28" s="18">
        <v>1.0992183888977201</v>
      </c>
      <c r="L28" s="17" t="s">
        <v>203</v>
      </c>
      <c r="M28" s="18">
        <v>0.42598404042715698</v>
      </c>
      <c r="N28" s="17" t="s">
        <v>225</v>
      </c>
      <c r="O28" s="18">
        <v>0.29885451080228898</v>
      </c>
      <c r="P28" s="18"/>
      <c r="Q28" s="17">
        <v>0.46300000000000002</v>
      </c>
      <c r="R28" s="18">
        <v>0.41735974694905698</v>
      </c>
      <c r="S28" s="17" t="s">
        <v>145</v>
      </c>
      <c r="T28" s="18">
        <v>0.46197139815357302</v>
      </c>
      <c r="U28" s="17" t="s">
        <v>172</v>
      </c>
      <c r="V28" s="18">
        <v>0.469385575674234</v>
      </c>
      <c r="W28" s="18"/>
      <c r="X28" s="17" t="s">
        <v>184</v>
      </c>
      <c r="Y28" s="18">
        <v>0.653110283906572</v>
      </c>
      <c r="Z28" s="17">
        <v>-0.76700000000000002</v>
      </c>
      <c r="AA28" s="18">
        <v>0.70303119687451399</v>
      </c>
      <c r="AB28" s="17"/>
      <c r="AC28" s="17">
        <v>-0.123</v>
      </c>
      <c r="AD28" s="18">
        <v>0.31605038655219903</v>
      </c>
      <c r="AE28" s="17">
        <v>-0.36499999999999999</v>
      </c>
      <c r="AF28" s="18">
        <v>0.30372352545264197</v>
      </c>
      <c r="AG28" s="17">
        <v>9.5000000000000001E-2</v>
      </c>
      <c r="AH28" s="18">
        <v>0.39702329086695498</v>
      </c>
      <c r="AI28" s="17"/>
    </row>
    <row r="29" spans="1:35" x14ac:dyDescent="0.2">
      <c r="A29" t="s">
        <v>48</v>
      </c>
      <c r="B29" s="17">
        <v>-0.188</v>
      </c>
      <c r="C29" s="18">
        <v>3.4338289082172802</v>
      </c>
      <c r="D29" s="17">
        <v>0.26400000000000001</v>
      </c>
      <c r="E29" s="18">
        <v>3.43705412191773</v>
      </c>
      <c r="F29" s="18"/>
      <c r="G29" t="s">
        <v>48</v>
      </c>
      <c r="H29" s="17">
        <v>-0.375</v>
      </c>
      <c r="I29" s="18">
        <v>3.4456552918509602</v>
      </c>
      <c r="J29" s="17">
        <v>3.9790000000000001</v>
      </c>
      <c r="K29" s="18">
        <v>3.4959259566913201</v>
      </c>
      <c r="L29" s="17">
        <v>0.124</v>
      </c>
      <c r="M29" s="18">
        <v>3.4348499610486498</v>
      </c>
      <c r="N29" s="17">
        <v>-0.59599999999999997</v>
      </c>
      <c r="O29" s="18">
        <v>3.43232696698808</v>
      </c>
      <c r="P29" s="18"/>
      <c r="Q29" s="17">
        <v>1.478</v>
      </c>
      <c r="R29" s="18">
        <v>3.4427894076648999</v>
      </c>
      <c r="S29" s="17">
        <v>0.55100000000000005</v>
      </c>
      <c r="T29" s="18">
        <v>3.4383932765235401</v>
      </c>
      <c r="U29" s="17">
        <v>-0.80700000000000005</v>
      </c>
      <c r="V29" s="18">
        <v>3.44340139526274</v>
      </c>
      <c r="W29" s="18"/>
      <c r="X29" s="17">
        <v>0.34499999999999997</v>
      </c>
      <c r="Y29" s="18">
        <v>3.4691055619561699</v>
      </c>
      <c r="Z29" s="17">
        <v>-0.93</v>
      </c>
      <c r="AA29" s="18">
        <v>3.4552255204999098</v>
      </c>
      <c r="AB29" s="17"/>
      <c r="AC29" s="17">
        <v>1E-3</v>
      </c>
      <c r="AD29" s="18">
        <v>3.4332926646450299</v>
      </c>
      <c r="AE29" s="17">
        <v>-0.219</v>
      </c>
      <c r="AF29" s="18">
        <v>3.4328241540856301</v>
      </c>
      <c r="AG29" s="17">
        <v>-0.34499999999999997</v>
      </c>
      <c r="AH29" s="18">
        <v>3.4349666279730098</v>
      </c>
      <c r="AI29" s="17"/>
    </row>
    <row r="30" spans="1:35" ht="15" customHeight="1" x14ac:dyDescent="0.2">
      <c r="A30" t="s">
        <v>22</v>
      </c>
      <c r="B30" s="17">
        <v>0.45600000000000002</v>
      </c>
      <c r="C30" s="18">
        <v>2.8799643132257602</v>
      </c>
      <c r="D30" s="17">
        <v>1.139</v>
      </c>
      <c r="E30" s="18">
        <v>2.8840251239494101</v>
      </c>
      <c r="F30" s="18"/>
      <c r="G30" t="s">
        <v>22</v>
      </c>
      <c r="H30" s="17">
        <v>1.399</v>
      </c>
      <c r="I30" s="18">
        <v>2.8979403803323001</v>
      </c>
      <c r="J30" s="17" t="s">
        <v>218</v>
      </c>
      <c r="K30" s="18">
        <v>2.9638579807388399</v>
      </c>
      <c r="L30" s="17">
        <v>0.45500000000000002</v>
      </c>
      <c r="M30" s="18">
        <v>2.88007415821202</v>
      </c>
      <c r="N30" s="17">
        <v>-0.36899999999999999</v>
      </c>
      <c r="O30" s="18">
        <v>2.8776052675041401</v>
      </c>
      <c r="P30" s="18"/>
      <c r="Q30" s="17">
        <v>1.6950000000000001</v>
      </c>
      <c r="R30" s="18">
        <v>2.8859739092257599</v>
      </c>
      <c r="S30" s="17">
        <v>1.403</v>
      </c>
      <c r="T30" s="18">
        <v>2.88521236450838</v>
      </c>
      <c r="U30" s="17">
        <v>0.66200000000000003</v>
      </c>
      <c r="V30" s="18">
        <v>2.89360192713852</v>
      </c>
      <c r="W30" s="18"/>
      <c r="X30" s="17">
        <v>-0.94599999999999995</v>
      </c>
      <c r="Y30" s="18">
        <v>2.8955572587538798</v>
      </c>
      <c r="Z30" s="17">
        <v>2.9289999999999998</v>
      </c>
      <c r="AA30" s="18">
        <v>2.9279464262705699</v>
      </c>
      <c r="AB30" s="17"/>
      <c r="AC30" s="17">
        <v>0.53600000000000003</v>
      </c>
      <c r="AD30" s="18">
        <v>2.87913517233258</v>
      </c>
      <c r="AE30" s="17">
        <v>0.155</v>
      </c>
      <c r="AF30" s="18">
        <v>2.87832185176469</v>
      </c>
      <c r="AG30" s="17">
        <v>0.501</v>
      </c>
      <c r="AH30" s="18">
        <v>2.8817803047966102</v>
      </c>
      <c r="AI30" s="17"/>
    </row>
    <row r="31" spans="1:35" x14ac:dyDescent="0.2">
      <c r="A31" t="s">
        <v>4</v>
      </c>
      <c r="B31" s="17">
        <v>-7.6999999999999999E-2</v>
      </c>
      <c r="C31" s="18">
        <v>0.34436126358876301</v>
      </c>
      <c r="D31" s="17" t="s">
        <v>152</v>
      </c>
      <c r="E31" s="18">
        <v>0.45186546121746601</v>
      </c>
      <c r="F31" s="18"/>
      <c r="G31" t="s">
        <v>4</v>
      </c>
      <c r="H31" s="17">
        <v>-0.35599999999999998</v>
      </c>
      <c r="I31" s="18">
        <v>0.56838434992184195</v>
      </c>
      <c r="J31" s="17" t="s">
        <v>219</v>
      </c>
      <c r="K31" s="18">
        <v>1.0992183888977201</v>
      </c>
      <c r="L31" s="17" t="s">
        <v>204</v>
      </c>
      <c r="M31" s="18">
        <v>0.42598404042715698</v>
      </c>
      <c r="N31" s="17" t="s">
        <v>226</v>
      </c>
      <c r="O31" s="18">
        <v>0.29885451080228898</v>
      </c>
      <c r="P31" s="18"/>
      <c r="Q31" s="17">
        <v>0.436</v>
      </c>
      <c r="R31" s="18">
        <v>0.41735974694905698</v>
      </c>
      <c r="S31" s="17" t="s">
        <v>146</v>
      </c>
      <c r="T31" s="18">
        <v>0.46197139815357302</v>
      </c>
      <c r="U31" s="17" t="s">
        <v>173</v>
      </c>
      <c r="V31" s="18">
        <v>0.469385575674233</v>
      </c>
      <c r="W31" s="18"/>
      <c r="X31" s="17" t="s">
        <v>185</v>
      </c>
      <c r="Y31" s="18">
        <v>0.653110283906572</v>
      </c>
      <c r="Z31" s="17">
        <v>-0.79900000000000004</v>
      </c>
      <c r="AA31" s="18">
        <v>0.70303119687451499</v>
      </c>
      <c r="AB31" s="17"/>
      <c r="AC31" s="17">
        <v>-0.13200000000000001</v>
      </c>
      <c r="AD31" s="18">
        <v>0.31605038655219703</v>
      </c>
      <c r="AE31" s="17">
        <v>-0.372</v>
      </c>
      <c r="AF31" s="18">
        <v>0.30372352545264197</v>
      </c>
      <c r="AG31" s="17">
        <v>8.4000000000000005E-2</v>
      </c>
      <c r="AH31" s="18">
        <v>0.39702329086695498</v>
      </c>
      <c r="AI31" s="17"/>
    </row>
    <row r="32" spans="1:35" x14ac:dyDescent="0.2">
      <c r="A32" t="s">
        <v>66</v>
      </c>
      <c r="B32" s="17">
        <v>-0.113</v>
      </c>
      <c r="C32" s="18">
        <v>0.34435842256184102</v>
      </c>
      <c r="D32" s="17">
        <v>0.68600000000000005</v>
      </c>
      <c r="E32" s="18">
        <v>0.45168191257814799</v>
      </c>
      <c r="F32" s="18"/>
      <c r="G32" t="s">
        <v>66</v>
      </c>
      <c r="H32" s="17">
        <v>-0.379</v>
      </c>
      <c r="I32" s="18">
        <v>0.56886601155764904</v>
      </c>
      <c r="J32" s="17" t="s">
        <v>220</v>
      </c>
      <c r="K32" s="18">
        <v>1.09927585724124</v>
      </c>
      <c r="L32" s="17" t="s">
        <v>205</v>
      </c>
      <c r="M32" s="18">
        <v>0.42600942164025801</v>
      </c>
      <c r="N32" s="17" t="s">
        <v>227</v>
      </c>
      <c r="O32" s="18">
        <v>0.29889288263081998</v>
      </c>
      <c r="P32" s="18"/>
      <c r="Q32" s="17">
        <v>0.36299999999999999</v>
      </c>
      <c r="R32" s="18">
        <v>0.41724732154495597</v>
      </c>
      <c r="S32" s="17">
        <v>0.747</v>
      </c>
      <c r="T32" s="18">
        <v>0.46173248424908903</v>
      </c>
      <c r="U32" s="17" t="s">
        <v>174</v>
      </c>
      <c r="V32" s="18">
        <v>0.46925293543247898</v>
      </c>
      <c r="W32" s="18"/>
      <c r="X32" s="17" t="s">
        <v>186</v>
      </c>
      <c r="Y32" s="18">
        <v>0.65308418280025504</v>
      </c>
      <c r="Z32" s="17">
        <v>-0.84199999999999997</v>
      </c>
      <c r="AA32" s="18">
        <v>0.70292030858191301</v>
      </c>
      <c r="AB32" s="17"/>
      <c r="AC32" s="17">
        <v>-0.159</v>
      </c>
      <c r="AD32" s="18">
        <v>0.31601806192486398</v>
      </c>
      <c r="AE32" s="17">
        <v>-0.39500000000000002</v>
      </c>
      <c r="AF32" s="18">
        <v>0.30370552432369002</v>
      </c>
      <c r="AG32" s="17">
        <v>3.4000000000000002E-2</v>
      </c>
      <c r="AH32" s="18">
        <v>0.39700198384455798</v>
      </c>
      <c r="AI32" s="17"/>
    </row>
  </sheetData>
  <mergeCells count="19">
    <mergeCell ref="B1:E1"/>
    <mergeCell ref="J2:K2"/>
    <mergeCell ref="N2:O2"/>
    <mergeCell ref="Q1:V1"/>
    <mergeCell ref="H1:O1"/>
    <mergeCell ref="AC1:AH1"/>
    <mergeCell ref="X1:AA1"/>
    <mergeCell ref="U2:V2"/>
    <mergeCell ref="X2:Y2"/>
    <mergeCell ref="AC2:AD2"/>
    <mergeCell ref="Z2:AA2"/>
    <mergeCell ref="L2:M2"/>
    <mergeCell ref="AE2:AF2"/>
    <mergeCell ref="B2:C2"/>
    <mergeCell ref="Q2:R2"/>
    <mergeCell ref="S2:T2"/>
    <mergeCell ref="D2:E2"/>
    <mergeCell ref="AG2:AH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SIPP</vt:lpstr>
      <vt:lpstr>DataNotes</vt:lpstr>
      <vt:lpstr>SSM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Forrester</dc:creator>
  <cp:lastModifiedBy>Andrew Forrester</cp:lastModifiedBy>
  <dcterms:created xsi:type="dcterms:W3CDTF">2024-09-03T21:11:58Z</dcterms:created>
  <dcterms:modified xsi:type="dcterms:W3CDTF">2024-10-14T19:42:48Z</dcterms:modified>
</cp:coreProperties>
</file>