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9440" windowHeight="11040" activeTab="2"/>
  </bookViews>
  <sheets>
    <sheet name="Cutlets" sheetId="1" r:id="rId1"/>
    <sheet name="LabTAT" sheetId="2" r:id="rId2"/>
    <sheet name="chi-sqaure" sheetId="3" r:id="rId3"/>
  </sheets>
  <calcPr calcId="18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3"/>
  <c r="F25"/>
  <c r="F21"/>
  <c r="G21"/>
  <c r="H21"/>
  <c r="E21"/>
  <c r="F20"/>
  <c r="G20"/>
  <c r="H20"/>
  <c r="E20"/>
  <c r="I14"/>
  <c r="H14"/>
  <c r="G14"/>
  <c r="F14"/>
  <c r="E14"/>
  <c r="I13"/>
  <c r="I12"/>
  <c r="H13"/>
  <c r="G13"/>
  <c r="F13"/>
  <c r="E13"/>
  <c r="H12"/>
  <c r="I5"/>
  <c r="H7"/>
  <c r="G7"/>
  <c r="F7"/>
  <c r="E7"/>
  <c r="I6"/>
  <c r="I7" l="1"/>
  <c r="E12" s="1"/>
  <c r="G12" l="1"/>
  <c r="F12"/>
  <c r="F265" i="2" l="1"/>
  <c r="F263"/>
  <c r="F261"/>
  <c r="R257" l="1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136"/>
  <c r="N257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136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36"/>
  <c r="J25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36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36"/>
  <c r="F257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136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37"/>
  <c r="E138"/>
  <c r="E139"/>
  <c r="E140"/>
  <c r="E141"/>
  <c r="E142"/>
  <c r="E136"/>
  <c r="P256"/>
  <c r="L256"/>
  <c r="H256"/>
  <c r="D256"/>
  <c r="E131"/>
  <c r="F122"/>
  <c r="G122"/>
  <c r="E122"/>
  <c r="D122"/>
  <c r="E123" s="1"/>
  <c r="G124" s="1"/>
  <c r="G125" s="1"/>
  <c r="G127" s="1"/>
  <c r="I96" i="1"/>
  <c r="K90"/>
  <c r="L78" s="1"/>
  <c r="M78" s="1"/>
  <c r="F90"/>
  <c r="G56" s="1"/>
  <c r="H56" s="1"/>
  <c r="E50"/>
  <c r="D42"/>
  <c r="E41"/>
  <c r="D41"/>
  <c r="D43" s="1"/>
  <c r="D44" s="1"/>
  <c r="D46" s="1"/>
  <c r="D124" i="2" l="1"/>
  <c r="D125" s="1"/>
  <c r="D127" s="1"/>
  <c r="F124"/>
  <c r="F125" s="1"/>
  <c r="F127" s="1"/>
  <c r="E124"/>
  <c r="E125" s="1"/>
  <c r="E127" s="1"/>
  <c r="G66" i="1"/>
  <c r="H66" s="1"/>
  <c r="L56"/>
  <c r="M56" s="1"/>
  <c r="G84"/>
  <c r="H84" s="1"/>
  <c r="G88"/>
  <c r="H88" s="1"/>
  <c r="L76"/>
  <c r="M76" s="1"/>
  <c r="L62"/>
  <c r="M62" s="1"/>
  <c r="L81"/>
  <c r="M81" s="1"/>
  <c r="L83"/>
  <c r="M83" s="1"/>
  <c r="G73"/>
  <c r="H73" s="1"/>
  <c r="L82"/>
  <c r="M82" s="1"/>
  <c r="G83"/>
  <c r="H83" s="1"/>
  <c r="G87"/>
  <c r="H87" s="1"/>
  <c r="L75"/>
  <c r="M75" s="1"/>
  <c r="L61"/>
  <c r="M61" s="1"/>
  <c r="G82"/>
  <c r="H82" s="1"/>
  <c r="G86"/>
  <c r="H86" s="1"/>
  <c r="L71"/>
  <c r="M71" s="1"/>
  <c r="L60"/>
  <c r="M60" s="1"/>
  <c r="G81"/>
  <c r="H81" s="1"/>
  <c r="G85"/>
  <c r="H85" s="1"/>
  <c r="L70"/>
  <c r="M70" s="1"/>
  <c r="L89"/>
  <c r="M89" s="1"/>
  <c r="G74"/>
  <c r="H74" s="1"/>
  <c r="L67"/>
  <c r="M67" s="1"/>
  <c r="G65"/>
  <c r="H65" s="1"/>
  <c r="L77"/>
  <c r="M77" s="1"/>
  <c r="G68"/>
  <c r="H68" s="1"/>
  <c r="G76"/>
  <c r="H76" s="1"/>
  <c r="G57"/>
  <c r="H57" s="1"/>
  <c r="L69"/>
  <c r="M69" s="1"/>
  <c r="L85"/>
  <c r="M85" s="1"/>
  <c r="E43"/>
  <c r="E44" s="1"/>
  <c r="E46" s="1"/>
  <c r="D47" s="1"/>
  <c r="L63"/>
  <c r="M63" s="1"/>
  <c r="G67"/>
  <c r="H67" s="1"/>
  <c r="G75"/>
  <c r="H75" s="1"/>
  <c r="L57"/>
  <c r="M57" s="1"/>
  <c r="L68"/>
  <c r="M68" s="1"/>
  <c r="L84"/>
  <c r="M84" s="1"/>
  <c r="G63"/>
  <c r="H63" s="1"/>
  <c r="G79"/>
  <c r="H79" s="1"/>
  <c r="G71"/>
  <c r="H71" s="1"/>
  <c r="G60"/>
  <c r="H60" s="1"/>
  <c r="L55"/>
  <c r="M55" s="1"/>
  <c r="L74"/>
  <c r="M74" s="1"/>
  <c r="L66"/>
  <c r="M66" s="1"/>
  <c r="L88"/>
  <c r="M88" s="1"/>
  <c r="L80"/>
  <c r="M80" s="1"/>
  <c r="G55"/>
  <c r="H55" s="1"/>
  <c r="G62"/>
  <c r="H62" s="1"/>
  <c r="G78"/>
  <c r="H78" s="1"/>
  <c r="G70"/>
  <c r="H70" s="1"/>
  <c r="G59"/>
  <c r="H59" s="1"/>
  <c r="L59"/>
  <c r="M59" s="1"/>
  <c r="L73"/>
  <c r="M73" s="1"/>
  <c r="L65"/>
  <c r="M65" s="1"/>
  <c r="L87"/>
  <c r="M87" s="1"/>
  <c r="L79"/>
  <c r="M79" s="1"/>
  <c r="G69"/>
  <c r="H69" s="1"/>
  <c r="G61"/>
  <c r="H61" s="1"/>
  <c r="G77"/>
  <c r="H77" s="1"/>
  <c r="G89"/>
  <c r="H89" s="1"/>
  <c r="G58"/>
  <c r="H58" s="1"/>
  <c r="L58"/>
  <c r="M58" s="1"/>
  <c r="L72"/>
  <c r="M72" s="1"/>
  <c r="L64"/>
  <c r="M64" s="1"/>
  <c r="L86"/>
  <c r="M86" s="1"/>
  <c r="G64"/>
  <c r="H64" s="1"/>
  <c r="G72"/>
  <c r="H72" s="1"/>
  <c r="G80"/>
  <c r="H80" s="1"/>
  <c r="D128" i="2" l="1"/>
  <c r="M91" i="1"/>
  <c r="H91"/>
  <c r="I94" s="1"/>
  <c r="I98" s="1"/>
</calcChain>
</file>

<file path=xl/sharedStrings.xml><?xml version="1.0" encoding="utf-8"?>
<sst xmlns="http://schemas.openxmlformats.org/spreadsheetml/2006/main" count="100" uniqueCount="39">
  <si>
    <t>Unit A</t>
  </si>
  <si>
    <t>Unit B</t>
  </si>
  <si>
    <t>Mean</t>
  </si>
  <si>
    <t>Grand Mean</t>
  </si>
  <si>
    <t>D</t>
  </si>
  <si>
    <t>D^2</t>
  </si>
  <si>
    <t>n</t>
  </si>
  <si>
    <t>n*(D^2)</t>
  </si>
  <si>
    <t>SSC</t>
  </si>
  <si>
    <t xml:space="preserve">Numeric degree of freedom </t>
  </si>
  <si>
    <t>=</t>
  </si>
  <si>
    <t xml:space="preserve">sum of squre error </t>
  </si>
  <si>
    <t>X-mean</t>
  </si>
  <si>
    <t>(X-mean)^2</t>
  </si>
  <si>
    <t>Sum</t>
  </si>
  <si>
    <t xml:space="preserve">F-statistics value </t>
  </si>
  <si>
    <t>denominator of degrees of freedom</t>
  </si>
  <si>
    <t>F-Critical Value</t>
  </si>
  <si>
    <t>If F-Statistics value is less than F-critical value , then null hypothesis  is true</t>
  </si>
  <si>
    <t>Laboratory 1</t>
  </si>
  <si>
    <t>Laboratory 2</t>
  </si>
  <si>
    <t>Laboratory 3</t>
  </si>
  <si>
    <t>Laboratory 4</t>
  </si>
  <si>
    <t xml:space="preserve">SSC:sum of the all three categories sum </t>
  </si>
  <si>
    <t>If F-Statistics value is greater  than F-critical value , then alternative hypothesis  is true</t>
  </si>
  <si>
    <t>Male</t>
  </si>
  <si>
    <t>Female</t>
  </si>
  <si>
    <t>East</t>
  </si>
  <si>
    <t>West</t>
  </si>
  <si>
    <t>North</t>
  </si>
  <si>
    <t>South</t>
  </si>
  <si>
    <t>Total</t>
  </si>
  <si>
    <t>Expected Frequencies</t>
  </si>
  <si>
    <t>chi-square</t>
  </si>
  <si>
    <t>chi-sqaure</t>
  </si>
  <si>
    <t>DF</t>
  </si>
  <si>
    <t>chi-square crit</t>
  </si>
  <si>
    <t>p value</t>
  </si>
  <si>
    <t>p value is greater than alpha means 0.05 so that we accept Null hypothesis-Not all properties are equal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</si>
</sst>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5" xfId="0" applyFill="1" applyBorder="1"/>
    <xf numFmtId="0" fontId="1" fillId="0" borderId="12" xfId="0" applyFont="1" applyBorder="1"/>
    <xf numFmtId="0" fontId="1" fillId="0" borderId="15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7" xfId="0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M102"/>
  <sheetViews>
    <sheetView topLeftCell="A79" workbookViewId="0">
      <selection activeCell="I98" sqref="I98"/>
    </sheetView>
  </sheetViews>
  <sheetFormatPr defaultRowHeight="15"/>
  <cols>
    <col min="7" max="7" width="11.7109375" bestFit="1" customWidth="1"/>
  </cols>
  <sheetData>
    <row r="5" spans="4:5">
      <c r="D5" s="4" t="s">
        <v>0</v>
      </c>
      <c r="E5" s="4" t="s">
        <v>1</v>
      </c>
    </row>
    <row r="6" spans="4:5">
      <c r="D6" s="4">
        <v>6.8090000000000002</v>
      </c>
      <c r="E6" s="4">
        <v>6.7702999999999998</v>
      </c>
    </row>
    <row r="7" spans="4:5">
      <c r="D7" s="4">
        <v>6.4375999999999998</v>
      </c>
      <c r="E7" s="4">
        <v>7.5092999999999996</v>
      </c>
    </row>
    <row r="8" spans="4:5">
      <c r="D8" s="4">
        <v>6.9157000000000002</v>
      </c>
      <c r="E8" s="4">
        <v>6.73</v>
      </c>
    </row>
    <row r="9" spans="4:5">
      <c r="D9" s="4">
        <v>7.3011999999999997</v>
      </c>
      <c r="E9" s="4">
        <v>6.7877999999999998</v>
      </c>
    </row>
    <row r="10" spans="4:5">
      <c r="D10" s="4">
        <v>7.4488000000000003</v>
      </c>
      <c r="E10" s="4">
        <v>7.1521999999999997</v>
      </c>
    </row>
    <row r="11" spans="4:5">
      <c r="D11" s="4">
        <v>7.3871000000000002</v>
      </c>
      <c r="E11" s="4">
        <v>6.8109999999999999</v>
      </c>
    </row>
    <row r="12" spans="4:5">
      <c r="D12" s="4">
        <v>6.8754999999999997</v>
      </c>
      <c r="E12" s="4">
        <v>7.2211999999999996</v>
      </c>
    </row>
    <row r="13" spans="4:5">
      <c r="D13" s="4">
        <v>7.0621</v>
      </c>
      <c r="E13" s="4">
        <v>6.6605999999999996</v>
      </c>
    </row>
    <row r="14" spans="4:5">
      <c r="D14" s="4">
        <v>6.6840000000000002</v>
      </c>
      <c r="E14" s="4">
        <v>7.2401999999999997</v>
      </c>
    </row>
    <row r="15" spans="4:5">
      <c r="D15" s="4">
        <v>6.8235999999999999</v>
      </c>
      <c r="E15" s="4">
        <v>7.0503</v>
      </c>
    </row>
    <row r="16" spans="4:5">
      <c r="D16" s="4">
        <v>7.3929999999999998</v>
      </c>
      <c r="E16" s="4">
        <v>6.8810000000000002</v>
      </c>
    </row>
    <row r="17" spans="4:5">
      <c r="D17" s="4">
        <v>7.5168999999999997</v>
      </c>
      <c r="E17" s="4">
        <v>7.4058999999999999</v>
      </c>
    </row>
    <row r="18" spans="4:5">
      <c r="D18" s="4">
        <v>6.9245999999999999</v>
      </c>
      <c r="E18" s="4">
        <v>6.7652000000000001</v>
      </c>
    </row>
    <row r="19" spans="4:5">
      <c r="D19" s="4">
        <v>6.9256000000000002</v>
      </c>
      <c r="E19" s="4">
        <v>6.0380000000000003</v>
      </c>
    </row>
    <row r="20" spans="4:5">
      <c r="D20" s="4">
        <v>6.5796999999999999</v>
      </c>
      <c r="E20" s="4">
        <v>7.1581000000000001</v>
      </c>
    </row>
    <row r="21" spans="4:5">
      <c r="D21" s="4">
        <v>6.8394000000000004</v>
      </c>
      <c r="E21" s="4">
        <v>7.024</v>
      </c>
    </row>
    <row r="22" spans="4:5">
      <c r="D22" s="4">
        <v>6.5970000000000004</v>
      </c>
      <c r="E22" s="4">
        <v>6.6672000000000002</v>
      </c>
    </row>
    <row r="23" spans="4:5">
      <c r="D23" s="4">
        <v>7.2705000000000002</v>
      </c>
      <c r="E23" s="4">
        <v>7.4314</v>
      </c>
    </row>
    <row r="24" spans="4:5">
      <c r="D24" s="4">
        <v>7.2827999999999999</v>
      </c>
      <c r="E24" s="4">
        <v>7.3070000000000004</v>
      </c>
    </row>
    <row r="25" spans="4:5">
      <c r="D25" s="4">
        <v>7.3494999999999999</v>
      </c>
      <c r="E25" s="4">
        <v>6.7477999999999998</v>
      </c>
    </row>
    <row r="26" spans="4:5">
      <c r="D26" s="4">
        <v>6.9438000000000004</v>
      </c>
      <c r="E26" s="4">
        <v>6.8888999999999996</v>
      </c>
    </row>
    <row r="27" spans="4:5">
      <c r="D27" s="4">
        <v>7.1559999999999997</v>
      </c>
      <c r="E27" s="4">
        <v>7.4219999999999997</v>
      </c>
    </row>
    <row r="28" spans="4:5">
      <c r="D28" s="4">
        <v>6.5340999999999996</v>
      </c>
      <c r="E28" s="4">
        <v>6.5217000000000001</v>
      </c>
    </row>
    <row r="29" spans="4:5">
      <c r="D29" s="4">
        <v>7.2854000000000001</v>
      </c>
      <c r="E29" s="4">
        <v>7.1688000000000001</v>
      </c>
    </row>
    <row r="30" spans="4:5">
      <c r="D30" s="4">
        <v>6.9951999999999996</v>
      </c>
      <c r="E30" s="4">
        <v>6.7594000000000003</v>
      </c>
    </row>
    <row r="31" spans="4:5">
      <c r="D31" s="4">
        <v>6.8567999999999998</v>
      </c>
      <c r="E31" s="4">
        <v>6.9398999999999997</v>
      </c>
    </row>
    <row r="32" spans="4:5">
      <c r="D32" s="4">
        <v>7.2163000000000004</v>
      </c>
      <c r="E32" s="4">
        <v>7.0133000000000001</v>
      </c>
    </row>
    <row r="33" spans="3:5">
      <c r="D33" s="4">
        <v>6.6801000000000004</v>
      </c>
      <c r="E33" s="4">
        <v>6.9181999999999997</v>
      </c>
    </row>
    <row r="34" spans="3:5">
      <c r="D34" s="4">
        <v>6.9431000000000003</v>
      </c>
      <c r="E34" s="4">
        <v>6.3346</v>
      </c>
    </row>
    <row r="35" spans="3:5">
      <c r="D35" s="4">
        <v>7.0852000000000004</v>
      </c>
      <c r="E35" s="4">
        <v>7.5458999999999996</v>
      </c>
    </row>
    <row r="36" spans="3:5">
      <c r="D36" s="4">
        <v>6.7793999999999999</v>
      </c>
      <c r="E36" s="4">
        <v>7.0991999999999997</v>
      </c>
    </row>
    <row r="37" spans="3:5">
      <c r="D37" s="4">
        <v>7.2782999999999998</v>
      </c>
      <c r="E37" s="4">
        <v>7.1180000000000003</v>
      </c>
    </row>
    <row r="38" spans="3:5">
      <c r="D38" s="4">
        <v>7.1561000000000003</v>
      </c>
      <c r="E38" s="4">
        <v>6.6965000000000003</v>
      </c>
    </row>
    <row r="39" spans="3:5">
      <c r="D39" s="4">
        <v>7.3943000000000003</v>
      </c>
      <c r="E39" s="4">
        <v>6.5780000000000003</v>
      </c>
    </row>
    <row r="40" spans="3:5">
      <c r="D40" s="5">
        <v>6.9405000000000001</v>
      </c>
      <c r="E40" s="5">
        <v>7.3875000000000002</v>
      </c>
    </row>
    <row r="41" spans="3:5">
      <c r="C41" s="7" t="s">
        <v>2</v>
      </c>
      <c r="D41" s="5">
        <f>AVERAGE(D6:D40)</f>
        <v>7.0190914285714303</v>
      </c>
      <c r="E41" s="5">
        <f>AVERAGE(E6:E40)</f>
        <v>6.9642971428571423</v>
      </c>
    </row>
    <row r="42" spans="3:5">
      <c r="C42" s="14" t="s">
        <v>3</v>
      </c>
      <c r="D42" s="15">
        <f>AVERAGE(D6:E40)</f>
        <v>6.9916942857142867</v>
      </c>
      <c r="E42" s="16"/>
    </row>
    <row r="43" spans="3:5">
      <c r="C43" s="8" t="s">
        <v>4</v>
      </c>
      <c r="D43" s="9">
        <f>D41-D42</f>
        <v>2.7397142857143564E-2</v>
      </c>
      <c r="E43" s="9">
        <f>E41-D42</f>
        <v>-2.7397142857144452E-2</v>
      </c>
    </row>
    <row r="44" spans="3:5">
      <c r="C44" s="6" t="s">
        <v>5</v>
      </c>
      <c r="D44" s="5">
        <f>D43^2</f>
        <v>7.5060343673473255E-4</v>
      </c>
      <c r="E44" s="5">
        <f>E43^2</f>
        <v>7.5060343673478123E-4</v>
      </c>
    </row>
    <row r="45" spans="3:5">
      <c r="C45" s="14" t="s">
        <v>6</v>
      </c>
      <c r="D45" s="17">
        <v>35</v>
      </c>
      <c r="E45" s="16">
        <v>35</v>
      </c>
    </row>
    <row r="46" spans="3:5">
      <c r="C46" s="6" t="s">
        <v>7</v>
      </c>
      <c r="D46" s="18">
        <f>D45*D44</f>
        <v>2.6271120285715641E-2</v>
      </c>
      <c r="E46" s="18">
        <f>E45*E44</f>
        <v>2.6271120285717344E-2</v>
      </c>
    </row>
    <row r="47" spans="3:5">
      <c r="C47" s="14" t="s">
        <v>8</v>
      </c>
      <c r="D47" s="17">
        <f>SUM(D46:E46)</f>
        <v>5.2542240571432988E-2</v>
      </c>
      <c r="E47" s="16"/>
    </row>
    <row r="49" spans="1:13" ht="15.75" thickBot="1"/>
    <row r="50" spans="1:13" ht="15.75" thickBot="1">
      <c r="A50" s="11" t="s">
        <v>9</v>
      </c>
      <c r="B50" s="12"/>
      <c r="C50" s="12"/>
      <c r="D50" s="12" t="s">
        <v>10</v>
      </c>
      <c r="E50" s="13">
        <f>2-1</f>
        <v>1</v>
      </c>
    </row>
    <row r="52" spans="1:13">
      <c r="A52" s="1" t="s">
        <v>11</v>
      </c>
      <c r="D52" t="s">
        <v>10</v>
      </c>
    </row>
    <row r="54" spans="1:13">
      <c r="F54" s="6" t="s">
        <v>0</v>
      </c>
      <c r="G54" s="6" t="s">
        <v>12</v>
      </c>
      <c r="H54" s="6" t="s">
        <v>13</v>
      </c>
      <c r="K54" s="6" t="s">
        <v>1</v>
      </c>
      <c r="L54" s="6" t="s">
        <v>12</v>
      </c>
      <c r="M54" s="6" t="s">
        <v>13</v>
      </c>
    </row>
    <row r="55" spans="1:13">
      <c r="F55" s="4">
        <v>6.8090000000000002</v>
      </c>
      <c r="G55" s="4">
        <f>F55-F90</f>
        <v>-0.21009142857143015</v>
      </c>
      <c r="H55" s="4">
        <f>G55^2</f>
        <v>4.4138408359184339E-2</v>
      </c>
      <c r="K55" s="4">
        <v>6.7702999999999998</v>
      </c>
      <c r="L55" s="4">
        <f>K55-$K$90</f>
        <v>-0.19399714285714253</v>
      </c>
      <c r="M55" s="4">
        <f>L55^2</f>
        <v>3.7634891436734569E-2</v>
      </c>
    </row>
    <row r="56" spans="1:13">
      <c r="F56" s="4">
        <v>6.4375999999999998</v>
      </c>
      <c r="G56" s="4">
        <f>F56-$F$90</f>
        <v>-0.58149142857143055</v>
      </c>
      <c r="H56" s="4">
        <f t="shared" ref="H56:H89" si="0">G56^2</f>
        <v>0.33813228150204311</v>
      </c>
      <c r="K56" s="4">
        <v>7.5092999999999996</v>
      </c>
      <c r="L56" s="4">
        <f t="shared" ref="L56:L89" si="1">K56-$K$90</f>
        <v>0.54500285714285734</v>
      </c>
      <c r="M56" s="4">
        <f t="shared" ref="M56:M89" si="2">L56^2</f>
        <v>0.29702811429387777</v>
      </c>
    </row>
    <row r="57" spans="1:13">
      <c r="F57" s="4">
        <v>6.9157000000000002</v>
      </c>
      <c r="G57" s="4">
        <f t="shared" ref="G57:G60" si="3">F57-$F$90</f>
        <v>-0.10339142857143013</v>
      </c>
      <c r="H57" s="4">
        <f t="shared" si="0"/>
        <v>1.0689787502041139E-2</v>
      </c>
      <c r="K57" s="4">
        <v>6.73</v>
      </c>
      <c r="L57" s="4">
        <f t="shared" si="1"/>
        <v>-0.23429714285714187</v>
      </c>
      <c r="M57" s="4">
        <f t="shared" si="2"/>
        <v>5.4895151151019943E-2</v>
      </c>
    </row>
    <row r="58" spans="1:13">
      <c r="F58" s="4">
        <v>7.3011999999999997</v>
      </c>
      <c r="G58" s="4">
        <f t="shared" si="3"/>
        <v>0.28210857142856938</v>
      </c>
      <c r="H58" s="4">
        <f t="shared" si="0"/>
        <v>7.958524607346823E-2</v>
      </c>
      <c r="K58" s="4">
        <v>6.7877999999999998</v>
      </c>
      <c r="L58" s="4">
        <f t="shared" si="1"/>
        <v>-0.17649714285714246</v>
      </c>
      <c r="M58" s="4">
        <f t="shared" si="2"/>
        <v>3.1151241436734554E-2</v>
      </c>
    </row>
    <row r="59" spans="1:13">
      <c r="F59" s="4">
        <v>7.4488000000000003</v>
      </c>
      <c r="G59" s="4">
        <f t="shared" si="3"/>
        <v>0.42970857142857</v>
      </c>
      <c r="H59" s="4">
        <f t="shared" si="0"/>
        <v>0.18464945635918245</v>
      </c>
      <c r="K59" s="4">
        <v>7.1521999999999997</v>
      </c>
      <c r="L59" s="4">
        <f t="shared" si="1"/>
        <v>0.18790285714285737</v>
      </c>
      <c r="M59" s="4">
        <f t="shared" si="2"/>
        <v>3.5307483722449066E-2</v>
      </c>
    </row>
    <row r="60" spans="1:13">
      <c r="F60" s="4">
        <v>7.3871000000000002</v>
      </c>
      <c r="G60" s="4">
        <f t="shared" si="3"/>
        <v>0.36800857142856991</v>
      </c>
      <c r="H60" s="4">
        <f t="shared" si="0"/>
        <v>0.13543030864489683</v>
      </c>
      <c r="K60" s="4">
        <v>6.8109999999999999</v>
      </c>
      <c r="L60" s="4">
        <f t="shared" si="1"/>
        <v>-0.15329714285714235</v>
      </c>
      <c r="M60" s="4">
        <f t="shared" si="2"/>
        <v>2.3500014008163112E-2</v>
      </c>
    </row>
    <row r="61" spans="1:13">
      <c r="F61" s="4">
        <v>6.8754999999999997</v>
      </c>
      <c r="G61" s="4">
        <f t="shared" ref="G61:G89" si="4">F61-F$90</f>
        <v>-0.14359142857143059</v>
      </c>
      <c r="H61" s="4">
        <f t="shared" si="0"/>
        <v>2.0618498359184254E-2</v>
      </c>
      <c r="K61" s="4">
        <v>7.2211999999999996</v>
      </c>
      <c r="L61" s="4">
        <f t="shared" si="1"/>
        <v>0.25690285714285732</v>
      </c>
      <c r="M61" s="4">
        <f t="shared" si="2"/>
        <v>6.5999078008163362E-2</v>
      </c>
    </row>
    <row r="62" spans="1:13">
      <c r="F62" s="4">
        <v>7.0621</v>
      </c>
      <c r="G62" s="4">
        <f t="shared" si="4"/>
        <v>4.3008571428569731E-2</v>
      </c>
      <c r="H62" s="4">
        <f t="shared" si="0"/>
        <v>1.8497372163263845E-3</v>
      </c>
      <c r="K62" s="4">
        <v>6.6605999999999996</v>
      </c>
      <c r="L62" s="4">
        <f t="shared" si="1"/>
        <v>-0.30369714285714267</v>
      </c>
      <c r="M62" s="4">
        <f t="shared" si="2"/>
        <v>9.2231954579591727E-2</v>
      </c>
    </row>
    <row r="63" spans="1:13">
      <c r="F63" s="4">
        <v>6.6840000000000002</v>
      </c>
      <c r="G63" s="4">
        <f t="shared" si="4"/>
        <v>-0.33509142857143015</v>
      </c>
      <c r="H63" s="4">
        <f t="shared" si="0"/>
        <v>0.11228626550204188</v>
      </c>
      <c r="K63" s="4">
        <v>7.2401999999999997</v>
      </c>
      <c r="L63" s="4">
        <f t="shared" si="1"/>
        <v>0.27590285714285745</v>
      </c>
      <c r="M63" s="4">
        <f t="shared" si="2"/>
        <v>7.6122386579592E-2</v>
      </c>
    </row>
    <row r="64" spans="1:13">
      <c r="F64" s="4">
        <v>6.8235999999999999</v>
      </c>
      <c r="G64" s="4">
        <f t="shared" si="4"/>
        <v>-0.19549142857143043</v>
      </c>
      <c r="H64" s="4">
        <f t="shared" si="0"/>
        <v>3.8216898644898682E-2</v>
      </c>
      <c r="K64" s="4">
        <v>7.0503</v>
      </c>
      <c r="L64" s="4">
        <f t="shared" si="1"/>
        <v>8.6002857142857714E-2</v>
      </c>
      <c r="M64" s="4">
        <f t="shared" si="2"/>
        <v>7.3964914367347923E-3</v>
      </c>
    </row>
    <row r="65" spans="6:13">
      <c r="F65" s="4">
        <v>7.3929999999999998</v>
      </c>
      <c r="G65" s="4">
        <f t="shared" si="4"/>
        <v>0.37390857142856948</v>
      </c>
      <c r="H65" s="4">
        <f t="shared" si="0"/>
        <v>0.13980761978775363</v>
      </c>
      <c r="K65" s="4">
        <v>6.8810000000000002</v>
      </c>
      <c r="L65" s="4">
        <f t="shared" si="1"/>
        <v>-8.329714285714207E-2</v>
      </c>
      <c r="M65" s="4">
        <f t="shared" si="2"/>
        <v>6.9384140081631346E-3</v>
      </c>
    </row>
    <row r="66" spans="6:13">
      <c r="F66" s="4">
        <v>7.5168999999999997</v>
      </c>
      <c r="G66" s="4">
        <f t="shared" si="4"/>
        <v>0.49780857142856938</v>
      </c>
      <c r="H66" s="4">
        <f t="shared" si="0"/>
        <v>0.24781337378775306</v>
      </c>
      <c r="K66" s="4">
        <v>7.4058999999999999</v>
      </c>
      <c r="L66" s="4">
        <f t="shared" si="1"/>
        <v>0.44160285714285763</v>
      </c>
      <c r="M66" s="4">
        <f t="shared" si="2"/>
        <v>0.19501308343673512</v>
      </c>
    </row>
    <row r="67" spans="6:13">
      <c r="F67" s="4">
        <v>6.9245999999999999</v>
      </c>
      <c r="G67" s="4">
        <f t="shared" si="4"/>
        <v>-9.4491428571430447E-2</v>
      </c>
      <c r="H67" s="4">
        <f t="shared" si="0"/>
        <v>8.9286300734697423E-3</v>
      </c>
      <c r="K67" s="4">
        <v>6.7652000000000001</v>
      </c>
      <c r="L67" s="4">
        <f t="shared" si="1"/>
        <v>-0.1990971428571422</v>
      </c>
      <c r="M67" s="4">
        <f t="shared" si="2"/>
        <v>3.9639672293877284E-2</v>
      </c>
    </row>
    <row r="68" spans="6:13">
      <c r="F68" s="4">
        <v>6.9256000000000002</v>
      </c>
      <c r="G68" s="4">
        <f t="shared" si="4"/>
        <v>-9.3491428571430113E-2</v>
      </c>
      <c r="H68" s="4">
        <f t="shared" si="0"/>
        <v>8.7406472163268183E-3</v>
      </c>
      <c r="K68" s="4">
        <v>6.0380000000000003</v>
      </c>
      <c r="L68" s="4">
        <f t="shared" si="1"/>
        <v>-0.92629714285714204</v>
      </c>
      <c r="M68" s="4">
        <f t="shared" si="2"/>
        <v>0.85802639686530457</v>
      </c>
    </row>
    <row r="69" spans="6:13">
      <c r="F69" s="4">
        <v>6.5796999999999999</v>
      </c>
      <c r="G69" s="4">
        <f t="shared" si="4"/>
        <v>-0.43939142857143043</v>
      </c>
      <c r="H69" s="4">
        <f t="shared" si="0"/>
        <v>0.19306482750204246</v>
      </c>
      <c r="K69" s="4">
        <v>7.1581000000000001</v>
      </c>
      <c r="L69" s="4">
        <f t="shared" si="1"/>
        <v>0.19380285714285783</v>
      </c>
      <c r="M69" s="4">
        <f t="shared" si="2"/>
        <v>3.7559547436734959E-2</v>
      </c>
    </row>
    <row r="70" spans="6:13">
      <c r="F70" s="4">
        <v>6.8394000000000004</v>
      </c>
      <c r="G70" s="4">
        <f t="shared" si="4"/>
        <v>-0.17969142857142995</v>
      </c>
      <c r="H70" s="4">
        <f t="shared" si="0"/>
        <v>3.2289009502041312E-2</v>
      </c>
      <c r="K70" s="4">
        <v>7.024</v>
      </c>
      <c r="L70" s="4">
        <f t="shared" si="1"/>
        <v>5.9702857142857724E-2</v>
      </c>
      <c r="M70" s="4">
        <f t="shared" si="2"/>
        <v>3.5644311510204777E-3</v>
      </c>
    </row>
    <row r="71" spans="6:13">
      <c r="F71" s="4">
        <v>6.5970000000000004</v>
      </c>
      <c r="G71" s="4">
        <f t="shared" si="4"/>
        <v>-0.42209142857142989</v>
      </c>
      <c r="H71" s="4">
        <f t="shared" si="0"/>
        <v>0.17816117407347051</v>
      </c>
      <c r="K71" s="4">
        <v>6.6672000000000002</v>
      </c>
      <c r="L71" s="4">
        <f t="shared" si="1"/>
        <v>-0.29709714285714206</v>
      </c>
      <c r="M71" s="4">
        <f t="shared" si="2"/>
        <v>8.8266712293877073E-2</v>
      </c>
    </row>
    <row r="72" spans="6:13">
      <c r="F72" s="4">
        <v>7.2705000000000002</v>
      </c>
      <c r="G72" s="4">
        <f t="shared" si="4"/>
        <v>0.25140857142856987</v>
      </c>
      <c r="H72" s="4">
        <f t="shared" si="0"/>
        <v>6.3206269787754316E-2</v>
      </c>
      <c r="K72" s="4">
        <v>7.4314</v>
      </c>
      <c r="L72" s="4">
        <f t="shared" si="1"/>
        <v>0.46710285714285771</v>
      </c>
      <c r="M72" s="4">
        <f t="shared" si="2"/>
        <v>0.21818507915102095</v>
      </c>
    </row>
    <row r="73" spans="6:13">
      <c r="F73" s="4">
        <v>7.2827999999999999</v>
      </c>
      <c r="G73" s="4">
        <f t="shared" si="4"/>
        <v>0.26370857142856963</v>
      </c>
      <c r="H73" s="4">
        <f t="shared" si="0"/>
        <v>6.9542210644897004E-2</v>
      </c>
      <c r="K73" s="4">
        <v>7.3070000000000004</v>
      </c>
      <c r="L73" s="4">
        <f t="shared" si="1"/>
        <v>0.34270285714285809</v>
      </c>
      <c r="M73" s="4">
        <f t="shared" si="2"/>
        <v>0.1174452482938782</v>
      </c>
    </row>
    <row r="74" spans="6:13">
      <c r="F74" s="4">
        <v>7.3494999999999999</v>
      </c>
      <c r="G74" s="4">
        <f t="shared" si="4"/>
        <v>0.33040857142856961</v>
      </c>
      <c r="H74" s="4">
        <f t="shared" si="0"/>
        <v>0.10916982407346819</v>
      </c>
      <c r="K74" s="4">
        <v>6.7477999999999998</v>
      </c>
      <c r="L74" s="4">
        <f t="shared" si="1"/>
        <v>-0.2164971428571425</v>
      </c>
      <c r="M74" s="4">
        <f t="shared" si="2"/>
        <v>4.6871012865305969E-2</v>
      </c>
    </row>
    <row r="75" spans="6:13">
      <c r="F75" s="4">
        <v>6.9438000000000004</v>
      </c>
      <c r="G75" s="4">
        <f t="shared" si="4"/>
        <v>-7.5291428571429897E-2</v>
      </c>
      <c r="H75" s="4">
        <f t="shared" si="0"/>
        <v>5.6687992163267304E-3</v>
      </c>
      <c r="K75" s="4">
        <v>6.8888999999999996</v>
      </c>
      <c r="L75" s="4">
        <f t="shared" si="1"/>
        <v>-7.5397142857142718E-2</v>
      </c>
      <c r="M75" s="4">
        <f t="shared" si="2"/>
        <v>5.6847291510203875E-3</v>
      </c>
    </row>
    <row r="76" spans="6:13">
      <c r="F76" s="4">
        <v>7.1559999999999997</v>
      </c>
      <c r="G76" s="4">
        <f t="shared" si="4"/>
        <v>0.13690857142856938</v>
      </c>
      <c r="H76" s="4">
        <f t="shared" si="0"/>
        <v>1.8743956930611684E-2</v>
      </c>
      <c r="K76" s="4">
        <v>7.4219999999999997</v>
      </c>
      <c r="L76" s="4">
        <f t="shared" si="1"/>
        <v>0.45770285714285741</v>
      </c>
      <c r="M76" s="4">
        <f t="shared" si="2"/>
        <v>0.20949190543673493</v>
      </c>
    </row>
    <row r="77" spans="6:13">
      <c r="F77" s="4">
        <v>6.5340999999999996</v>
      </c>
      <c r="G77" s="4">
        <f t="shared" si="4"/>
        <v>-0.48499142857143074</v>
      </c>
      <c r="H77" s="4">
        <f t="shared" si="0"/>
        <v>0.2352166857877572</v>
      </c>
      <c r="K77" s="4">
        <v>6.5217000000000001</v>
      </c>
      <c r="L77" s="4">
        <f t="shared" si="1"/>
        <v>-0.44259714285714225</v>
      </c>
      <c r="M77" s="4">
        <f t="shared" si="2"/>
        <v>0.19589223086530558</v>
      </c>
    </row>
    <row r="78" spans="6:13">
      <c r="F78" s="4">
        <v>7.2854000000000001</v>
      </c>
      <c r="G78" s="4">
        <f t="shared" si="4"/>
        <v>0.26630857142856978</v>
      </c>
      <c r="H78" s="4">
        <f t="shared" si="0"/>
        <v>7.0920255216325653E-2</v>
      </c>
      <c r="K78" s="4">
        <v>7.1688000000000001</v>
      </c>
      <c r="L78" s="4">
        <f t="shared" si="1"/>
        <v>0.20450285714285776</v>
      </c>
      <c r="M78" s="4">
        <f t="shared" si="2"/>
        <v>4.1821418579592089E-2</v>
      </c>
    </row>
    <row r="79" spans="6:13">
      <c r="F79" s="4">
        <v>6.9951999999999996</v>
      </c>
      <c r="G79" s="4">
        <f t="shared" si="4"/>
        <v>-2.3891428571430673E-2</v>
      </c>
      <c r="H79" s="4">
        <f t="shared" si="0"/>
        <v>5.7080035918377387E-4</v>
      </c>
      <c r="K79" s="4">
        <v>6.7594000000000003</v>
      </c>
      <c r="L79" s="4">
        <f t="shared" si="1"/>
        <v>-0.204897142857142</v>
      </c>
      <c r="M79" s="4">
        <f t="shared" si="2"/>
        <v>4.1982839151020059E-2</v>
      </c>
    </row>
    <row r="80" spans="6:13">
      <c r="F80" s="4">
        <v>6.8567999999999998</v>
      </c>
      <c r="G80" s="4">
        <f t="shared" si="4"/>
        <v>-0.16229142857143053</v>
      </c>
      <c r="H80" s="4">
        <f t="shared" si="0"/>
        <v>2.6338507787755736E-2</v>
      </c>
      <c r="K80" s="4">
        <v>6.9398999999999997</v>
      </c>
      <c r="L80" s="4">
        <f t="shared" si="1"/>
        <v>-2.4397142857142562E-2</v>
      </c>
      <c r="M80" s="4">
        <f t="shared" si="2"/>
        <v>5.9522057959182238E-4</v>
      </c>
    </row>
    <row r="81" spans="1:13">
      <c r="F81" s="4">
        <v>7.2163000000000004</v>
      </c>
      <c r="G81" s="4">
        <f t="shared" si="4"/>
        <v>0.19720857142857007</v>
      </c>
      <c r="H81" s="4">
        <f t="shared" si="0"/>
        <v>3.8891220644897424E-2</v>
      </c>
      <c r="K81" s="4">
        <v>7.0133000000000001</v>
      </c>
      <c r="L81" s="4">
        <f t="shared" si="1"/>
        <v>4.9002857142857792E-2</v>
      </c>
      <c r="M81" s="4">
        <f t="shared" si="2"/>
        <v>2.4012800081633289E-3</v>
      </c>
    </row>
    <row r="82" spans="1:13">
      <c r="F82" s="4">
        <v>6.6801000000000004</v>
      </c>
      <c r="G82" s="4">
        <f t="shared" si="4"/>
        <v>-0.33899142857142994</v>
      </c>
      <c r="H82" s="4">
        <f t="shared" si="0"/>
        <v>0.11491518864489889</v>
      </c>
      <c r="K82" s="4">
        <v>6.9181999999999997</v>
      </c>
      <c r="L82" s="4">
        <f t="shared" si="1"/>
        <v>-4.6097142857142615E-2</v>
      </c>
      <c r="M82" s="4">
        <f t="shared" si="2"/>
        <v>2.1249465795918142E-3</v>
      </c>
    </row>
    <row r="83" spans="1:13">
      <c r="F83" s="4">
        <v>6.9431000000000003</v>
      </c>
      <c r="G83" s="4">
        <f t="shared" si="4"/>
        <v>-7.5991428571430042E-2</v>
      </c>
      <c r="H83" s="4">
        <f t="shared" si="0"/>
        <v>5.7746972163267539E-3</v>
      </c>
      <c r="K83" s="4">
        <v>6.3346</v>
      </c>
      <c r="L83" s="4">
        <f t="shared" si="1"/>
        <v>-0.62969714285714229</v>
      </c>
      <c r="M83" s="4">
        <f t="shared" si="2"/>
        <v>0.39651849172244824</v>
      </c>
    </row>
    <row r="84" spans="1:13">
      <c r="F84" s="4">
        <v>7.0852000000000004</v>
      </c>
      <c r="G84" s="4">
        <f t="shared" si="4"/>
        <v>6.6108571428570073E-2</v>
      </c>
      <c r="H84" s="4">
        <f t="shared" si="0"/>
        <v>4.3703432163263514E-3</v>
      </c>
      <c r="K84" s="4">
        <v>7.5458999999999996</v>
      </c>
      <c r="L84" s="4">
        <f t="shared" si="1"/>
        <v>0.58160285714285731</v>
      </c>
      <c r="M84" s="4">
        <f t="shared" si="2"/>
        <v>0.33826188343673491</v>
      </c>
    </row>
    <row r="85" spans="1:13">
      <c r="F85" s="4">
        <v>6.7793999999999999</v>
      </c>
      <c r="G85" s="4">
        <f t="shared" si="4"/>
        <v>-0.23969142857143044</v>
      </c>
      <c r="H85" s="4">
        <f t="shared" si="0"/>
        <v>5.7451980930613142E-2</v>
      </c>
      <c r="K85" s="4">
        <v>7.0991999999999997</v>
      </c>
      <c r="L85" s="4">
        <f t="shared" si="1"/>
        <v>0.13490285714285744</v>
      </c>
      <c r="M85" s="4">
        <f t="shared" si="2"/>
        <v>1.8198780865306203E-2</v>
      </c>
    </row>
    <row r="86" spans="1:13">
      <c r="F86" s="4">
        <v>7.2782999999999998</v>
      </c>
      <c r="G86" s="4">
        <f t="shared" si="4"/>
        <v>0.25920857142856946</v>
      </c>
      <c r="H86" s="4">
        <f t="shared" si="0"/>
        <v>6.7189083502039795E-2</v>
      </c>
      <c r="K86" s="4">
        <v>7.1180000000000003</v>
      </c>
      <c r="L86" s="4">
        <f t="shared" si="1"/>
        <v>0.15370285714285803</v>
      </c>
      <c r="M86" s="4">
        <f t="shared" si="2"/>
        <v>2.3624568293877823E-2</v>
      </c>
    </row>
    <row r="87" spans="1:13">
      <c r="F87" s="4">
        <v>7.1561000000000003</v>
      </c>
      <c r="G87" s="4">
        <f t="shared" si="4"/>
        <v>0.13700857142857004</v>
      </c>
      <c r="H87" s="4">
        <f t="shared" si="0"/>
        <v>1.8771348644897577E-2</v>
      </c>
      <c r="K87" s="4">
        <v>6.6965000000000003</v>
      </c>
      <c r="L87" s="4">
        <f t="shared" si="1"/>
        <v>-0.26779714285714196</v>
      </c>
      <c r="M87" s="4">
        <f t="shared" si="2"/>
        <v>7.1715309722448495E-2</v>
      </c>
    </row>
    <row r="88" spans="1:13">
      <c r="F88" s="4">
        <v>7.3943000000000003</v>
      </c>
      <c r="G88" s="4">
        <f t="shared" si="4"/>
        <v>0.37520857142857</v>
      </c>
      <c r="H88" s="4">
        <f t="shared" si="0"/>
        <v>0.14078147207346831</v>
      </c>
      <c r="K88" s="4">
        <v>6.5780000000000003</v>
      </c>
      <c r="L88" s="4">
        <f t="shared" si="1"/>
        <v>-0.38629714285714201</v>
      </c>
      <c r="M88" s="4">
        <f t="shared" si="2"/>
        <v>0.14922548257959117</v>
      </c>
    </row>
    <row r="89" spans="1:13">
      <c r="F89" s="5">
        <v>6.9405000000000001</v>
      </c>
      <c r="G89" s="4">
        <f t="shared" si="4"/>
        <v>-7.85914285714302E-2</v>
      </c>
      <c r="H89" s="4">
        <f t="shared" si="0"/>
        <v>6.1766126448982153E-3</v>
      </c>
      <c r="K89" s="5">
        <v>7.3875000000000002</v>
      </c>
      <c r="L89" s="4">
        <f t="shared" si="1"/>
        <v>0.42320285714285788</v>
      </c>
      <c r="M89" s="4">
        <f t="shared" si="2"/>
        <v>0.17910065829387817</v>
      </c>
    </row>
    <row r="90" spans="1:13">
      <c r="E90" s="26" t="s">
        <v>2</v>
      </c>
      <c r="F90" s="20">
        <f>AVERAGE(F55:F89)</f>
        <v>7.0190914285714303</v>
      </c>
      <c r="G90" s="20"/>
      <c r="H90" s="20"/>
      <c r="I90" s="20"/>
      <c r="J90" s="20"/>
      <c r="K90" s="20">
        <f>AVERAGE(K55:K89)</f>
        <v>6.9642971428571423</v>
      </c>
      <c r="L90" s="20"/>
      <c r="M90" s="21"/>
    </row>
    <row r="91" spans="1:13">
      <c r="E91" s="27" t="s">
        <v>14</v>
      </c>
      <c r="F91" s="3"/>
      <c r="G91" s="3"/>
      <c r="H91" s="3">
        <f>SUM(H55:H89)</f>
        <v>2.828101427428571</v>
      </c>
      <c r="I91" s="3"/>
      <c r="J91" s="3"/>
      <c r="K91" s="3"/>
      <c r="L91" s="3"/>
      <c r="M91" s="23">
        <f>SUM(M55:M89)</f>
        <v>4.0094161497142835</v>
      </c>
    </row>
    <row r="93" spans="1:13" ht="15.75" thickBot="1"/>
    <row r="94" spans="1:13" ht="15.75" thickBot="1">
      <c r="A94" s="28" t="s">
        <v>23</v>
      </c>
      <c r="B94" s="29"/>
      <c r="C94" s="29"/>
      <c r="D94" s="29"/>
      <c r="E94" s="29"/>
      <c r="F94" s="29"/>
      <c r="G94" s="29"/>
      <c r="H94" s="12" t="s">
        <v>10</v>
      </c>
      <c r="I94" s="13">
        <f>SUM(E91,H91,M91)</f>
        <v>6.8375175771428545</v>
      </c>
    </row>
    <row r="95" spans="1:13" ht="15.75" thickBot="1">
      <c r="A95" s="10"/>
      <c r="B95" s="2"/>
      <c r="C95" s="2"/>
      <c r="D95" s="2"/>
      <c r="E95" s="2"/>
      <c r="F95" s="2"/>
      <c r="G95" s="2"/>
      <c r="H95" s="2"/>
      <c r="I95" s="2"/>
    </row>
    <row r="96" spans="1:13" ht="15.75" thickBot="1">
      <c r="A96" s="24" t="s">
        <v>16</v>
      </c>
      <c r="B96" s="12"/>
      <c r="C96" s="12"/>
      <c r="D96" s="12"/>
      <c r="E96" s="12"/>
      <c r="F96" s="12"/>
      <c r="G96" s="12"/>
      <c r="H96" s="12" t="s">
        <v>10</v>
      </c>
      <c r="I96" s="13">
        <f>70-2</f>
        <v>68</v>
      </c>
    </row>
    <row r="97" spans="1:9" ht="15.75" thickBot="1"/>
    <row r="98" spans="1:9" ht="15.75" thickBot="1">
      <c r="A98" s="24" t="s">
        <v>15</v>
      </c>
      <c r="B98" s="12"/>
      <c r="C98" s="12"/>
      <c r="D98" s="12"/>
      <c r="E98" s="12"/>
      <c r="F98" s="12"/>
      <c r="G98" s="12"/>
      <c r="H98" s="12" t="s">
        <v>10</v>
      </c>
      <c r="I98" s="13">
        <f>(D47/E50)/(I94/I96)</f>
        <v>0.52253940389143605</v>
      </c>
    </row>
    <row r="99" spans="1:9" ht="15.75" thickBot="1">
      <c r="A99" s="2"/>
    </row>
    <row r="100" spans="1:9" ht="15.75" thickBot="1">
      <c r="A100" s="25" t="s">
        <v>17</v>
      </c>
      <c r="B100" s="12"/>
      <c r="C100" s="12"/>
      <c r="D100" s="12"/>
      <c r="E100" s="12"/>
      <c r="F100" s="12"/>
      <c r="G100" s="12"/>
      <c r="H100" s="12" t="s">
        <v>10</v>
      </c>
      <c r="I100" s="13">
        <v>4.0011999999999999</v>
      </c>
    </row>
    <row r="101" spans="1:9" ht="15.75" thickBot="1"/>
    <row r="102" spans="1:9" ht="15.75" thickBot="1">
      <c r="A102" s="24" t="s">
        <v>18</v>
      </c>
      <c r="B102" s="12"/>
      <c r="C102" s="12"/>
      <c r="D102" s="12"/>
      <c r="E102" s="12"/>
      <c r="F102" s="12"/>
      <c r="G102" s="12"/>
      <c r="H102" s="12"/>
      <c r="I10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9"/>
  <sheetViews>
    <sheetView topLeftCell="A25" workbookViewId="0">
      <selection activeCell="G278" sqref="G278"/>
    </sheetView>
  </sheetViews>
  <sheetFormatPr defaultRowHeight="15"/>
  <cols>
    <col min="4" max="7" width="11.85546875" bestFit="1" customWidth="1"/>
    <col min="9" max="9" width="12.7109375" bestFit="1" customWidth="1"/>
  </cols>
  <sheetData>
    <row r="1" spans="4:7">
      <c r="D1" s="4" t="s">
        <v>19</v>
      </c>
      <c r="E1" s="4" t="s">
        <v>20</v>
      </c>
      <c r="F1" s="4" t="s">
        <v>21</v>
      </c>
      <c r="G1" s="4" t="s">
        <v>22</v>
      </c>
    </row>
    <row r="2" spans="4:7">
      <c r="D2" s="4">
        <v>185.35</v>
      </c>
      <c r="E2" s="4">
        <v>165.53</v>
      </c>
      <c r="F2" s="4">
        <v>176.7</v>
      </c>
      <c r="G2" s="4">
        <v>166.13</v>
      </c>
    </row>
    <row r="3" spans="4:7">
      <c r="D3" s="4">
        <v>170.49</v>
      </c>
      <c r="E3" s="4">
        <v>185.91</v>
      </c>
      <c r="F3" s="4">
        <v>198.45</v>
      </c>
      <c r="G3" s="4">
        <v>160.79</v>
      </c>
    </row>
    <row r="4" spans="4:7">
      <c r="D4" s="4">
        <v>192.77</v>
      </c>
      <c r="E4" s="4">
        <v>194.92</v>
      </c>
      <c r="F4" s="4">
        <v>201.23</v>
      </c>
      <c r="G4" s="4">
        <v>185.18</v>
      </c>
    </row>
    <row r="5" spans="4:7">
      <c r="D5" s="4">
        <v>177.33</v>
      </c>
      <c r="E5" s="4">
        <v>183</v>
      </c>
      <c r="F5" s="4">
        <v>199.61</v>
      </c>
      <c r="G5" s="4">
        <v>176.42</v>
      </c>
    </row>
    <row r="6" spans="4:7">
      <c r="D6" s="4">
        <v>193.41</v>
      </c>
      <c r="E6" s="4">
        <v>169.57</v>
      </c>
      <c r="F6" s="4">
        <v>204.63</v>
      </c>
      <c r="G6" s="4">
        <v>152.6</v>
      </c>
    </row>
    <row r="7" spans="4:7">
      <c r="D7" s="4">
        <v>179.45</v>
      </c>
      <c r="E7" s="4">
        <v>197</v>
      </c>
      <c r="F7" s="4">
        <v>181.51</v>
      </c>
      <c r="G7" s="4">
        <v>161.12</v>
      </c>
    </row>
    <row r="8" spans="4:7">
      <c r="D8" s="4">
        <v>191.37</v>
      </c>
      <c r="E8" s="4">
        <v>166.36</v>
      </c>
      <c r="F8" s="4">
        <v>214.21</v>
      </c>
      <c r="G8" s="4">
        <v>154.02000000000001</v>
      </c>
    </row>
    <row r="9" spans="4:7">
      <c r="D9" s="4">
        <v>166.81</v>
      </c>
      <c r="E9" s="4">
        <v>169.6</v>
      </c>
      <c r="F9" s="4">
        <v>183.43</v>
      </c>
      <c r="G9" s="4">
        <v>163.25</v>
      </c>
    </row>
    <row r="10" spans="4:7">
      <c r="D10" s="4">
        <v>158.81</v>
      </c>
      <c r="E10" s="4">
        <v>175.36</v>
      </c>
      <c r="F10" s="4">
        <v>191.6</v>
      </c>
      <c r="G10" s="4">
        <v>152.79</v>
      </c>
    </row>
    <row r="11" spans="4:7">
      <c r="D11" s="4">
        <v>165.88</v>
      </c>
      <c r="E11" s="4">
        <v>198.68</v>
      </c>
      <c r="F11" s="4">
        <v>208.43</v>
      </c>
      <c r="G11" s="4">
        <v>161.97999999999999</v>
      </c>
    </row>
    <row r="12" spans="4:7">
      <c r="D12" s="4">
        <v>174.75</v>
      </c>
      <c r="E12" s="4">
        <v>189.12</v>
      </c>
      <c r="F12" s="4">
        <v>231</v>
      </c>
      <c r="G12" s="4">
        <v>171.22</v>
      </c>
    </row>
    <row r="13" spans="4:7">
      <c r="D13" s="4">
        <v>193.37</v>
      </c>
      <c r="E13" s="4">
        <v>140.55000000000001</v>
      </c>
      <c r="F13" s="4">
        <v>198.37</v>
      </c>
      <c r="G13" s="4">
        <v>183.67</v>
      </c>
    </row>
    <row r="14" spans="4:7">
      <c r="D14" s="4">
        <v>184.75</v>
      </c>
      <c r="E14" s="4">
        <v>160.44</v>
      </c>
      <c r="F14" s="4">
        <v>226.62</v>
      </c>
      <c r="G14" s="4">
        <v>142.94999999999999</v>
      </c>
    </row>
    <row r="15" spans="4:7">
      <c r="D15" s="4">
        <v>178.54</v>
      </c>
      <c r="E15" s="4">
        <v>167.03</v>
      </c>
      <c r="F15" s="4">
        <v>214.44</v>
      </c>
      <c r="G15" s="4">
        <v>152.37</v>
      </c>
    </row>
    <row r="16" spans="4:7">
      <c r="D16" s="4">
        <v>180.19</v>
      </c>
      <c r="E16" s="4">
        <v>182.67</v>
      </c>
      <c r="F16" s="4">
        <v>159.69</v>
      </c>
      <c r="G16" s="4">
        <v>163.81</v>
      </c>
    </row>
    <row r="17" spans="4:7">
      <c r="D17" s="4">
        <v>172.17</v>
      </c>
      <c r="E17" s="4">
        <v>155.72999999999999</v>
      </c>
      <c r="F17" s="4">
        <v>214.14</v>
      </c>
      <c r="G17" s="4">
        <v>156.06</v>
      </c>
    </row>
    <row r="18" spans="4:7">
      <c r="D18" s="4">
        <v>172</v>
      </c>
      <c r="E18" s="4">
        <v>183.07</v>
      </c>
      <c r="F18" s="4">
        <v>212.29</v>
      </c>
      <c r="G18" s="4">
        <v>176.44</v>
      </c>
    </row>
    <row r="19" spans="4:7">
      <c r="D19" s="4">
        <v>184.92</v>
      </c>
      <c r="E19" s="4">
        <v>177.7</v>
      </c>
      <c r="F19" s="4">
        <v>209.25</v>
      </c>
      <c r="G19" s="4">
        <v>173.68</v>
      </c>
    </row>
    <row r="20" spans="4:7">
      <c r="D20" s="4">
        <v>187.38</v>
      </c>
      <c r="E20" s="4">
        <v>191.62</v>
      </c>
      <c r="F20" s="4">
        <v>198.54</v>
      </c>
      <c r="G20" s="4">
        <v>161.49</v>
      </c>
    </row>
    <row r="21" spans="4:7">
      <c r="D21" s="4">
        <v>194.17</v>
      </c>
      <c r="E21" s="4">
        <v>186.85</v>
      </c>
      <c r="F21" s="4">
        <v>229.02</v>
      </c>
      <c r="G21" s="4">
        <v>175.05</v>
      </c>
    </row>
    <row r="22" spans="4:7">
      <c r="D22" s="4">
        <v>192.03</v>
      </c>
      <c r="E22" s="4">
        <v>161.09</v>
      </c>
      <c r="F22" s="4">
        <v>214.71</v>
      </c>
      <c r="G22" s="4">
        <v>150.22</v>
      </c>
    </row>
    <row r="23" spans="4:7">
      <c r="D23" s="4">
        <v>193.77</v>
      </c>
      <c r="E23" s="4">
        <v>173.01</v>
      </c>
      <c r="F23" s="4">
        <v>172.27</v>
      </c>
      <c r="G23" s="4">
        <v>148.16999999999999</v>
      </c>
    </row>
    <row r="24" spans="4:7">
      <c r="D24" s="4">
        <v>178.24</v>
      </c>
      <c r="E24" s="4">
        <v>199.43</v>
      </c>
      <c r="F24" s="4">
        <v>205.31</v>
      </c>
      <c r="G24" s="4">
        <v>166.21</v>
      </c>
    </row>
    <row r="25" spans="4:7">
      <c r="D25" s="4">
        <v>171.41</v>
      </c>
      <c r="E25" s="4">
        <v>185.67</v>
      </c>
      <c r="F25" s="4">
        <v>180.35</v>
      </c>
      <c r="G25" s="4">
        <v>145.4</v>
      </c>
    </row>
    <row r="26" spans="4:7">
      <c r="D26" s="4">
        <v>178.3</v>
      </c>
      <c r="E26" s="4">
        <v>182.69</v>
      </c>
      <c r="F26" s="4">
        <v>214.58</v>
      </c>
      <c r="G26" s="4">
        <v>166.42</v>
      </c>
    </row>
    <row r="27" spans="4:7">
      <c r="D27" s="4">
        <v>176.13</v>
      </c>
      <c r="E27" s="4">
        <v>180.45</v>
      </c>
      <c r="F27" s="4">
        <v>231.76</v>
      </c>
      <c r="G27" s="4">
        <v>132.21</v>
      </c>
    </row>
    <row r="28" spans="4:7">
      <c r="D28" s="4">
        <v>180.67</v>
      </c>
      <c r="E28" s="4">
        <v>182.37</v>
      </c>
      <c r="F28" s="4">
        <v>215.78</v>
      </c>
      <c r="G28" s="4">
        <v>143.26</v>
      </c>
    </row>
    <row r="29" spans="4:7">
      <c r="D29" s="4">
        <v>177.38</v>
      </c>
      <c r="E29" s="4">
        <v>189.99</v>
      </c>
      <c r="F29" s="4">
        <v>201.78</v>
      </c>
      <c r="G29" s="4">
        <v>154.06</v>
      </c>
    </row>
    <row r="30" spans="4:7">
      <c r="D30" s="4">
        <v>190.36</v>
      </c>
      <c r="E30" s="4">
        <v>167.55</v>
      </c>
      <c r="F30" s="4">
        <v>191.64</v>
      </c>
      <c r="G30" s="4">
        <v>179.08</v>
      </c>
    </row>
    <row r="31" spans="4:7">
      <c r="D31" s="4">
        <v>199.99</v>
      </c>
      <c r="E31" s="4">
        <v>190.09</v>
      </c>
      <c r="F31" s="4">
        <v>217.56</v>
      </c>
      <c r="G31" s="4">
        <v>144.82</v>
      </c>
    </row>
    <row r="32" spans="4:7">
      <c r="D32" s="4">
        <v>181.36</v>
      </c>
      <c r="E32" s="4">
        <v>168.01</v>
      </c>
      <c r="F32" s="4">
        <v>193.04</v>
      </c>
      <c r="G32" s="4">
        <v>184.64</v>
      </c>
    </row>
    <row r="33" spans="4:7">
      <c r="D33" s="4">
        <v>187.37</v>
      </c>
      <c r="E33" s="4">
        <v>176.5</v>
      </c>
      <c r="F33" s="4">
        <v>217.66</v>
      </c>
      <c r="G33" s="4">
        <v>188.49</v>
      </c>
    </row>
    <row r="34" spans="4:7">
      <c r="D34" s="4">
        <v>172.93</v>
      </c>
      <c r="E34" s="4">
        <v>173.54</v>
      </c>
      <c r="F34" s="4">
        <v>198.68</v>
      </c>
      <c r="G34" s="4">
        <v>198.69</v>
      </c>
    </row>
    <row r="35" spans="4:7">
      <c r="D35" s="4">
        <v>187.18</v>
      </c>
      <c r="E35" s="4">
        <v>153.75</v>
      </c>
      <c r="F35" s="4">
        <v>206.49</v>
      </c>
      <c r="G35" s="4">
        <v>142.43</v>
      </c>
    </row>
    <row r="36" spans="4:7">
      <c r="D36" s="4">
        <v>179.03</v>
      </c>
      <c r="E36" s="4">
        <v>212.8</v>
      </c>
      <c r="F36" s="4">
        <v>198.81</v>
      </c>
      <c r="G36" s="4">
        <v>169.68</v>
      </c>
    </row>
    <row r="37" spans="4:7">
      <c r="D37" s="4">
        <v>181.69</v>
      </c>
      <c r="E37" s="4">
        <v>179.32</v>
      </c>
      <c r="F37" s="4">
        <v>200.58</v>
      </c>
      <c r="G37" s="4">
        <v>174.79</v>
      </c>
    </row>
    <row r="38" spans="4:7">
      <c r="D38" s="4">
        <v>185.28</v>
      </c>
      <c r="E38" s="4">
        <v>173.56</v>
      </c>
      <c r="F38" s="4">
        <v>199.91</v>
      </c>
      <c r="G38" s="4">
        <v>133.31</v>
      </c>
    </row>
    <row r="39" spans="4:7">
      <c r="D39" s="4">
        <v>157.13999999999999</v>
      </c>
      <c r="E39" s="4">
        <v>217.86</v>
      </c>
      <c r="F39" s="4">
        <v>190.34</v>
      </c>
      <c r="G39" s="4">
        <v>176.42</v>
      </c>
    </row>
    <row r="40" spans="4:7">
      <c r="D40" s="4">
        <v>184.42</v>
      </c>
      <c r="E40" s="4">
        <v>187.57</v>
      </c>
      <c r="F40" s="4">
        <v>181.87</v>
      </c>
      <c r="G40" s="4">
        <v>176.67</v>
      </c>
    </row>
    <row r="41" spans="4:7">
      <c r="D41" s="4">
        <v>183.45</v>
      </c>
      <c r="E41" s="4">
        <v>163.69</v>
      </c>
      <c r="F41" s="4">
        <v>214.39</v>
      </c>
      <c r="G41" s="4">
        <v>158.19999999999999</v>
      </c>
    </row>
    <row r="42" spans="4:7">
      <c r="D42" s="4">
        <v>175.5</v>
      </c>
      <c r="E42" s="4">
        <v>186.49</v>
      </c>
      <c r="F42" s="4">
        <v>189.61</v>
      </c>
      <c r="G42" s="4">
        <v>157.02000000000001</v>
      </c>
    </row>
    <row r="43" spans="4:7">
      <c r="D43" s="4">
        <v>169.55</v>
      </c>
      <c r="E43" s="4">
        <v>171.31</v>
      </c>
      <c r="F43" s="4">
        <v>203.58</v>
      </c>
      <c r="G43" s="4">
        <v>154.55000000000001</v>
      </c>
    </row>
    <row r="44" spans="4:7">
      <c r="D44" s="4">
        <v>166.86</v>
      </c>
      <c r="E44" s="4">
        <v>202.29</v>
      </c>
      <c r="F44" s="4">
        <v>196.64</v>
      </c>
      <c r="G44" s="4">
        <v>157.58000000000001</v>
      </c>
    </row>
    <row r="45" spans="4:7">
      <c r="D45" s="4">
        <v>166.33</v>
      </c>
      <c r="E45" s="4">
        <v>197.68</v>
      </c>
      <c r="F45" s="4">
        <v>225.42</v>
      </c>
      <c r="G45" s="4">
        <v>161.96</v>
      </c>
    </row>
    <row r="46" spans="4:7">
      <c r="D46" s="4">
        <v>173.88</v>
      </c>
      <c r="E46" s="4">
        <v>156.88999999999999</v>
      </c>
      <c r="F46" s="4">
        <v>175.13</v>
      </c>
      <c r="G46" s="4">
        <v>168.14</v>
      </c>
    </row>
    <row r="47" spans="4:7">
      <c r="D47" s="4">
        <v>189.84</v>
      </c>
      <c r="E47" s="4">
        <v>168.03</v>
      </c>
      <c r="F47" s="4">
        <v>228.21</v>
      </c>
      <c r="G47" s="4">
        <v>180.14</v>
      </c>
    </row>
    <row r="48" spans="4:7">
      <c r="D48" s="4">
        <v>184.88</v>
      </c>
      <c r="E48" s="4">
        <v>173.09</v>
      </c>
      <c r="F48" s="4">
        <v>229.33</v>
      </c>
      <c r="G48" s="4">
        <v>170.28</v>
      </c>
    </row>
    <row r="49" spans="4:7">
      <c r="D49" s="4">
        <v>188.63</v>
      </c>
      <c r="E49" s="4">
        <v>187.52</v>
      </c>
      <c r="F49" s="4">
        <v>170.58</v>
      </c>
      <c r="G49" s="4">
        <v>166.68</v>
      </c>
    </row>
    <row r="50" spans="4:7">
      <c r="D50" s="4">
        <v>216.39</v>
      </c>
      <c r="E50" s="4">
        <v>193.28</v>
      </c>
      <c r="F50" s="4">
        <v>177.76</v>
      </c>
      <c r="G50" s="4">
        <v>161.41999999999999</v>
      </c>
    </row>
    <row r="51" spans="4:7">
      <c r="D51" s="4">
        <v>180.57</v>
      </c>
      <c r="E51" s="4">
        <v>178.04</v>
      </c>
      <c r="F51" s="4">
        <v>207.34</v>
      </c>
      <c r="G51" s="4">
        <v>153.97</v>
      </c>
    </row>
    <row r="52" spans="4:7">
      <c r="D52" s="4">
        <v>177.54</v>
      </c>
      <c r="E52" s="4">
        <v>197.45</v>
      </c>
      <c r="F52" s="4">
        <v>178.07</v>
      </c>
      <c r="G52" s="4">
        <v>167.5</v>
      </c>
    </row>
    <row r="53" spans="4:7">
      <c r="D53" s="4">
        <v>182.34</v>
      </c>
      <c r="E53" s="4">
        <v>172.35</v>
      </c>
      <c r="F53" s="4">
        <v>188.32</v>
      </c>
      <c r="G53" s="4">
        <v>165.43</v>
      </c>
    </row>
    <row r="54" spans="4:7">
      <c r="D54" s="4">
        <v>187.35</v>
      </c>
      <c r="E54" s="4">
        <v>167.63</v>
      </c>
      <c r="F54" s="4">
        <v>193.26</v>
      </c>
      <c r="G54" s="4">
        <v>150.83000000000001</v>
      </c>
    </row>
    <row r="55" spans="4:7">
      <c r="D55" s="4">
        <v>185.87</v>
      </c>
      <c r="E55" s="4">
        <v>194.24</v>
      </c>
      <c r="F55" s="4">
        <v>201.17</v>
      </c>
      <c r="G55" s="4">
        <v>149.96</v>
      </c>
    </row>
    <row r="56" spans="4:7">
      <c r="D56" s="4">
        <v>188.01</v>
      </c>
      <c r="E56" s="4">
        <v>179.43</v>
      </c>
      <c r="F56" s="4">
        <v>192.75</v>
      </c>
      <c r="G56" s="4">
        <v>161.94</v>
      </c>
    </row>
    <row r="57" spans="4:7">
      <c r="D57" s="4">
        <v>182.62</v>
      </c>
      <c r="E57" s="4">
        <v>183.62</v>
      </c>
      <c r="F57" s="4">
        <v>192.81</v>
      </c>
      <c r="G57" s="4">
        <v>146.46</v>
      </c>
    </row>
    <row r="58" spans="4:7">
      <c r="D58" s="4">
        <v>179.08</v>
      </c>
      <c r="E58" s="4">
        <v>157.91999999999999</v>
      </c>
      <c r="F58" s="4">
        <v>183.1</v>
      </c>
      <c r="G58" s="4">
        <v>174.83</v>
      </c>
    </row>
    <row r="59" spans="4:7">
      <c r="D59" s="4">
        <v>189.96</v>
      </c>
      <c r="E59" s="4">
        <v>173.55</v>
      </c>
      <c r="F59" s="4">
        <v>181.92</v>
      </c>
      <c r="G59" s="4">
        <v>181.66</v>
      </c>
    </row>
    <row r="60" spans="4:7">
      <c r="D60" s="4">
        <v>169.15</v>
      </c>
      <c r="E60" s="4">
        <v>180.86</v>
      </c>
      <c r="F60" s="4">
        <v>209.43</v>
      </c>
      <c r="G60" s="4">
        <v>164.82</v>
      </c>
    </row>
    <row r="61" spans="4:7">
      <c r="D61" s="4">
        <v>169.83</v>
      </c>
      <c r="E61" s="4">
        <v>161.02000000000001</v>
      </c>
      <c r="F61" s="4">
        <v>180.11</v>
      </c>
      <c r="G61" s="4">
        <v>181.35</v>
      </c>
    </row>
    <row r="62" spans="4:7">
      <c r="D62" s="4">
        <v>181.45</v>
      </c>
      <c r="E62" s="4">
        <v>178.42</v>
      </c>
      <c r="F62" s="4">
        <v>172.92</v>
      </c>
      <c r="G62" s="4">
        <v>176.21</v>
      </c>
    </row>
    <row r="63" spans="4:7">
      <c r="D63" s="4">
        <v>196.13</v>
      </c>
      <c r="E63" s="4">
        <v>165.12</v>
      </c>
      <c r="F63" s="4">
        <v>205.01</v>
      </c>
      <c r="G63" s="4">
        <v>152.4</v>
      </c>
    </row>
    <row r="64" spans="4:7">
      <c r="D64" s="4">
        <v>172.02</v>
      </c>
      <c r="E64" s="4">
        <v>183.75</v>
      </c>
      <c r="F64" s="4">
        <v>206.46</v>
      </c>
      <c r="G64" s="4">
        <v>159.63</v>
      </c>
    </row>
    <row r="65" spans="4:7">
      <c r="D65" s="4">
        <v>181.83</v>
      </c>
      <c r="E65" s="4">
        <v>186.77</v>
      </c>
      <c r="F65" s="4">
        <v>192.48</v>
      </c>
      <c r="G65" s="4">
        <v>156.56</v>
      </c>
    </row>
    <row r="66" spans="4:7">
      <c r="D66" s="4">
        <v>170.41</v>
      </c>
      <c r="E66" s="4">
        <v>177.59</v>
      </c>
      <c r="F66" s="4">
        <v>237.49</v>
      </c>
      <c r="G66" s="4">
        <v>168.11</v>
      </c>
    </row>
    <row r="67" spans="4:7">
      <c r="D67" s="4">
        <v>161.99</v>
      </c>
      <c r="E67" s="4">
        <v>202.78</v>
      </c>
      <c r="F67" s="4">
        <v>173.08</v>
      </c>
      <c r="G67" s="4">
        <v>145.07</v>
      </c>
    </row>
    <row r="68" spans="4:7">
      <c r="D68" s="4">
        <v>138.30000000000001</v>
      </c>
      <c r="E68" s="4">
        <v>176.63</v>
      </c>
      <c r="F68" s="4">
        <v>193.08</v>
      </c>
      <c r="G68" s="4">
        <v>128.93</v>
      </c>
    </row>
    <row r="69" spans="4:7">
      <c r="D69" s="4">
        <v>170.61</v>
      </c>
      <c r="E69" s="4">
        <v>169.11</v>
      </c>
      <c r="F69" s="4">
        <v>203.24</v>
      </c>
      <c r="G69" s="4">
        <v>165.95</v>
      </c>
    </row>
    <row r="70" spans="4:7">
      <c r="D70" s="4">
        <v>201.27</v>
      </c>
      <c r="E70" s="4">
        <v>148.69999999999999</v>
      </c>
      <c r="F70" s="4">
        <v>215.17</v>
      </c>
      <c r="G70" s="4">
        <v>181.76</v>
      </c>
    </row>
    <row r="71" spans="4:7">
      <c r="D71" s="4">
        <v>202.12</v>
      </c>
      <c r="E71" s="4">
        <v>154.19</v>
      </c>
      <c r="F71" s="4">
        <v>186.83</v>
      </c>
      <c r="G71" s="4">
        <v>168.17</v>
      </c>
    </row>
    <row r="72" spans="4:7">
      <c r="D72" s="4">
        <v>172.62</v>
      </c>
      <c r="E72" s="4">
        <v>189.65</v>
      </c>
      <c r="F72" s="4">
        <v>199.7</v>
      </c>
      <c r="G72" s="4">
        <v>162.11000000000001</v>
      </c>
    </row>
    <row r="73" spans="4:7">
      <c r="D73" s="4">
        <v>159.13</v>
      </c>
      <c r="E73" s="4">
        <v>186.93</v>
      </c>
      <c r="F73" s="4">
        <v>225.14</v>
      </c>
      <c r="G73" s="4">
        <v>177.03</v>
      </c>
    </row>
    <row r="74" spans="4:7">
      <c r="D74" s="4">
        <v>143.52000000000001</v>
      </c>
      <c r="E74" s="4">
        <v>168.2</v>
      </c>
      <c r="F74" s="4">
        <v>213.18</v>
      </c>
      <c r="G74" s="4">
        <v>124.06</v>
      </c>
    </row>
    <row r="75" spans="4:7">
      <c r="D75" s="4">
        <v>195.85</v>
      </c>
      <c r="E75" s="4">
        <v>159.13999999999999</v>
      </c>
      <c r="F75" s="4">
        <v>237.23</v>
      </c>
      <c r="G75" s="4">
        <v>138.47999999999999</v>
      </c>
    </row>
    <row r="76" spans="4:7">
      <c r="D76" s="4">
        <v>186.22</v>
      </c>
      <c r="E76" s="4">
        <v>182.17</v>
      </c>
      <c r="F76" s="4">
        <v>189.98</v>
      </c>
      <c r="G76" s="4">
        <v>167.83</v>
      </c>
    </row>
    <row r="77" spans="4:7">
      <c r="D77" s="4">
        <v>168.62</v>
      </c>
      <c r="E77" s="4">
        <v>198.69</v>
      </c>
      <c r="F77" s="4">
        <v>193.63</v>
      </c>
      <c r="G77" s="4">
        <v>165.07</v>
      </c>
    </row>
    <row r="78" spans="4:7">
      <c r="D78" s="4">
        <v>164.88</v>
      </c>
      <c r="E78" s="4">
        <v>167.9</v>
      </c>
      <c r="F78" s="4">
        <v>184.7</v>
      </c>
      <c r="G78" s="4">
        <v>153.74</v>
      </c>
    </row>
    <row r="79" spans="4:7">
      <c r="D79" s="4">
        <v>155.29</v>
      </c>
      <c r="E79" s="4">
        <v>178.21</v>
      </c>
      <c r="F79" s="4">
        <v>175.87</v>
      </c>
      <c r="G79" s="4">
        <v>172.72</v>
      </c>
    </row>
    <row r="80" spans="4:7">
      <c r="D80" s="4">
        <v>168.39</v>
      </c>
      <c r="E80" s="4">
        <v>170.73</v>
      </c>
      <c r="F80" s="4">
        <v>180.94</v>
      </c>
      <c r="G80" s="4">
        <v>159.97</v>
      </c>
    </row>
    <row r="81" spans="4:7">
      <c r="D81" s="4">
        <v>190.02</v>
      </c>
      <c r="E81" s="4">
        <v>199.62</v>
      </c>
      <c r="F81" s="4">
        <v>211.19</v>
      </c>
      <c r="G81" s="4">
        <v>167.26</v>
      </c>
    </row>
    <row r="82" spans="4:7">
      <c r="D82" s="4">
        <v>188.99</v>
      </c>
      <c r="E82" s="4">
        <v>186.03</v>
      </c>
      <c r="F82" s="4">
        <v>205.54</v>
      </c>
      <c r="G82" s="4">
        <v>164.98</v>
      </c>
    </row>
    <row r="83" spans="4:7">
      <c r="D83" s="4">
        <v>175.49</v>
      </c>
      <c r="E83" s="4">
        <v>156.22999999999999</v>
      </c>
      <c r="F83" s="4">
        <v>219.55</v>
      </c>
      <c r="G83" s="4">
        <v>154.06</v>
      </c>
    </row>
    <row r="84" spans="4:7">
      <c r="D84" s="4">
        <v>190.88</v>
      </c>
      <c r="E84" s="4">
        <v>158.08000000000001</v>
      </c>
      <c r="F84" s="4">
        <v>197.33</v>
      </c>
      <c r="G84" s="4">
        <v>168.92</v>
      </c>
    </row>
    <row r="85" spans="4:7">
      <c r="D85" s="4">
        <v>178.08</v>
      </c>
      <c r="E85" s="4">
        <v>163.74</v>
      </c>
      <c r="F85" s="4">
        <v>205.62</v>
      </c>
      <c r="G85" s="4">
        <v>168.9</v>
      </c>
    </row>
    <row r="86" spans="4:7">
      <c r="D86" s="4">
        <v>210.38</v>
      </c>
      <c r="E86" s="4">
        <v>161.44999999999999</v>
      </c>
      <c r="F86" s="4">
        <v>238.7</v>
      </c>
      <c r="G86" s="4">
        <v>157.47999999999999</v>
      </c>
    </row>
    <row r="87" spans="4:7">
      <c r="D87" s="4">
        <v>164.27</v>
      </c>
      <c r="E87" s="4">
        <v>163.44999999999999</v>
      </c>
      <c r="F87" s="4">
        <v>192.5</v>
      </c>
      <c r="G87" s="4">
        <v>164.03</v>
      </c>
    </row>
    <row r="88" spans="4:7">
      <c r="D88" s="4">
        <v>166.97</v>
      </c>
      <c r="E88" s="4">
        <v>178.17</v>
      </c>
      <c r="F88" s="4">
        <v>208.35</v>
      </c>
      <c r="G88" s="4">
        <v>162.76</v>
      </c>
    </row>
    <row r="89" spans="4:7">
      <c r="D89" s="4">
        <v>176.16</v>
      </c>
      <c r="E89" s="4">
        <v>194.1</v>
      </c>
      <c r="F89" s="4">
        <v>208.04</v>
      </c>
      <c r="G89" s="4">
        <v>173.37</v>
      </c>
    </row>
    <row r="90" spans="4:7">
      <c r="D90" s="4">
        <v>199.72</v>
      </c>
      <c r="E90" s="4">
        <v>182.6</v>
      </c>
      <c r="F90" s="4">
        <v>222.47</v>
      </c>
      <c r="G90" s="4">
        <v>152.13</v>
      </c>
    </row>
    <row r="91" spans="4:7">
      <c r="D91" s="4">
        <v>176.93</v>
      </c>
      <c r="E91" s="4">
        <v>168.51</v>
      </c>
      <c r="F91" s="4">
        <v>207.6</v>
      </c>
      <c r="G91" s="4">
        <v>187.08</v>
      </c>
    </row>
    <row r="92" spans="4:7">
      <c r="D92" s="4">
        <v>185.16</v>
      </c>
      <c r="E92" s="4">
        <v>191.89</v>
      </c>
      <c r="F92" s="4">
        <v>194.59</v>
      </c>
      <c r="G92" s="4">
        <v>162.84</v>
      </c>
    </row>
    <row r="93" spans="4:7">
      <c r="D93" s="4">
        <v>161.05000000000001</v>
      </c>
      <c r="E93" s="4">
        <v>180.53</v>
      </c>
      <c r="F93" s="4">
        <v>184.28</v>
      </c>
      <c r="G93" s="4">
        <v>162.66999999999999</v>
      </c>
    </row>
    <row r="94" spans="4:7">
      <c r="D94" s="4">
        <v>186.32</v>
      </c>
      <c r="E94" s="4">
        <v>165.45</v>
      </c>
      <c r="F94" s="4">
        <v>174.55</v>
      </c>
      <c r="G94" s="4">
        <v>157.21</v>
      </c>
    </row>
    <row r="95" spans="4:7">
      <c r="D95" s="4">
        <v>149.24</v>
      </c>
      <c r="E95" s="4">
        <v>168.8</v>
      </c>
      <c r="F95" s="4">
        <v>188.53</v>
      </c>
      <c r="G95" s="4">
        <v>156.79</v>
      </c>
    </row>
    <row r="96" spans="4:7">
      <c r="D96" s="4">
        <v>168.62</v>
      </c>
      <c r="E96" s="4">
        <v>159.91999999999999</v>
      </c>
      <c r="F96" s="4">
        <v>204.28</v>
      </c>
      <c r="G96" s="4">
        <v>172.38</v>
      </c>
    </row>
    <row r="97" spans="4:7">
      <c r="D97" s="4">
        <v>171.64</v>
      </c>
      <c r="E97" s="4">
        <v>188.49</v>
      </c>
      <c r="F97" s="4">
        <v>202.95</v>
      </c>
      <c r="G97" s="4">
        <v>167.62</v>
      </c>
    </row>
    <row r="98" spans="4:7">
      <c r="D98" s="4">
        <v>185.42</v>
      </c>
      <c r="E98" s="4">
        <v>205.27</v>
      </c>
      <c r="F98" s="4">
        <v>177.62</v>
      </c>
      <c r="G98" s="4">
        <v>172.72</v>
      </c>
    </row>
    <row r="99" spans="4:7">
      <c r="D99" s="4">
        <v>162.43</v>
      </c>
      <c r="E99" s="4">
        <v>185.63</v>
      </c>
      <c r="F99" s="4">
        <v>201.99</v>
      </c>
      <c r="G99" s="4">
        <v>167.55</v>
      </c>
    </row>
    <row r="100" spans="4:7">
      <c r="D100" s="4">
        <v>178.81</v>
      </c>
      <c r="E100" s="4">
        <v>197.38</v>
      </c>
      <c r="F100" s="4">
        <v>195.6</v>
      </c>
      <c r="G100" s="4">
        <v>132.49</v>
      </c>
    </row>
    <row r="101" spans="4:7">
      <c r="D101" s="4">
        <v>172.65</v>
      </c>
      <c r="E101" s="4">
        <v>186.71</v>
      </c>
      <c r="F101" s="4">
        <v>178.86</v>
      </c>
      <c r="G101" s="4">
        <v>166.18</v>
      </c>
    </row>
    <row r="102" spans="4:7">
      <c r="D102" s="4">
        <v>164.65</v>
      </c>
      <c r="E102" s="4">
        <v>194.81</v>
      </c>
      <c r="F102" s="4">
        <v>211.23</v>
      </c>
      <c r="G102" s="4">
        <v>176.79</v>
      </c>
    </row>
    <row r="103" spans="4:7">
      <c r="D103" s="4">
        <v>178.52</v>
      </c>
      <c r="E103" s="4">
        <v>198.09</v>
      </c>
      <c r="F103" s="4">
        <v>213.29</v>
      </c>
      <c r="G103" s="4">
        <v>197.98</v>
      </c>
    </row>
    <row r="104" spans="4:7">
      <c r="D104" s="4">
        <v>170.11</v>
      </c>
      <c r="E104" s="4">
        <v>164.07</v>
      </c>
      <c r="F104" s="4">
        <v>199.12</v>
      </c>
      <c r="G104" s="4">
        <v>184.78</v>
      </c>
    </row>
    <row r="105" spans="4:7">
      <c r="D105" s="4">
        <v>167.15</v>
      </c>
      <c r="E105" s="4">
        <v>170.48</v>
      </c>
      <c r="F105" s="4">
        <v>187.97</v>
      </c>
      <c r="G105" s="4">
        <v>180.51</v>
      </c>
    </row>
    <row r="106" spans="4:7">
      <c r="D106" s="4">
        <v>190.32</v>
      </c>
      <c r="E106" s="4">
        <v>184.86</v>
      </c>
      <c r="F106" s="4">
        <v>180.93</v>
      </c>
      <c r="G106" s="4">
        <v>167.27</v>
      </c>
    </row>
    <row r="107" spans="4:7">
      <c r="D107" s="4">
        <v>167.25</v>
      </c>
      <c r="E107" s="4">
        <v>189.11</v>
      </c>
      <c r="F107" s="4">
        <v>213.22</v>
      </c>
      <c r="G107" s="4">
        <v>159.34</v>
      </c>
    </row>
    <row r="108" spans="4:7">
      <c r="D108" s="4">
        <v>179.2</v>
      </c>
      <c r="E108" s="4">
        <v>179.68</v>
      </c>
      <c r="F108" s="4">
        <v>175.36</v>
      </c>
      <c r="G108" s="4">
        <v>142.35</v>
      </c>
    </row>
    <row r="109" spans="4:7">
      <c r="D109" s="4">
        <v>171.65</v>
      </c>
      <c r="E109" s="4">
        <v>142.38</v>
      </c>
      <c r="F109" s="4">
        <v>187.6</v>
      </c>
      <c r="G109" s="4">
        <v>167.07</v>
      </c>
    </row>
    <row r="110" spans="4:7">
      <c r="D110" s="4">
        <v>166.35</v>
      </c>
      <c r="E110" s="4">
        <v>167.72</v>
      </c>
      <c r="F110" s="4">
        <v>208.33</v>
      </c>
      <c r="G110" s="4">
        <v>126.94</v>
      </c>
    </row>
    <row r="111" spans="4:7">
      <c r="D111" s="4">
        <v>175.41</v>
      </c>
      <c r="E111" s="4">
        <v>199.9</v>
      </c>
      <c r="F111" s="4">
        <v>172.86</v>
      </c>
      <c r="G111" s="4">
        <v>205.18</v>
      </c>
    </row>
    <row r="112" spans="4:7">
      <c r="D112" s="4">
        <v>172.05</v>
      </c>
      <c r="E112" s="4">
        <v>174.43</v>
      </c>
      <c r="F112" s="4">
        <v>211.64</v>
      </c>
      <c r="G112" s="4">
        <v>152.31</v>
      </c>
    </row>
    <row r="113" spans="3:7">
      <c r="D113" s="4">
        <v>181.88</v>
      </c>
      <c r="E113" s="4">
        <v>168.2</v>
      </c>
      <c r="F113" s="4">
        <v>183.19</v>
      </c>
      <c r="G113" s="4">
        <v>191.26</v>
      </c>
    </row>
    <row r="114" spans="3:7">
      <c r="D114" s="4">
        <v>201.11</v>
      </c>
      <c r="E114" s="4">
        <v>195.07</v>
      </c>
      <c r="F114" s="4">
        <v>203.05</v>
      </c>
      <c r="G114" s="4">
        <v>160.97999999999999</v>
      </c>
    </row>
    <row r="115" spans="3:7">
      <c r="D115" s="4">
        <v>154.21</v>
      </c>
      <c r="E115" s="4">
        <v>193.79</v>
      </c>
      <c r="F115" s="4">
        <v>197.88</v>
      </c>
      <c r="G115" s="4">
        <v>192.23</v>
      </c>
    </row>
    <row r="116" spans="3:7">
      <c r="D116" s="4">
        <v>145.88999999999999</v>
      </c>
      <c r="E116" s="4">
        <v>175.16</v>
      </c>
      <c r="F116" s="4">
        <v>203.39</v>
      </c>
      <c r="G116" s="4">
        <v>139.34</v>
      </c>
    </row>
    <row r="117" spans="3:7">
      <c r="D117" s="4">
        <v>178.49</v>
      </c>
      <c r="E117" s="4">
        <v>170.66</v>
      </c>
      <c r="F117" s="4">
        <v>193.8</v>
      </c>
      <c r="G117" s="4">
        <v>172.68</v>
      </c>
    </row>
    <row r="118" spans="3:7">
      <c r="D118" s="4">
        <v>176.08</v>
      </c>
      <c r="E118" s="4">
        <v>183.98</v>
      </c>
      <c r="F118" s="4">
        <v>215.25</v>
      </c>
      <c r="G118" s="4">
        <v>177.64</v>
      </c>
    </row>
    <row r="119" spans="3:7">
      <c r="D119" s="4">
        <v>202.48</v>
      </c>
      <c r="E119" s="4">
        <v>174.54</v>
      </c>
      <c r="F119" s="4">
        <v>203.99</v>
      </c>
      <c r="G119" s="4">
        <v>170.27</v>
      </c>
    </row>
    <row r="120" spans="3:7">
      <c r="D120" s="4">
        <v>182.4</v>
      </c>
      <c r="E120" s="4">
        <v>197.18</v>
      </c>
      <c r="F120" s="4">
        <v>194.52</v>
      </c>
      <c r="G120" s="4">
        <v>150.87</v>
      </c>
    </row>
    <row r="121" spans="3:7">
      <c r="D121" s="5">
        <v>182.09</v>
      </c>
      <c r="E121" s="5">
        <v>215.17</v>
      </c>
      <c r="F121" s="5">
        <v>221.49</v>
      </c>
      <c r="G121" s="5">
        <v>162.21</v>
      </c>
    </row>
    <row r="122" spans="3:7">
      <c r="C122" s="6" t="s">
        <v>2</v>
      </c>
      <c r="D122" s="5">
        <f>AVERAGE(D2:D121)</f>
        <v>178.36158333333339</v>
      </c>
      <c r="E122" s="5">
        <f>AVERAGE(E2:E121)</f>
        <v>178.90291666666681</v>
      </c>
      <c r="F122" s="5">
        <f t="shared" ref="F122:G122" si="0">AVERAGE(F2:F121)</f>
        <v>199.91325000000003</v>
      </c>
      <c r="G122" s="5">
        <f t="shared" si="0"/>
        <v>163.68274999999991</v>
      </c>
    </row>
    <row r="123" spans="3:7">
      <c r="C123" s="14" t="s">
        <v>3</v>
      </c>
      <c r="D123" s="17"/>
      <c r="E123" s="15">
        <f>AVERAGE(D122,E122,F122,G122)</f>
        <v>180.21512500000006</v>
      </c>
      <c r="F123" s="15"/>
      <c r="G123" s="16"/>
    </row>
    <row r="124" spans="3:7">
      <c r="C124" s="6" t="s">
        <v>4</v>
      </c>
      <c r="D124" s="9">
        <f>D122-E123</f>
        <v>-1.853541666666672</v>
      </c>
      <c r="E124" s="9">
        <f>E122-E123</f>
        <v>-1.3122083333332455</v>
      </c>
      <c r="F124" s="9">
        <f>F122-E123</f>
        <v>19.698124999999976</v>
      </c>
      <c r="G124" s="9">
        <f>G122-E123</f>
        <v>-16.532375000000144</v>
      </c>
    </row>
    <row r="125" spans="3:7">
      <c r="C125" s="6" t="s">
        <v>5</v>
      </c>
      <c r="D125" s="4">
        <f>D124^2</f>
        <v>3.4356167100694641</v>
      </c>
      <c r="E125" s="4">
        <f t="shared" ref="E125:G125" si="1">E124^2</f>
        <v>1.721890710069214</v>
      </c>
      <c r="F125" s="4">
        <f t="shared" si="1"/>
        <v>388.01612851562408</v>
      </c>
      <c r="G125" s="4">
        <f t="shared" si="1"/>
        <v>273.31942314062974</v>
      </c>
    </row>
    <row r="126" spans="3:7">
      <c r="C126" s="6" t="s">
        <v>6</v>
      </c>
      <c r="D126" s="4">
        <v>120</v>
      </c>
      <c r="E126" s="4">
        <v>120</v>
      </c>
      <c r="F126" s="4">
        <v>120</v>
      </c>
      <c r="G126" s="4">
        <v>120</v>
      </c>
    </row>
    <row r="127" spans="3:7">
      <c r="C127" s="6" t="s">
        <v>7</v>
      </c>
      <c r="D127" s="5">
        <f>D126*D125</f>
        <v>412.27400520833567</v>
      </c>
      <c r="E127" s="5">
        <f t="shared" ref="E127:G127" si="2">E126*E125</f>
        <v>206.62688520830568</v>
      </c>
      <c r="F127" s="5">
        <f t="shared" si="2"/>
        <v>46561.935421874892</v>
      </c>
      <c r="G127" s="5">
        <f t="shared" si="2"/>
        <v>32798.330776875569</v>
      </c>
    </row>
    <row r="128" spans="3:7">
      <c r="C128" s="14" t="s">
        <v>8</v>
      </c>
      <c r="D128" s="17">
        <f>SUM(D127:G127)</f>
        <v>79979.167089167109</v>
      </c>
      <c r="E128" s="15"/>
      <c r="F128" s="15"/>
      <c r="G128" s="16"/>
    </row>
    <row r="130" spans="1:18" ht="15.75" thickBot="1"/>
    <row r="131" spans="1:18" ht="15.75" thickBot="1">
      <c r="A131" s="11" t="s">
        <v>9</v>
      </c>
      <c r="B131" s="12"/>
      <c r="C131" s="12"/>
      <c r="D131" s="12" t="s">
        <v>10</v>
      </c>
      <c r="E131" s="13">
        <f>4-1</f>
        <v>3</v>
      </c>
    </row>
    <row r="134" spans="1:18">
      <c r="A134" s="1" t="s">
        <v>11</v>
      </c>
    </row>
    <row r="135" spans="1:18">
      <c r="D135" s="6" t="s">
        <v>19</v>
      </c>
      <c r="E135" s="6" t="s">
        <v>12</v>
      </c>
      <c r="F135" s="6" t="s">
        <v>13</v>
      </c>
      <c r="H135" s="6" t="s">
        <v>20</v>
      </c>
      <c r="I135" s="6" t="s">
        <v>12</v>
      </c>
      <c r="J135" s="6" t="s">
        <v>13</v>
      </c>
      <c r="L135" s="6" t="s">
        <v>21</v>
      </c>
      <c r="M135" s="6" t="s">
        <v>12</v>
      </c>
      <c r="N135" s="6" t="s">
        <v>13</v>
      </c>
      <c r="P135" s="6" t="s">
        <v>22</v>
      </c>
      <c r="Q135" s="6" t="s">
        <v>12</v>
      </c>
      <c r="R135" s="6" t="s">
        <v>13</v>
      </c>
    </row>
    <row r="136" spans="1:18">
      <c r="D136" s="4">
        <v>185.35</v>
      </c>
      <c r="E136" s="4">
        <f>D136-$D$256</f>
        <v>6.988416666666609</v>
      </c>
      <c r="F136" s="4">
        <f>E136^2</f>
        <v>48.837967506943642</v>
      </c>
      <c r="H136" s="4">
        <v>165.53</v>
      </c>
      <c r="I136" s="4">
        <f>H136-$H$256</f>
        <v>-13.372916666666811</v>
      </c>
      <c r="J136" s="4">
        <f>I136^2</f>
        <v>178.83490017361495</v>
      </c>
      <c r="L136" s="4">
        <v>176.7</v>
      </c>
      <c r="M136" s="4">
        <f>L136-$L$256</f>
        <v>-23.213250000000045</v>
      </c>
      <c r="N136" s="4">
        <f>M136^2</f>
        <v>538.85497556250209</v>
      </c>
      <c r="P136" s="4">
        <v>166.13</v>
      </c>
      <c r="Q136" s="4">
        <f>P136-$P$256</f>
        <v>2.4472500000000821</v>
      </c>
      <c r="R136" s="4">
        <f>Q136^2</f>
        <v>5.9890325625004017</v>
      </c>
    </row>
    <row r="137" spans="1:18">
      <c r="D137" s="4">
        <v>170.49</v>
      </c>
      <c r="E137" s="4">
        <f t="shared" ref="E137:E200" si="3">D137-$D$256</f>
        <v>-7.8715833333333762</v>
      </c>
      <c r="F137" s="4">
        <f t="shared" ref="F137:F200" si="4">E137^2</f>
        <v>61.961824173611788</v>
      </c>
      <c r="H137" s="4">
        <v>185.91</v>
      </c>
      <c r="I137" s="4">
        <f t="shared" ref="I137:I201" si="5">H137-$H$256</f>
        <v>7.0070833333331848</v>
      </c>
      <c r="J137" s="4">
        <f t="shared" ref="J137:J200" si="6">I137^2</f>
        <v>49.099216840275695</v>
      </c>
      <c r="L137" s="4">
        <v>198.45</v>
      </c>
      <c r="M137" s="4">
        <f t="shared" ref="M137:M200" si="7">L137-$L$256</f>
        <v>-1.4632500000000448</v>
      </c>
      <c r="N137" s="4">
        <f t="shared" ref="N137:N200" si="8">M137^2</f>
        <v>2.1411005625001311</v>
      </c>
      <c r="P137" s="4">
        <v>160.79</v>
      </c>
      <c r="Q137" s="4">
        <f t="shared" ref="Q137:Q200" si="9">P137-$P$256</f>
        <v>-2.8927499999999213</v>
      </c>
      <c r="R137" s="4">
        <f t="shared" ref="R137:R200" si="10">Q137^2</f>
        <v>8.3680025624995444</v>
      </c>
    </row>
    <row r="138" spans="1:18">
      <c r="D138" s="4">
        <v>192.77</v>
      </c>
      <c r="E138" s="4">
        <f t="shared" si="3"/>
        <v>14.408416666666625</v>
      </c>
      <c r="F138" s="4">
        <f t="shared" si="4"/>
        <v>207.60247084027657</v>
      </c>
      <c r="H138" s="4">
        <v>194.92</v>
      </c>
      <c r="I138" s="4">
        <f t="shared" si="5"/>
        <v>16.017083333333176</v>
      </c>
      <c r="J138" s="4">
        <f t="shared" si="6"/>
        <v>256.5469585069394</v>
      </c>
      <c r="L138" s="4">
        <v>201.23</v>
      </c>
      <c r="M138" s="4">
        <f t="shared" si="7"/>
        <v>1.3167499999999563</v>
      </c>
      <c r="N138" s="4">
        <f t="shared" si="8"/>
        <v>1.7338305624998851</v>
      </c>
      <c r="P138" s="4">
        <v>185.18</v>
      </c>
      <c r="Q138" s="4">
        <f t="shared" si="9"/>
        <v>21.497250000000093</v>
      </c>
      <c r="R138" s="4">
        <f t="shared" si="10"/>
        <v>462.13175756250399</v>
      </c>
    </row>
    <row r="139" spans="1:18">
      <c r="D139" s="4">
        <v>177.33</v>
      </c>
      <c r="E139" s="4">
        <f t="shared" si="3"/>
        <v>-1.0315833333333728</v>
      </c>
      <c r="F139" s="4">
        <f t="shared" si="4"/>
        <v>1.0641641736111926</v>
      </c>
      <c r="H139" s="4">
        <v>183</v>
      </c>
      <c r="I139" s="4">
        <f t="shared" si="5"/>
        <v>4.0970833333331882</v>
      </c>
      <c r="J139" s="4">
        <f t="shared" si="6"/>
        <v>16.786091840276587</v>
      </c>
      <c r="L139" s="4">
        <v>199.61</v>
      </c>
      <c r="M139" s="4">
        <f t="shared" si="7"/>
        <v>-0.30325000000001978</v>
      </c>
      <c r="N139" s="4">
        <f t="shared" si="8"/>
        <v>9.1960562500012E-2</v>
      </c>
      <c r="P139" s="4">
        <v>176.42</v>
      </c>
      <c r="Q139" s="4">
        <f t="shared" si="9"/>
        <v>12.737250000000074</v>
      </c>
      <c r="R139" s="4">
        <f t="shared" si="10"/>
        <v>162.2375375625019</v>
      </c>
    </row>
    <row r="140" spans="1:18">
      <c r="D140" s="4">
        <v>193.41</v>
      </c>
      <c r="E140" s="4">
        <f t="shared" si="3"/>
        <v>15.048416666666611</v>
      </c>
      <c r="F140" s="4">
        <f t="shared" si="4"/>
        <v>226.45484417360944</v>
      </c>
      <c r="H140" s="4">
        <v>169.57</v>
      </c>
      <c r="I140" s="4">
        <f t="shared" si="5"/>
        <v>-9.3329166666668186</v>
      </c>
      <c r="J140" s="4">
        <f t="shared" si="6"/>
        <v>87.10333350694728</v>
      </c>
      <c r="L140" s="4">
        <v>204.63</v>
      </c>
      <c r="M140" s="4">
        <f t="shared" si="7"/>
        <v>4.716749999999962</v>
      </c>
      <c r="N140" s="4">
        <f t="shared" si="8"/>
        <v>22.24773056249964</v>
      </c>
      <c r="P140" s="4">
        <v>152.6</v>
      </c>
      <c r="Q140" s="4">
        <f t="shared" si="9"/>
        <v>-11.082749999999919</v>
      </c>
      <c r="R140" s="4">
        <f t="shared" si="10"/>
        <v>122.8273475624982</v>
      </c>
    </row>
    <row r="141" spans="1:18">
      <c r="D141" s="4">
        <v>179.45</v>
      </c>
      <c r="E141" s="4">
        <f t="shared" si="3"/>
        <v>1.0884166666666033</v>
      </c>
      <c r="F141" s="4">
        <f t="shared" si="4"/>
        <v>1.1846508402776399</v>
      </c>
      <c r="H141" s="4">
        <v>197</v>
      </c>
      <c r="I141" s="4">
        <f t="shared" si="5"/>
        <v>18.097083333333188</v>
      </c>
      <c r="J141" s="4">
        <f t="shared" si="6"/>
        <v>327.50442517360585</v>
      </c>
      <c r="L141" s="4">
        <v>181.51</v>
      </c>
      <c r="M141" s="4">
        <f t="shared" si="7"/>
        <v>-18.403250000000043</v>
      </c>
      <c r="N141" s="4">
        <f t="shared" si="8"/>
        <v>338.67961056250158</v>
      </c>
      <c r="P141" s="4">
        <v>161.12</v>
      </c>
      <c r="Q141" s="4">
        <f t="shared" si="9"/>
        <v>-2.5627499999999088</v>
      </c>
      <c r="R141" s="4">
        <f t="shared" si="10"/>
        <v>6.5676875624995326</v>
      </c>
    </row>
    <row r="142" spans="1:18">
      <c r="D142" s="4">
        <v>191.37</v>
      </c>
      <c r="E142" s="4">
        <f t="shared" si="3"/>
        <v>13.008416666666619</v>
      </c>
      <c r="F142" s="4">
        <f t="shared" si="4"/>
        <v>169.21890417360987</v>
      </c>
      <c r="H142" s="4">
        <v>166.36</v>
      </c>
      <c r="I142" s="4">
        <f t="shared" si="5"/>
        <v>-12.542916666666798</v>
      </c>
      <c r="J142" s="4">
        <f t="shared" si="6"/>
        <v>157.32475850694775</v>
      </c>
      <c r="L142" s="4">
        <v>214.21</v>
      </c>
      <c r="M142" s="4">
        <f t="shared" si="7"/>
        <v>14.296749999999975</v>
      </c>
      <c r="N142" s="4">
        <f t="shared" si="8"/>
        <v>204.39706056249926</v>
      </c>
      <c r="P142" s="4">
        <v>154.02000000000001</v>
      </c>
      <c r="Q142" s="4">
        <f t="shared" si="9"/>
        <v>-9.6627499999999031</v>
      </c>
      <c r="R142" s="4">
        <f t="shared" si="10"/>
        <v>93.368737562498126</v>
      </c>
    </row>
    <row r="143" spans="1:18">
      <c r="D143" s="4">
        <v>166.81</v>
      </c>
      <c r="E143" s="4">
        <f t="shared" si="3"/>
        <v>-11.551583333333383</v>
      </c>
      <c r="F143" s="4">
        <f t="shared" si="4"/>
        <v>133.43907750694558</v>
      </c>
      <c r="H143" s="4">
        <v>169.6</v>
      </c>
      <c r="I143" s="4">
        <f t="shared" si="5"/>
        <v>-9.3029166666668175</v>
      </c>
      <c r="J143" s="4">
        <f t="shared" si="6"/>
        <v>86.544258506947244</v>
      </c>
      <c r="L143" s="4">
        <v>183.43</v>
      </c>
      <c r="M143" s="4">
        <f t="shared" si="7"/>
        <v>-16.483250000000027</v>
      </c>
      <c r="N143" s="4">
        <f t="shared" si="8"/>
        <v>271.6975305625009</v>
      </c>
      <c r="P143" s="4">
        <v>163.25</v>
      </c>
      <c r="Q143" s="4">
        <f t="shared" si="9"/>
        <v>-0.43274999999991337</v>
      </c>
      <c r="R143" s="4">
        <f t="shared" si="10"/>
        <v>0.18727256249992502</v>
      </c>
    </row>
    <row r="144" spans="1:18">
      <c r="D144" s="4">
        <v>158.81</v>
      </c>
      <c r="E144" s="4">
        <f t="shared" si="3"/>
        <v>-19.551583333333383</v>
      </c>
      <c r="F144" s="4">
        <f t="shared" si="4"/>
        <v>382.26441084027971</v>
      </c>
      <c r="H144" s="4">
        <v>175.36</v>
      </c>
      <c r="I144" s="4">
        <f t="shared" si="5"/>
        <v>-3.5429166666667982</v>
      </c>
      <c r="J144" s="4">
        <f t="shared" si="6"/>
        <v>12.552258506945376</v>
      </c>
      <c r="L144" s="4">
        <v>191.6</v>
      </c>
      <c r="M144" s="4">
        <f t="shared" si="7"/>
        <v>-8.3132500000000391</v>
      </c>
      <c r="N144" s="4">
        <f t="shared" si="8"/>
        <v>69.110125562500656</v>
      </c>
      <c r="P144" s="4">
        <v>152.79</v>
      </c>
      <c r="Q144" s="4">
        <f t="shared" si="9"/>
        <v>-10.892749999999921</v>
      </c>
      <c r="R144" s="4">
        <f t="shared" si="10"/>
        <v>118.65200256249828</v>
      </c>
    </row>
    <row r="145" spans="4:18">
      <c r="D145" s="4">
        <v>165.88</v>
      </c>
      <c r="E145" s="4">
        <f t="shared" si="3"/>
        <v>-12.48158333333339</v>
      </c>
      <c r="F145" s="4">
        <f t="shared" si="4"/>
        <v>155.78992250694586</v>
      </c>
      <c r="H145" s="4">
        <v>198.68</v>
      </c>
      <c r="I145" s="4">
        <f t="shared" si="5"/>
        <v>19.777083333333195</v>
      </c>
      <c r="J145" s="4">
        <f t="shared" si="6"/>
        <v>391.13302517360563</v>
      </c>
      <c r="L145" s="4">
        <v>208.43</v>
      </c>
      <c r="M145" s="4">
        <f t="shared" si="7"/>
        <v>8.5167499999999734</v>
      </c>
      <c r="N145" s="4">
        <f t="shared" si="8"/>
        <v>72.535030562499543</v>
      </c>
      <c r="P145" s="4">
        <v>161.97999999999999</v>
      </c>
      <c r="Q145" s="4">
        <f t="shared" si="9"/>
        <v>-1.7027499999999236</v>
      </c>
      <c r="R145" s="4">
        <f t="shared" si="10"/>
        <v>2.8993575624997399</v>
      </c>
    </row>
    <row r="146" spans="4:18">
      <c r="D146" s="4">
        <v>174.75</v>
      </c>
      <c r="E146" s="4">
        <f t="shared" si="3"/>
        <v>-3.6115833333333853</v>
      </c>
      <c r="F146" s="4">
        <f t="shared" si="4"/>
        <v>13.043534173611487</v>
      </c>
      <c r="H146" s="4">
        <v>189.12</v>
      </c>
      <c r="I146" s="4">
        <f t="shared" si="5"/>
        <v>10.217083333333193</v>
      </c>
      <c r="J146" s="4">
        <f t="shared" si="6"/>
        <v>104.38879184027491</v>
      </c>
      <c r="L146" s="4">
        <v>231</v>
      </c>
      <c r="M146" s="4">
        <f t="shared" si="7"/>
        <v>31.086749999999967</v>
      </c>
      <c r="N146" s="4">
        <f t="shared" si="8"/>
        <v>966.38602556249793</v>
      </c>
      <c r="P146" s="4">
        <v>171.22</v>
      </c>
      <c r="Q146" s="4">
        <f t="shared" si="9"/>
        <v>7.5372500000000855</v>
      </c>
      <c r="R146" s="4">
        <f t="shared" si="10"/>
        <v>56.810137562501289</v>
      </c>
    </row>
    <row r="147" spans="4:18">
      <c r="D147" s="4">
        <v>193.37</v>
      </c>
      <c r="E147" s="4">
        <f t="shared" si="3"/>
        <v>15.008416666666619</v>
      </c>
      <c r="F147" s="4">
        <f t="shared" si="4"/>
        <v>225.25257084027635</v>
      </c>
      <c r="H147" s="4">
        <v>140.55000000000001</v>
      </c>
      <c r="I147" s="4">
        <f t="shared" si="5"/>
        <v>-38.3529166666668</v>
      </c>
      <c r="J147" s="4">
        <f t="shared" si="6"/>
        <v>1470.9462168402881</v>
      </c>
      <c r="L147" s="4">
        <v>198.37</v>
      </c>
      <c r="M147" s="4">
        <f t="shared" si="7"/>
        <v>-1.5432500000000289</v>
      </c>
      <c r="N147" s="4">
        <f t="shared" si="8"/>
        <v>2.381620562500089</v>
      </c>
      <c r="P147" s="4">
        <v>183.67</v>
      </c>
      <c r="Q147" s="4">
        <f t="shared" si="9"/>
        <v>19.987250000000074</v>
      </c>
      <c r="R147" s="4">
        <f t="shared" si="10"/>
        <v>399.49016256250297</v>
      </c>
    </row>
    <row r="148" spans="4:18">
      <c r="D148" s="4">
        <v>184.75</v>
      </c>
      <c r="E148" s="4">
        <f t="shared" si="3"/>
        <v>6.3884166666666147</v>
      </c>
      <c r="F148" s="4">
        <f t="shared" si="4"/>
        <v>40.811867506943777</v>
      </c>
      <c r="H148" s="4">
        <v>160.44</v>
      </c>
      <c r="I148" s="4">
        <f t="shared" si="5"/>
        <v>-18.462916666666814</v>
      </c>
      <c r="J148" s="4">
        <f t="shared" si="6"/>
        <v>340.8792918402832</v>
      </c>
      <c r="L148" s="4">
        <v>226.62</v>
      </c>
      <c r="M148" s="4">
        <f t="shared" si="7"/>
        <v>26.706749999999971</v>
      </c>
      <c r="N148" s="4">
        <f t="shared" si="8"/>
        <v>713.25049556249849</v>
      </c>
      <c r="P148" s="4">
        <v>142.94999999999999</v>
      </c>
      <c r="Q148" s="4">
        <f t="shared" si="9"/>
        <v>-20.732749999999925</v>
      </c>
      <c r="R148" s="4">
        <f t="shared" si="10"/>
        <v>429.8469225624969</v>
      </c>
    </row>
    <row r="149" spans="4:18">
      <c r="D149" s="4">
        <v>178.54</v>
      </c>
      <c r="E149" s="4">
        <f t="shared" si="3"/>
        <v>0.17841666666660672</v>
      </c>
      <c r="F149" s="4">
        <f t="shared" si="4"/>
        <v>3.183250694442305E-2</v>
      </c>
      <c r="H149" s="4">
        <v>167.03</v>
      </c>
      <c r="I149" s="4">
        <f t="shared" si="5"/>
        <v>-11.872916666666811</v>
      </c>
      <c r="J149" s="4">
        <f t="shared" si="6"/>
        <v>140.96615017361452</v>
      </c>
      <c r="L149" s="4">
        <v>214.44</v>
      </c>
      <c r="M149" s="4">
        <f t="shared" si="7"/>
        <v>14.526749999999964</v>
      </c>
      <c r="N149" s="4">
        <f t="shared" si="8"/>
        <v>211.02646556249897</v>
      </c>
      <c r="P149" s="4">
        <v>152.37</v>
      </c>
      <c r="Q149" s="4">
        <f t="shared" si="9"/>
        <v>-11.312749999999909</v>
      </c>
      <c r="R149" s="4">
        <f t="shared" si="10"/>
        <v>127.97831256249793</v>
      </c>
    </row>
    <row r="150" spans="4:18">
      <c r="D150" s="4">
        <v>180.19</v>
      </c>
      <c r="E150" s="4">
        <f t="shared" si="3"/>
        <v>1.8284166666666124</v>
      </c>
      <c r="F150" s="4">
        <f t="shared" si="4"/>
        <v>3.343107506944246</v>
      </c>
      <c r="H150" s="4">
        <v>182.67</v>
      </c>
      <c r="I150" s="4">
        <f t="shared" si="5"/>
        <v>3.7670833333331757</v>
      </c>
      <c r="J150" s="4">
        <f t="shared" si="6"/>
        <v>14.190916840276589</v>
      </c>
      <c r="L150" s="4">
        <v>159.69</v>
      </c>
      <c r="M150" s="4">
        <f t="shared" si="7"/>
        <v>-40.223250000000036</v>
      </c>
      <c r="N150" s="4">
        <f t="shared" si="8"/>
        <v>1617.9098405625029</v>
      </c>
      <c r="P150" s="4">
        <v>163.81</v>
      </c>
      <c r="Q150" s="4">
        <f t="shared" si="9"/>
        <v>0.1272500000000889</v>
      </c>
      <c r="R150" s="4">
        <f t="shared" si="10"/>
        <v>1.6192562500022625E-2</v>
      </c>
    </row>
    <row r="151" spans="4:18">
      <c r="D151" s="4">
        <v>172.17</v>
      </c>
      <c r="E151" s="4">
        <f t="shared" si="3"/>
        <v>-6.1915833333333978</v>
      </c>
      <c r="F151" s="4">
        <f t="shared" si="4"/>
        <v>38.335704173611909</v>
      </c>
      <c r="H151" s="4">
        <v>155.72999999999999</v>
      </c>
      <c r="I151" s="4">
        <f t="shared" si="5"/>
        <v>-23.172916666666822</v>
      </c>
      <c r="J151" s="4">
        <f t="shared" si="6"/>
        <v>536.98406684028498</v>
      </c>
      <c r="L151" s="4">
        <v>214.14</v>
      </c>
      <c r="M151" s="4">
        <f t="shared" si="7"/>
        <v>14.226749999999953</v>
      </c>
      <c r="N151" s="4">
        <f t="shared" si="8"/>
        <v>202.40041556249867</v>
      </c>
      <c r="P151" s="4">
        <v>156.06</v>
      </c>
      <c r="Q151" s="4">
        <f t="shared" si="9"/>
        <v>-7.6227499999999111</v>
      </c>
      <c r="R151" s="4">
        <f t="shared" si="10"/>
        <v>58.106317562498646</v>
      </c>
    </row>
    <row r="152" spans="4:18">
      <c r="D152" s="4">
        <v>172</v>
      </c>
      <c r="E152" s="4">
        <f t="shared" si="3"/>
        <v>-6.3615833333333853</v>
      </c>
      <c r="F152" s="4">
        <f t="shared" si="4"/>
        <v>40.469742506945103</v>
      </c>
      <c r="H152" s="4">
        <v>183.07</v>
      </c>
      <c r="I152" s="4">
        <f t="shared" si="5"/>
        <v>4.1670833333331814</v>
      </c>
      <c r="J152" s="4">
        <f t="shared" si="6"/>
        <v>17.364583506943177</v>
      </c>
      <c r="L152" s="4">
        <v>212.29</v>
      </c>
      <c r="M152" s="4">
        <f t="shared" si="7"/>
        <v>12.376749999999959</v>
      </c>
      <c r="N152" s="4">
        <f t="shared" si="8"/>
        <v>153.18394056249898</v>
      </c>
      <c r="P152" s="4">
        <v>176.44</v>
      </c>
      <c r="Q152" s="4">
        <f t="shared" si="9"/>
        <v>12.757250000000084</v>
      </c>
      <c r="R152" s="4">
        <f t="shared" si="10"/>
        <v>162.74742756250214</v>
      </c>
    </row>
    <row r="153" spans="4:18">
      <c r="D153" s="4">
        <v>184.92</v>
      </c>
      <c r="E153" s="4">
        <f t="shared" si="3"/>
        <v>6.5584166666666022</v>
      </c>
      <c r="F153" s="4">
        <f t="shared" si="4"/>
        <v>43.012829173610264</v>
      </c>
      <c r="H153" s="4">
        <v>177.7</v>
      </c>
      <c r="I153" s="4">
        <f t="shared" si="5"/>
        <v>-1.2029166666668232</v>
      </c>
      <c r="J153" s="4">
        <f t="shared" si="6"/>
        <v>1.4470085069448211</v>
      </c>
      <c r="L153" s="4">
        <v>209.25</v>
      </c>
      <c r="M153" s="4">
        <f t="shared" si="7"/>
        <v>9.3367499999999666</v>
      </c>
      <c r="N153" s="4">
        <f t="shared" si="8"/>
        <v>87.174900562499374</v>
      </c>
      <c r="P153" s="4">
        <v>173.68</v>
      </c>
      <c r="Q153" s="4">
        <f t="shared" si="9"/>
        <v>9.9972500000000935</v>
      </c>
      <c r="R153" s="4">
        <f t="shared" si="10"/>
        <v>99.945007562501871</v>
      </c>
    </row>
    <row r="154" spans="4:18">
      <c r="D154" s="4">
        <v>187.38</v>
      </c>
      <c r="E154" s="4">
        <f t="shared" si="3"/>
        <v>9.0184166666666101</v>
      </c>
      <c r="F154" s="4">
        <f t="shared" si="4"/>
        <v>81.331839173610092</v>
      </c>
      <c r="H154" s="4">
        <v>191.62</v>
      </c>
      <c r="I154" s="4">
        <f t="shared" si="5"/>
        <v>12.717083333333193</v>
      </c>
      <c r="J154" s="4">
        <f t="shared" si="6"/>
        <v>161.72420850694087</v>
      </c>
      <c r="L154" s="4">
        <v>198.54</v>
      </c>
      <c r="M154" s="4">
        <f t="shared" si="7"/>
        <v>-1.3732500000000414</v>
      </c>
      <c r="N154" s="4">
        <f t="shared" si="8"/>
        <v>1.8858155625001136</v>
      </c>
      <c r="P154" s="4">
        <v>161.49</v>
      </c>
      <c r="Q154" s="4">
        <f t="shared" si="9"/>
        <v>-2.1927499999999043</v>
      </c>
      <c r="R154" s="4">
        <f t="shared" si="10"/>
        <v>4.80815256249958</v>
      </c>
    </row>
    <row r="155" spans="4:18">
      <c r="D155" s="4">
        <v>194.17</v>
      </c>
      <c r="E155" s="4">
        <f t="shared" si="3"/>
        <v>15.808416666666602</v>
      </c>
      <c r="F155" s="4">
        <f t="shared" si="4"/>
        <v>249.9060375069424</v>
      </c>
      <c r="H155" s="4">
        <v>186.85</v>
      </c>
      <c r="I155" s="4">
        <f t="shared" si="5"/>
        <v>7.9470833333331825</v>
      </c>
      <c r="J155" s="4">
        <f t="shared" si="6"/>
        <v>63.156133506942048</v>
      </c>
      <c r="L155" s="4">
        <v>229.02</v>
      </c>
      <c r="M155" s="4">
        <f t="shared" si="7"/>
        <v>29.106749999999977</v>
      </c>
      <c r="N155" s="4">
        <f t="shared" si="8"/>
        <v>847.20289556249861</v>
      </c>
      <c r="P155" s="4">
        <v>175.05</v>
      </c>
      <c r="Q155" s="4">
        <f t="shared" si="9"/>
        <v>11.367250000000098</v>
      </c>
      <c r="R155" s="4">
        <f t="shared" si="10"/>
        <v>129.21437256250223</v>
      </c>
    </row>
    <row r="156" spans="4:18">
      <c r="D156" s="4">
        <v>192.03</v>
      </c>
      <c r="E156" s="4">
        <f t="shared" si="3"/>
        <v>13.668416666666616</v>
      </c>
      <c r="F156" s="4">
        <f t="shared" si="4"/>
        <v>186.82561417360972</v>
      </c>
      <c r="H156" s="4">
        <v>161.09</v>
      </c>
      <c r="I156" s="4">
        <f t="shared" si="5"/>
        <v>-17.812916666666808</v>
      </c>
      <c r="J156" s="4">
        <f t="shared" si="6"/>
        <v>317.30000017361618</v>
      </c>
      <c r="L156" s="4">
        <v>214.71</v>
      </c>
      <c r="M156" s="4">
        <f t="shared" si="7"/>
        <v>14.796749999999975</v>
      </c>
      <c r="N156" s="4">
        <f t="shared" si="8"/>
        <v>218.94381056249924</v>
      </c>
      <c r="P156" s="4">
        <v>150.22</v>
      </c>
      <c r="Q156" s="4">
        <f t="shared" si="9"/>
        <v>-13.462749999999915</v>
      </c>
      <c r="R156" s="4">
        <f t="shared" si="10"/>
        <v>181.24563756249771</v>
      </c>
    </row>
    <row r="157" spans="4:18">
      <c r="D157" s="4">
        <v>193.77</v>
      </c>
      <c r="E157" s="4">
        <f t="shared" si="3"/>
        <v>15.408416666666625</v>
      </c>
      <c r="F157" s="4">
        <f t="shared" si="4"/>
        <v>237.41930417360982</v>
      </c>
      <c r="H157" s="4">
        <v>173.01</v>
      </c>
      <c r="I157" s="4">
        <f t="shared" si="5"/>
        <v>-5.8929166666668209</v>
      </c>
      <c r="J157" s="4">
        <f t="shared" si="6"/>
        <v>34.726466840279599</v>
      </c>
      <c r="L157" s="4">
        <v>172.27</v>
      </c>
      <c r="M157" s="4">
        <f t="shared" si="7"/>
        <v>-27.643250000000023</v>
      </c>
      <c r="N157" s="4">
        <f t="shared" si="8"/>
        <v>764.14927056250133</v>
      </c>
      <c r="P157" s="4">
        <v>148.16999999999999</v>
      </c>
      <c r="Q157" s="4">
        <f t="shared" si="9"/>
        <v>-15.512749999999926</v>
      </c>
      <c r="R157" s="4">
        <f t="shared" si="10"/>
        <v>240.64541256249771</v>
      </c>
    </row>
    <row r="158" spans="4:18">
      <c r="D158" s="4">
        <v>178.24</v>
      </c>
      <c r="E158" s="4">
        <f t="shared" si="3"/>
        <v>-0.12158333333337623</v>
      </c>
      <c r="F158" s="4">
        <f t="shared" si="4"/>
        <v>1.4782506944454876E-2</v>
      </c>
      <c r="H158" s="4">
        <v>199.43</v>
      </c>
      <c r="I158" s="4">
        <f t="shared" si="5"/>
        <v>20.527083333333195</v>
      </c>
      <c r="J158" s="4">
        <f t="shared" si="6"/>
        <v>421.36115017360544</v>
      </c>
      <c r="L158" s="4">
        <v>205.31</v>
      </c>
      <c r="M158" s="4">
        <f t="shared" si="7"/>
        <v>5.3967499999999688</v>
      </c>
      <c r="N158" s="4">
        <f t="shared" si="8"/>
        <v>29.124910562499664</v>
      </c>
      <c r="P158" s="4">
        <v>166.21</v>
      </c>
      <c r="Q158" s="4">
        <f t="shared" si="9"/>
        <v>2.5272500000000946</v>
      </c>
      <c r="R158" s="4">
        <f t="shared" si="10"/>
        <v>6.3869925625004784</v>
      </c>
    </row>
    <row r="159" spans="4:18">
      <c r="D159" s="4">
        <v>171.41</v>
      </c>
      <c r="E159" s="4">
        <f t="shared" si="3"/>
        <v>-6.9515833333333887</v>
      </c>
      <c r="F159" s="4">
        <f t="shared" si="4"/>
        <v>48.324510840278549</v>
      </c>
      <c r="H159" s="4">
        <v>185.67</v>
      </c>
      <c r="I159" s="4">
        <f t="shared" si="5"/>
        <v>6.7670833333331757</v>
      </c>
      <c r="J159" s="4">
        <f>I159^2</f>
        <v>45.793416840275647</v>
      </c>
      <c r="L159" s="4">
        <v>180.35</v>
      </c>
      <c r="M159" s="4">
        <f t="shared" si="7"/>
        <v>-19.563250000000039</v>
      </c>
      <c r="N159" s="4">
        <f t="shared" si="8"/>
        <v>382.72075056250151</v>
      </c>
      <c r="P159" s="4">
        <v>145.4</v>
      </c>
      <c r="Q159" s="4">
        <f t="shared" si="9"/>
        <v>-18.282749999999908</v>
      </c>
      <c r="R159" s="4">
        <f t="shared" si="10"/>
        <v>334.25894756249664</v>
      </c>
    </row>
    <row r="160" spans="4:18">
      <c r="D160" s="4">
        <v>178.3</v>
      </c>
      <c r="E160" s="4">
        <f t="shared" si="3"/>
        <v>-6.1583333333373957E-2</v>
      </c>
      <c r="F160" s="4">
        <f t="shared" si="4"/>
        <v>3.7925069444494481E-3</v>
      </c>
      <c r="H160" s="4">
        <v>182.69</v>
      </c>
      <c r="I160" s="4">
        <f t="shared" si="5"/>
        <v>3.7870833333331859</v>
      </c>
      <c r="J160" s="4">
        <f t="shared" si="6"/>
        <v>14.342000173609994</v>
      </c>
      <c r="L160" s="4">
        <v>214.58</v>
      </c>
      <c r="M160" s="4">
        <f t="shared" si="7"/>
        <v>14.666749999999979</v>
      </c>
      <c r="N160" s="4">
        <f t="shared" si="8"/>
        <v>215.11355556249939</v>
      </c>
      <c r="P160" s="4">
        <v>166.42</v>
      </c>
      <c r="Q160" s="4">
        <f t="shared" si="9"/>
        <v>2.7372500000000741</v>
      </c>
      <c r="R160" s="4">
        <f t="shared" si="10"/>
        <v>7.4925375625004058</v>
      </c>
    </row>
    <row r="161" spans="4:18">
      <c r="D161" s="4">
        <v>176.13</v>
      </c>
      <c r="E161" s="4">
        <f t="shared" si="3"/>
        <v>-2.2315833333333899</v>
      </c>
      <c r="F161" s="4">
        <f t="shared" si="4"/>
        <v>4.9799641736113633</v>
      </c>
      <c r="H161" s="4">
        <v>180.45</v>
      </c>
      <c r="I161" s="4">
        <f t="shared" si="5"/>
        <v>1.5470833333331768</v>
      </c>
      <c r="J161" s="4">
        <f t="shared" si="6"/>
        <v>2.3934668402772936</v>
      </c>
      <c r="L161" s="4">
        <v>231.76</v>
      </c>
      <c r="M161" s="4">
        <f t="shared" si="7"/>
        <v>31.846749999999957</v>
      </c>
      <c r="N161" s="4">
        <f t="shared" si="8"/>
        <v>1014.2154855624973</v>
      </c>
      <c r="P161" s="4">
        <v>132.21</v>
      </c>
      <c r="Q161" s="4">
        <f t="shared" si="9"/>
        <v>-31.472749999999905</v>
      </c>
      <c r="R161" s="4">
        <f t="shared" si="10"/>
        <v>990.53399256249406</v>
      </c>
    </row>
    <row r="162" spans="4:18">
      <c r="D162" s="4">
        <v>180.67</v>
      </c>
      <c r="E162" s="4">
        <f t="shared" si="3"/>
        <v>2.3084166666666022</v>
      </c>
      <c r="F162" s="4">
        <f t="shared" si="4"/>
        <v>5.3287875069441464</v>
      </c>
      <c r="H162" s="4">
        <v>182.37</v>
      </c>
      <c r="I162" s="4">
        <f t="shared" si="5"/>
        <v>3.4670833333331927</v>
      </c>
      <c r="J162" s="4">
        <f t="shared" si="6"/>
        <v>12.020666840276803</v>
      </c>
      <c r="L162" s="4">
        <v>215.78</v>
      </c>
      <c r="M162" s="4">
        <f t="shared" si="7"/>
        <v>15.866749999999968</v>
      </c>
      <c r="N162" s="4">
        <f t="shared" si="8"/>
        <v>251.75375556249898</v>
      </c>
      <c r="P162" s="4">
        <v>143.26</v>
      </c>
      <c r="Q162" s="4">
        <f t="shared" si="9"/>
        <v>-20.422749999999922</v>
      </c>
      <c r="R162" s="4">
        <f t="shared" si="10"/>
        <v>417.08871756249681</v>
      </c>
    </row>
    <row r="163" spans="4:18">
      <c r="D163" s="4">
        <v>177.38</v>
      </c>
      <c r="E163" s="4">
        <f t="shared" si="3"/>
        <v>-0.98158333333338987</v>
      </c>
      <c r="F163" s="4">
        <f t="shared" si="4"/>
        <v>0.96350584027788877</v>
      </c>
      <c r="H163" s="4">
        <v>189.99</v>
      </c>
      <c r="I163" s="4">
        <f t="shared" si="5"/>
        <v>11.087083333333197</v>
      </c>
      <c r="J163" s="4">
        <f t="shared" si="6"/>
        <v>122.92341684027475</v>
      </c>
      <c r="L163" s="4">
        <v>201.78</v>
      </c>
      <c r="M163" s="4">
        <f t="shared" si="7"/>
        <v>1.8667499999999677</v>
      </c>
      <c r="N163" s="4">
        <f t="shared" si="8"/>
        <v>3.4847555624998794</v>
      </c>
      <c r="P163" s="4">
        <v>154.06</v>
      </c>
      <c r="Q163" s="4">
        <f t="shared" si="9"/>
        <v>-9.6227499999999111</v>
      </c>
      <c r="R163" s="4">
        <f t="shared" si="10"/>
        <v>92.59731756249829</v>
      </c>
    </row>
    <row r="164" spans="4:18">
      <c r="D164" s="4">
        <v>190.36</v>
      </c>
      <c r="E164" s="4">
        <f t="shared" si="3"/>
        <v>11.998416666666628</v>
      </c>
      <c r="F164" s="4">
        <f t="shared" si="4"/>
        <v>143.96200250694352</v>
      </c>
      <c r="H164" s="4">
        <v>167.55</v>
      </c>
      <c r="I164" s="4">
        <f t="shared" si="5"/>
        <v>-11.3529166666668</v>
      </c>
      <c r="J164" s="4">
        <f t="shared" si="6"/>
        <v>128.88871684028081</v>
      </c>
      <c r="L164" s="4">
        <v>191.64</v>
      </c>
      <c r="M164" s="4">
        <f t="shared" si="7"/>
        <v>-8.2732500000000471</v>
      </c>
      <c r="N164" s="4">
        <f t="shared" si="8"/>
        <v>68.446665562500783</v>
      </c>
      <c r="P164" s="4">
        <v>179.08</v>
      </c>
      <c r="Q164" s="4">
        <f t="shared" si="9"/>
        <v>15.397250000000099</v>
      </c>
      <c r="R164" s="4">
        <f t="shared" si="10"/>
        <v>237.07530756250304</v>
      </c>
    </row>
    <row r="165" spans="4:18">
      <c r="D165" s="4">
        <v>199.99</v>
      </c>
      <c r="E165" s="4">
        <f t="shared" si="3"/>
        <v>21.628416666666624</v>
      </c>
      <c r="F165" s="4">
        <f t="shared" si="4"/>
        <v>467.78840750694258</v>
      </c>
      <c r="H165" s="4">
        <v>190.09</v>
      </c>
      <c r="I165" s="4">
        <f t="shared" si="5"/>
        <v>11.187083333333192</v>
      </c>
      <c r="J165" s="4">
        <f t="shared" si="6"/>
        <v>125.15083350694127</v>
      </c>
      <c r="L165" s="4">
        <v>217.56</v>
      </c>
      <c r="M165" s="4">
        <f t="shared" si="7"/>
        <v>17.646749999999969</v>
      </c>
      <c r="N165" s="4">
        <f t="shared" si="8"/>
        <v>311.40778556249887</v>
      </c>
      <c r="P165" s="4">
        <v>144.82</v>
      </c>
      <c r="Q165" s="4">
        <f t="shared" si="9"/>
        <v>-18.86274999999992</v>
      </c>
      <c r="R165" s="4">
        <f t="shared" si="10"/>
        <v>355.80333756249701</v>
      </c>
    </row>
    <row r="166" spans="4:18">
      <c r="D166" s="4">
        <v>181.36</v>
      </c>
      <c r="E166" s="4">
        <f t="shared" si="3"/>
        <v>2.9984166666666283</v>
      </c>
      <c r="F166" s="4">
        <f t="shared" si="4"/>
        <v>8.9905025069442139</v>
      </c>
      <c r="H166" s="4">
        <v>168.01</v>
      </c>
      <c r="I166" s="4">
        <f t="shared" si="5"/>
        <v>-10.892916666666821</v>
      </c>
      <c r="J166" s="4">
        <f t="shared" si="6"/>
        <v>118.65563350694781</v>
      </c>
      <c r="L166" s="4">
        <v>193.04</v>
      </c>
      <c r="M166" s="4">
        <f t="shared" si="7"/>
        <v>-6.8732500000000414</v>
      </c>
      <c r="N166" s="4">
        <f t="shared" si="8"/>
        <v>47.241565562500568</v>
      </c>
      <c r="P166" s="4">
        <v>184.64</v>
      </c>
      <c r="Q166" s="4">
        <f t="shared" si="9"/>
        <v>20.957250000000073</v>
      </c>
      <c r="R166" s="4">
        <f t="shared" si="10"/>
        <v>439.20632756250308</v>
      </c>
    </row>
    <row r="167" spans="4:18">
      <c r="D167" s="4">
        <v>187.37</v>
      </c>
      <c r="E167" s="4">
        <f t="shared" si="3"/>
        <v>9.0084166666666192</v>
      </c>
      <c r="F167" s="4">
        <f t="shared" si="4"/>
        <v>81.151570840276918</v>
      </c>
      <c r="H167" s="4">
        <v>176.5</v>
      </c>
      <c r="I167" s="4">
        <f t="shared" si="5"/>
        <v>-2.4029166666668118</v>
      </c>
      <c r="J167" s="4">
        <f t="shared" si="6"/>
        <v>5.7740085069451421</v>
      </c>
      <c r="L167" s="4">
        <v>217.66</v>
      </c>
      <c r="M167" s="4">
        <f t="shared" si="7"/>
        <v>17.746749999999963</v>
      </c>
      <c r="N167" s="4">
        <f t="shared" si="8"/>
        <v>314.94713556249872</v>
      </c>
      <c r="P167" s="4">
        <v>188.49</v>
      </c>
      <c r="Q167" s="4">
        <f t="shared" si="9"/>
        <v>24.807250000000096</v>
      </c>
      <c r="R167" s="4">
        <f t="shared" si="10"/>
        <v>615.3996525625048</v>
      </c>
    </row>
    <row r="168" spans="4:18">
      <c r="D168" s="4">
        <v>172.93</v>
      </c>
      <c r="E168" s="4">
        <f t="shared" si="3"/>
        <v>-5.4315833333333785</v>
      </c>
      <c r="F168" s="4">
        <f t="shared" si="4"/>
        <v>29.502097506944935</v>
      </c>
      <c r="H168" s="4">
        <v>173.54</v>
      </c>
      <c r="I168" s="4">
        <f t="shared" si="5"/>
        <v>-5.3629166666668198</v>
      </c>
      <c r="J168" s="4">
        <f t="shared" si="6"/>
        <v>28.760875173612753</v>
      </c>
      <c r="L168" s="4">
        <v>198.68</v>
      </c>
      <c r="M168" s="4">
        <f t="shared" si="7"/>
        <v>-1.2332500000000266</v>
      </c>
      <c r="N168" s="4">
        <f t="shared" si="8"/>
        <v>1.5209055625000656</v>
      </c>
      <c r="P168" s="4">
        <v>198.69</v>
      </c>
      <c r="Q168" s="4">
        <f t="shared" si="9"/>
        <v>35.007250000000084</v>
      </c>
      <c r="R168" s="4">
        <f t="shared" si="10"/>
        <v>1225.5075525625059</v>
      </c>
    </row>
    <row r="169" spans="4:18">
      <c r="D169" s="4">
        <v>187.18</v>
      </c>
      <c r="E169" s="4">
        <f t="shared" si="3"/>
        <v>8.8184166666666215</v>
      </c>
      <c r="F169" s="4">
        <f t="shared" si="4"/>
        <v>77.764472506943648</v>
      </c>
      <c r="H169" s="4">
        <v>153.75</v>
      </c>
      <c r="I169" s="4">
        <f t="shared" si="5"/>
        <v>-25.152916666666812</v>
      </c>
      <c r="J169" s="4">
        <f t="shared" si="6"/>
        <v>632.66921684028512</v>
      </c>
      <c r="L169" s="4">
        <v>206.49</v>
      </c>
      <c r="M169" s="4">
        <f t="shared" si="7"/>
        <v>6.5767499999999757</v>
      </c>
      <c r="N169" s="4">
        <f t="shared" si="8"/>
        <v>43.253640562499683</v>
      </c>
      <c r="P169" s="4">
        <v>142.43</v>
      </c>
      <c r="Q169" s="4">
        <f t="shared" si="9"/>
        <v>-21.252749999999907</v>
      </c>
      <c r="R169" s="4">
        <f t="shared" si="10"/>
        <v>451.67938256249602</v>
      </c>
    </row>
    <row r="170" spans="4:18">
      <c r="D170" s="4">
        <v>179.03</v>
      </c>
      <c r="E170" s="4">
        <f t="shared" si="3"/>
        <v>0.66841666666661581</v>
      </c>
      <c r="F170" s="4">
        <f t="shared" si="4"/>
        <v>0.44678084027770981</v>
      </c>
      <c r="H170" s="4">
        <v>212.8</v>
      </c>
      <c r="I170" s="4">
        <f t="shared" si="5"/>
        <v>33.8970833333332</v>
      </c>
      <c r="J170" s="4">
        <f t="shared" si="6"/>
        <v>1149.0122585069353</v>
      </c>
      <c r="L170" s="4">
        <v>198.81</v>
      </c>
      <c r="M170" s="4">
        <f t="shared" si="7"/>
        <v>-1.1032500000000312</v>
      </c>
      <c r="N170" s="4">
        <f t="shared" si="8"/>
        <v>1.2171605625000688</v>
      </c>
      <c r="P170" s="4">
        <v>169.68</v>
      </c>
      <c r="Q170" s="4">
        <f t="shared" si="9"/>
        <v>5.9972500000000935</v>
      </c>
      <c r="R170" s="4">
        <f t="shared" si="10"/>
        <v>35.967007562501124</v>
      </c>
    </row>
    <row r="171" spans="4:18">
      <c r="D171" s="4">
        <v>181.69</v>
      </c>
      <c r="E171" s="4">
        <f t="shared" si="3"/>
        <v>3.3284166666666124</v>
      </c>
      <c r="F171" s="4">
        <f t="shared" si="4"/>
        <v>11.078357506944084</v>
      </c>
      <c r="H171" s="4">
        <v>179.32</v>
      </c>
      <c r="I171" s="4">
        <f t="shared" si="5"/>
        <v>0.41708333333318137</v>
      </c>
      <c r="J171" s="4">
        <f t="shared" si="6"/>
        <v>0.17395850694431769</v>
      </c>
      <c r="L171" s="4">
        <v>200.58</v>
      </c>
      <c r="M171" s="4">
        <f t="shared" si="7"/>
        <v>0.66674999999997908</v>
      </c>
      <c r="N171" s="4">
        <f t="shared" si="8"/>
        <v>0.44455556249997208</v>
      </c>
      <c r="P171" s="4">
        <v>174.79</v>
      </c>
      <c r="Q171" s="4">
        <f t="shared" si="9"/>
        <v>11.107250000000079</v>
      </c>
      <c r="R171" s="4">
        <f t="shared" si="10"/>
        <v>123.37100256250174</v>
      </c>
    </row>
    <row r="172" spans="4:18">
      <c r="D172" s="4">
        <v>185.28</v>
      </c>
      <c r="E172" s="4">
        <f t="shared" si="3"/>
        <v>6.9184166666666158</v>
      </c>
      <c r="F172" s="4">
        <f t="shared" si="4"/>
        <v>47.864489173610409</v>
      </c>
      <c r="H172" s="4">
        <v>173.56</v>
      </c>
      <c r="I172" s="4">
        <f t="shared" si="5"/>
        <v>-5.3429166666668095</v>
      </c>
      <c r="J172" s="4">
        <f t="shared" si="6"/>
        <v>28.54675850694597</v>
      </c>
      <c r="L172" s="4">
        <v>199.91</v>
      </c>
      <c r="M172" s="4">
        <f t="shared" si="7"/>
        <v>-3.2500000000368345E-3</v>
      </c>
      <c r="N172" s="4">
        <f t="shared" si="8"/>
        <v>1.0562500000239425E-5</v>
      </c>
      <c r="P172" s="4">
        <v>133.31</v>
      </c>
      <c r="Q172" s="4">
        <f t="shared" si="9"/>
        <v>-30.372749999999911</v>
      </c>
      <c r="R172" s="4">
        <f t="shared" si="10"/>
        <v>922.50394256249456</v>
      </c>
    </row>
    <row r="173" spans="4:18">
      <c r="D173" s="4">
        <v>157.13999999999999</v>
      </c>
      <c r="E173" s="4">
        <f t="shared" si="3"/>
        <v>-21.221583333333399</v>
      </c>
      <c r="F173" s="4">
        <f t="shared" si="4"/>
        <v>450.35559917361388</v>
      </c>
      <c r="H173" s="4">
        <v>217.86</v>
      </c>
      <c r="I173" s="4">
        <f t="shared" si="5"/>
        <v>38.957083333333202</v>
      </c>
      <c r="J173" s="4">
        <f t="shared" si="6"/>
        <v>1517.6543418402675</v>
      </c>
      <c r="L173" s="4">
        <v>190.34</v>
      </c>
      <c r="M173" s="4">
        <f t="shared" si="7"/>
        <v>-9.57325000000003</v>
      </c>
      <c r="N173" s="4">
        <f t="shared" si="8"/>
        <v>91.647115562500574</v>
      </c>
      <c r="P173" s="4">
        <v>176.42</v>
      </c>
      <c r="Q173" s="4">
        <f t="shared" si="9"/>
        <v>12.737250000000074</v>
      </c>
      <c r="R173" s="4">
        <f t="shared" si="10"/>
        <v>162.2375375625019</v>
      </c>
    </row>
    <row r="174" spans="4:18">
      <c r="D174" s="4">
        <v>184.42</v>
      </c>
      <c r="E174" s="4">
        <f t="shared" si="3"/>
        <v>6.0584166666666022</v>
      </c>
      <c r="F174" s="4">
        <f t="shared" si="4"/>
        <v>36.704412506943662</v>
      </c>
      <c r="H174" s="4">
        <v>187.57</v>
      </c>
      <c r="I174" s="4">
        <f t="shared" si="5"/>
        <v>8.6670833333331814</v>
      </c>
      <c r="J174" s="4">
        <f t="shared" si="6"/>
        <v>75.118333506941809</v>
      </c>
      <c r="L174" s="4">
        <v>181.87</v>
      </c>
      <c r="M174" s="4">
        <f t="shared" si="7"/>
        <v>-18.043250000000029</v>
      </c>
      <c r="N174" s="4">
        <f t="shared" si="8"/>
        <v>325.55887056250106</v>
      </c>
      <c r="P174" s="4">
        <v>176.67</v>
      </c>
      <c r="Q174" s="4">
        <f t="shared" si="9"/>
        <v>12.987250000000074</v>
      </c>
      <c r="R174" s="4">
        <f t="shared" si="10"/>
        <v>168.66866256250194</v>
      </c>
    </row>
    <row r="175" spans="4:18">
      <c r="D175" s="4">
        <v>183.45</v>
      </c>
      <c r="E175" s="4">
        <f t="shared" si="3"/>
        <v>5.0884166666666033</v>
      </c>
      <c r="F175" s="4">
        <f t="shared" si="4"/>
        <v>25.891984173610467</v>
      </c>
      <c r="H175" s="4">
        <v>163.69</v>
      </c>
      <c r="I175" s="4">
        <f t="shared" si="5"/>
        <v>-15.212916666666814</v>
      </c>
      <c r="J175" s="4">
        <f t="shared" si="6"/>
        <v>231.43283350694892</v>
      </c>
      <c r="L175" s="4">
        <v>214.39</v>
      </c>
      <c r="M175" s="4">
        <f t="shared" si="7"/>
        <v>14.476749999999953</v>
      </c>
      <c r="N175" s="4">
        <f t="shared" si="8"/>
        <v>209.57629056249863</v>
      </c>
      <c r="P175" s="4">
        <v>158.19999999999999</v>
      </c>
      <c r="Q175" s="4">
        <f t="shared" si="9"/>
        <v>-5.4827499999999247</v>
      </c>
      <c r="R175" s="4">
        <f t="shared" si="10"/>
        <v>30.060547562499174</v>
      </c>
    </row>
    <row r="176" spans="4:18">
      <c r="D176" s="4">
        <v>175.5</v>
      </c>
      <c r="E176" s="4">
        <f t="shared" si="3"/>
        <v>-2.8615833333333853</v>
      </c>
      <c r="F176" s="4">
        <f t="shared" si="4"/>
        <v>8.1886591736114092</v>
      </c>
      <c r="H176" s="4">
        <v>186.49</v>
      </c>
      <c r="I176" s="4">
        <f t="shared" si="5"/>
        <v>7.5870833333331973</v>
      </c>
      <c r="J176" s="4">
        <f t="shared" si="6"/>
        <v>57.56383350694238</v>
      </c>
      <c r="L176" s="4">
        <v>189.61</v>
      </c>
      <c r="M176" s="4">
        <f t="shared" si="7"/>
        <v>-10.30325000000002</v>
      </c>
      <c r="N176" s="4">
        <f t="shared" si="8"/>
        <v>106.1569605625004</v>
      </c>
      <c r="P176" s="4">
        <v>157.02000000000001</v>
      </c>
      <c r="Q176" s="4">
        <f t="shared" si="9"/>
        <v>-6.6627499999999031</v>
      </c>
      <c r="R176" s="4">
        <f t="shared" si="10"/>
        <v>44.392237562498707</v>
      </c>
    </row>
    <row r="177" spans="4:18">
      <c r="D177" s="4">
        <v>169.55</v>
      </c>
      <c r="E177" s="4">
        <f t="shared" si="3"/>
        <v>-8.811583333333374</v>
      </c>
      <c r="F177" s="4">
        <f t="shared" si="4"/>
        <v>77.644000840278494</v>
      </c>
      <c r="H177" s="4">
        <v>171.31</v>
      </c>
      <c r="I177" s="4">
        <f t="shared" si="5"/>
        <v>-7.5929166666668095</v>
      </c>
      <c r="J177" s="4">
        <f t="shared" si="6"/>
        <v>57.652383506946613</v>
      </c>
      <c r="L177" s="4">
        <v>203.58</v>
      </c>
      <c r="M177" s="4">
        <f t="shared" si="7"/>
        <v>3.6667499999999791</v>
      </c>
      <c r="N177" s="4">
        <f t="shared" si="8"/>
        <v>13.445055562499846</v>
      </c>
      <c r="P177" s="4">
        <v>154.55000000000001</v>
      </c>
      <c r="Q177" s="4">
        <f t="shared" si="9"/>
        <v>-9.132749999999902</v>
      </c>
      <c r="R177" s="4">
        <f t="shared" si="10"/>
        <v>83.407122562498216</v>
      </c>
    </row>
    <row r="178" spans="4:18">
      <c r="D178" s="4">
        <v>166.86</v>
      </c>
      <c r="E178" s="4">
        <f t="shared" si="3"/>
        <v>-11.501583333333372</v>
      </c>
      <c r="F178" s="4">
        <f t="shared" si="4"/>
        <v>132.28641917361199</v>
      </c>
      <c r="H178" s="4">
        <v>202.29</v>
      </c>
      <c r="I178" s="4">
        <f t="shared" si="5"/>
        <v>23.38708333333318</v>
      </c>
      <c r="J178" s="4">
        <f t="shared" si="6"/>
        <v>546.95566684027062</v>
      </c>
      <c r="L178" s="4">
        <v>196.64</v>
      </c>
      <c r="M178" s="4">
        <f t="shared" si="7"/>
        <v>-3.2732500000000471</v>
      </c>
      <c r="N178" s="4">
        <f t="shared" si="8"/>
        <v>10.714165562500309</v>
      </c>
      <c r="P178" s="4">
        <v>157.58000000000001</v>
      </c>
      <c r="Q178" s="4">
        <f t="shared" si="9"/>
        <v>-6.1027499999999009</v>
      </c>
      <c r="R178" s="4">
        <f t="shared" si="10"/>
        <v>37.243557562498793</v>
      </c>
    </row>
    <row r="179" spans="4:18">
      <c r="D179" s="4">
        <v>166.33</v>
      </c>
      <c r="E179" s="4">
        <f t="shared" si="3"/>
        <v>-12.031583333333373</v>
      </c>
      <c r="F179" s="4">
        <f t="shared" si="4"/>
        <v>144.75899750694541</v>
      </c>
      <c r="H179" s="4">
        <v>197.68</v>
      </c>
      <c r="I179" s="4">
        <f>H179-$H$256</f>
        <v>18.777083333333195</v>
      </c>
      <c r="J179" s="4">
        <f t="shared" si="6"/>
        <v>352.57885850693924</v>
      </c>
      <c r="L179" s="4">
        <v>225.42</v>
      </c>
      <c r="M179" s="4">
        <f t="shared" si="7"/>
        <v>25.506749999999954</v>
      </c>
      <c r="N179" s="4">
        <f t="shared" si="8"/>
        <v>650.59429556249768</v>
      </c>
      <c r="P179" s="4">
        <v>161.96</v>
      </c>
      <c r="Q179" s="4">
        <f t="shared" si="9"/>
        <v>-1.7227499999999054</v>
      </c>
      <c r="R179" s="4">
        <f t="shared" si="10"/>
        <v>2.967867562499674</v>
      </c>
    </row>
    <row r="180" spans="4:18">
      <c r="D180" s="4">
        <v>173.88</v>
      </c>
      <c r="E180" s="4">
        <f t="shared" si="3"/>
        <v>-4.4815833333333899</v>
      </c>
      <c r="F180" s="4">
        <f t="shared" si="4"/>
        <v>20.084589173611619</v>
      </c>
      <c r="H180" s="4">
        <v>156.88999999999999</v>
      </c>
      <c r="I180" s="4">
        <f t="shared" si="5"/>
        <v>-22.012916666666825</v>
      </c>
      <c r="J180" s="4">
        <f>I180^2</f>
        <v>484.56850017361808</v>
      </c>
      <c r="L180" s="4">
        <v>175.13</v>
      </c>
      <c r="M180" s="4">
        <f t="shared" si="7"/>
        <v>-24.783250000000038</v>
      </c>
      <c r="N180" s="4">
        <f t="shared" si="8"/>
        <v>614.20948056250188</v>
      </c>
      <c r="P180" s="4">
        <v>168.14</v>
      </c>
      <c r="Q180" s="4">
        <f t="shared" si="9"/>
        <v>4.457250000000073</v>
      </c>
      <c r="R180" s="4">
        <f t="shared" si="10"/>
        <v>19.867077562500651</v>
      </c>
    </row>
    <row r="181" spans="4:18">
      <c r="D181" s="4">
        <v>189.84</v>
      </c>
      <c r="E181" s="4">
        <f t="shared" si="3"/>
        <v>11.478416666666618</v>
      </c>
      <c r="F181" s="4">
        <f t="shared" si="4"/>
        <v>131.75404917360999</v>
      </c>
      <c r="H181" s="4">
        <v>168.03</v>
      </c>
      <c r="I181" s="4">
        <f t="shared" si="5"/>
        <v>-10.872916666666811</v>
      </c>
      <c r="J181" s="4">
        <f t="shared" si="6"/>
        <v>118.22031684028092</v>
      </c>
      <c r="L181" s="4">
        <v>228.21</v>
      </c>
      <c r="M181" s="4">
        <f t="shared" si="7"/>
        <v>28.296749999999975</v>
      </c>
      <c r="N181" s="4">
        <f t="shared" si="8"/>
        <v>800.70606056249858</v>
      </c>
      <c r="P181" s="4">
        <v>180.14</v>
      </c>
      <c r="Q181" s="4">
        <f t="shared" si="9"/>
        <v>16.457250000000073</v>
      </c>
      <c r="R181" s="4">
        <f t="shared" si="10"/>
        <v>270.84107756250239</v>
      </c>
    </row>
    <row r="182" spans="4:18">
      <c r="D182" s="4">
        <v>184.88</v>
      </c>
      <c r="E182" s="4">
        <f t="shared" si="3"/>
        <v>6.5184166666666101</v>
      </c>
      <c r="F182" s="4">
        <f t="shared" si="4"/>
        <v>42.489755840277041</v>
      </c>
      <c r="H182" s="4">
        <v>173.09</v>
      </c>
      <c r="I182" s="4">
        <f t="shared" si="5"/>
        <v>-5.8129166666668084</v>
      </c>
      <c r="J182" s="4">
        <f t="shared" si="6"/>
        <v>33.790000173612761</v>
      </c>
      <c r="L182" s="4">
        <v>229.33</v>
      </c>
      <c r="M182" s="4">
        <f t="shared" si="7"/>
        <v>29.416749999999979</v>
      </c>
      <c r="N182" s="4">
        <f t="shared" si="8"/>
        <v>865.34518056249874</v>
      </c>
      <c r="P182" s="4">
        <v>170.28</v>
      </c>
      <c r="Q182" s="4">
        <f t="shared" si="9"/>
        <v>6.5972500000000878</v>
      </c>
      <c r="R182" s="4">
        <f t="shared" si="10"/>
        <v>43.523707562501158</v>
      </c>
    </row>
    <row r="183" spans="4:18">
      <c r="D183" s="4">
        <v>188.63</v>
      </c>
      <c r="E183" s="4">
        <f t="shared" si="3"/>
        <v>10.26841666666661</v>
      </c>
      <c r="F183" s="4">
        <f t="shared" si="4"/>
        <v>105.44038084027662</v>
      </c>
      <c r="H183" s="4">
        <v>187.52</v>
      </c>
      <c r="I183" s="4">
        <f t="shared" si="5"/>
        <v>8.6170833333331984</v>
      </c>
      <c r="J183" s="4">
        <f t="shared" si="6"/>
        <v>74.254125173608784</v>
      </c>
      <c r="L183" s="4">
        <v>170.58</v>
      </c>
      <c r="M183" s="4">
        <f t="shared" si="7"/>
        <v>-29.333250000000021</v>
      </c>
      <c r="N183" s="4">
        <f t="shared" si="8"/>
        <v>860.43955556250125</v>
      </c>
      <c r="P183" s="4">
        <v>166.68</v>
      </c>
      <c r="Q183" s="4">
        <f t="shared" si="9"/>
        <v>2.9972500000000935</v>
      </c>
      <c r="R183" s="4">
        <f t="shared" si="10"/>
        <v>8.9835075625005594</v>
      </c>
    </row>
    <row r="184" spans="4:18">
      <c r="D184" s="4">
        <v>216.39</v>
      </c>
      <c r="E184" s="4">
        <f t="shared" si="3"/>
        <v>38.028416666666601</v>
      </c>
      <c r="F184" s="4">
        <f t="shared" si="4"/>
        <v>1446.1604741736062</v>
      </c>
      <c r="H184" s="4">
        <v>193.28</v>
      </c>
      <c r="I184" s="4">
        <f t="shared" si="5"/>
        <v>14.377083333333189</v>
      </c>
      <c r="J184" s="4">
        <f t="shared" si="6"/>
        <v>206.70052517360696</v>
      </c>
      <c r="L184" s="4">
        <v>177.76</v>
      </c>
      <c r="M184" s="4">
        <f t="shared" si="7"/>
        <v>-22.153250000000043</v>
      </c>
      <c r="N184" s="4">
        <f t="shared" si="8"/>
        <v>490.76648556250188</v>
      </c>
      <c r="P184" s="4">
        <v>161.41999999999999</v>
      </c>
      <c r="Q184" s="4">
        <f t="shared" si="9"/>
        <v>-2.2627499999999259</v>
      </c>
      <c r="R184" s="4">
        <f t="shared" si="10"/>
        <v>5.1200375624996646</v>
      </c>
    </row>
    <row r="185" spans="4:18">
      <c r="D185" s="4">
        <v>180.57</v>
      </c>
      <c r="E185" s="4">
        <f t="shared" si="3"/>
        <v>2.2084166666666079</v>
      </c>
      <c r="F185" s="4">
        <f t="shared" si="4"/>
        <v>4.8771041736108511</v>
      </c>
      <c r="H185" s="4">
        <v>178.04</v>
      </c>
      <c r="I185" s="4">
        <f t="shared" si="5"/>
        <v>-0.86291666666681976</v>
      </c>
      <c r="J185" s="4">
        <f t="shared" si="6"/>
        <v>0.74462517361137537</v>
      </c>
      <c r="L185" s="4">
        <v>207.34</v>
      </c>
      <c r="M185" s="4">
        <f t="shared" si="7"/>
        <v>7.42674999999997</v>
      </c>
      <c r="N185" s="4">
        <f t="shared" si="8"/>
        <v>55.156615562499553</v>
      </c>
      <c r="P185" s="4">
        <v>153.97</v>
      </c>
      <c r="Q185" s="4">
        <f t="shared" si="9"/>
        <v>-9.7127499999999145</v>
      </c>
      <c r="R185" s="4">
        <f t="shared" si="10"/>
        <v>94.337512562498333</v>
      </c>
    </row>
    <row r="186" spans="4:18">
      <c r="D186" s="4">
        <v>177.54</v>
      </c>
      <c r="E186" s="4">
        <f t="shared" si="3"/>
        <v>-0.82158333333339328</v>
      </c>
      <c r="F186" s="4">
        <f t="shared" si="4"/>
        <v>0.67499917361120965</v>
      </c>
      <c r="H186" s="4">
        <v>197.45</v>
      </c>
      <c r="I186" s="4">
        <f t="shared" si="5"/>
        <v>18.547083333333177</v>
      </c>
      <c r="J186" s="4">
        <f t="shared" si="6"/>
        <v>343.99430017360532</v>
      </c>
      <c r="L186" s="4">
        <v>178.07</v>
      </c>
      <c r="M186" s="4">
        <f t="shared" si="7"/>
        <v>-21.84325000000004</v>
      </c>
      <c r="N186" s="4">
        <f t="shared" si="8"/>
        <v>477.12757056250177</v>
      </c>
      <c r="P186" s="4">
        <v>167.5</v>
      </c>
      <c r="Q186" s="4">
        <f t="shared" si="9"/>
        <v>3.8172500000000866</v>
      </c>
      <c r="R186" s="4">
        <f t="shared" si="10"/>
        <v>14.571397562500662</v>
      </c>
    </row>
    <row r="187" spans="4:18">
      <c r="D187" s="4">
        <v>182.34</v>
      </c>
      <c r="E187" s="4">
        <f t="shared" si="3"/>
        <v>3.9784166666666181</v>
      </c>
      <c r="F187" s="4">
        <f t="shared" si="4"/>
        <v>15.827799173610725</v>
      </c>
      <c r="H187" s="4">
        <v>172.35</v>
      </c>
      <c r="I187" s="4">
        <f t="shared" si="5"/>
        <v>-6.5529166666668175</v>
      </c>
      <c r="J187" s="4">
        <f t="shared" si="6"/>
        <v>42.940716840279755</v>
      </c>
      <c r="L187" s="4">
        <v>188.32</v>
      </c>
      <c r="M187" s="4">
        <f t="shared" si="7"/>
        <v>-11.59325000000004</v>
      </c>
      <c r="N187" s="4">
        <f t="shared" si="8"/>
        <v>134.40344556250093</v>
      </c>
      <c r="P187" s="4">
        <v>165.43</v>
      </c>
      <c r="Q187" s="4">
        <f t="shared" si="9"/>
        <v>1.7472500000000935</v>
      </c>
      <c r="R187" s="4">
        <f t="shared" si="10"/>
        <v>3.0528825625003266</v>
      </c>
    </row>
    <row r="188" spans="4:18">
      <c r="D188" s="4">
        <v>187.35</v>
      </c>
      <c r="E188" s="4">
        <f t="shared" si="3"/>
        <v>8.988416666666609</v>
      </c>
      <c r="F188" s="4">
        <f t="shared" si="4"/>
        <v>80.791634173610078</v>
      </c>
      <c r="H188" s="4">
        <v>167.63</v>
      </c>
      <c r="I188" s="4">
        <f t="shared" si="5"/>
        <v>-11.272916666666816</v>
      </c>
      <c r="J188" s="4">
        <f t="shared" si="6"/>
        <v>127.07865017361449</v>
      </c>
      <c r="L188" s="4">
        <v>193.26</v>
      </c>
      <c r="M188" s="4">
        <f t="shared" si="7"/>
        <v>-6.6532500000000425</v>
      </c>
      <c r="N188" s="4">
        <f t="shared" si="8"/>
        <v>44.265735562500566</v>
      </c>
      <c r="P188" s="4">
        <v>150.83000000000001</v>
      </c>
      <c r="Q188" s="4">
        <f t="shared" si="9"/>
        <v>-12.852749999999901</v>
      </c>
      <c r="R188" s="4">
        <f t="shared" si="10"/>
        <v>165.19318256249744</v>
      </c>
    </row>
    <row r="189" spans="4:18">
      <c r="D189" s="4">
        <v>185.87</v>
      </c>
      <c r="E189" s="4">
        <f t="shared" si="3"/>
        <v>7.5084166666666192</v>
      </c>
      <c r="F189" s="4">
        <f t="shared" si="4"/>
        <v>56.376320840277067</v>
      </c>
      <c r="H189" s="4">
        <v>194.24</v>
      </c>
      <c r="I189" s="4">
        <f t="shared" si="5"/>
        <v>15.337083333333197</v>
      </c>
      <c r="J189" s="4">
        <f t="shared" si="6"/>
        <v>235.22612517360693</v>
      </c>
      <c r="L189" s="4">
        <v>201.17</v>
      </c>
      <c r="M189" s="4">
        <f t="shared" si="7"/>
        <v>1.2567499999999541</v>
      </c>
      <c r="N189" s="4">
        <f t="shared" si="8"/>
        <v>1.5794205624998845</v>
      </c>
      <c r="P189" s="4">
        <v>149.96</v>
      </c>
      <c r="Q189" s="4">
        <f t="shared" si="9"/>
        <v>-13.722749999999905</v>
      </c>
      <c r="R189" s="4">
        <f t="shared" si="10"/>
        <v>188.31386756249739</v>
      </c>
    </row>
    <row r="190" spans="4:18">
      <c r="D190" s="4">
        <v>188.01</v>
      </c>
      <c r="E190" s="4">
        <f t="shared" si="3"/>
        <v>9.6484166666666056</v>
      </c>
      <c r="F190" s="4">
        <f t="shared" si="4"/>
        <v>93.091944173609932</v>
      </c>
      <c r="H190" s="4">
        <v>179.43</v>
      </c>
      <c r="I190" s="4">
        <f t="shared" si="5"/>
        <v>0.52708333333319501</v>
      </c>
      <c r="J190" s="4">
        <f t="shared" si="6"/>
        <v>0.27781684027763198</v>
      </c>
      <c r="L190" s="4">
        <v>192.75</v>
      </c>
      <c r="M190" s="4">
        <f t="shared" si="7"/>
        <v>-7.1632500000000334</v>
      </c>
      <c r="N190" s="4">
        <f t="shared" si="8"/>
        <v>51.312150562500477</v>
      </c>
      <c r="P190" s="4">
        <v>161.94</v>
      </c>
      <c r="Q190" s="4">
        <f t="shared" si="9"/>
        <v>-1.7427499999999156</v>
      </c>
      <c r="R190" s="4">
        <f t="shared" si="10"/>
        <v>3.0371775624997062</v>
      </c>
    </row>
    <row r="191" spans="4:18">
      <c r="D191" s="4">
        <v>182.62</v>
      </c>
      <c r="E191" s="4">
        <f t="shared" si="3"/>
        <v>4.2584166666666192</v>
      </c>
      <c r="F191" s="4">
        <f t="shared" si="4"/>
        <v>18.134112506944039</v>
      </c>
      <c r="H191" s="4">
        <v>183.62</v>
      </c>
      <c r="I191" s="4">
        <f t="shared" si="5"/>
        <v>4.7170833333331927</v>
      </c>
      <c r="J191" s="4">
        <f t="shared" si="6"/>
        <v>22.250875173609785</v>
      </c>
      <c r="L191" s="4">
        <v>192.81</v>
      </c>
      <c r="M191" s="4">
        <f t="shared" si="7"/>
        <v>-7.1032500000000312</v>
      </c>
      <c r="N191" s="4">
        <f t="shared" si="8"/>
        <v>50.456160562500443</v>
      </c>
      <c r="P191" s="4">
        <v>146.46</v>
      </c>
      <c r="Q191" s="4">
        <f t="shared" si="9"/>
        <v>-17.222749999999905</v>
      </c>
      <c r="R191" s="4">
        <f t="shared" si="10"/>
        <v>296.62311756249676</v>
      </c>
    </row>
    <row r="192" spans="4:18">
      <c r="D192" s="4">
        <v>179.08</v>
      </c>
      <c r="E192" s="4">
        <f t="shared" si="3"/>
        <v>0.71841666666662718</v>
      </c>
      <c r="F192" s="4">
        <f t="shared" si="4"/>
        <v>0.51612250694438766</v>
      </c>
      <c r="H192" s="4">
        <v>157.91999999999999</v>
      </c>
      <c r="I192" s="4">
        <f t="shared" si="5"/>
        <v>-20.982916666666824</v>
      </c>
      <c r="J192" s="4">
        <f t="shared" si="6"/>
        <v>440.2827918402844</v>
      </c>
      <c r="L192" s="4">
        <v>183.1</v>
      </c>
      <c r="M192" s="4">
        <f t="shared" si="7"/>
        <v>-16.813250000000039</v>
      </c>
      <c r="N192" s="4">
        <f t="shared" si="8"/>
        <v>282.68537556250129</v>
      </c>
      <c r="P192" s="4">
        <v>174.83</v>
      </c>
      <c r="Q192" s="4">
        <f t="shared" si="9"/>
        <v>11.147250000000099</v>
      </c>
      <c r="R192" s="4">
        <f t="shared" si="10"/>
        <v>124.26118256250221</v>
      </c>
    </row>
    <row r="193" spans="4:18">
      <c r="D193" s="4">
        <v>189.96</v>
      </c>
      <c r="E193" s="4">
        <f t="shared" si="3"/>
        <v>11.598416666666623</v>
      </c>
      <c r="F193" s="4">
        <f t="shared" si="4"/>
        <v>134.52326917361009</v>
      </c>
      <c r="H193" s="4">
        <v>173.55</v>
      </c>
      <c r="I193" s="4">
        <f t="shared" si="5"/>
        <v>-5.3529166666668004</v>
      </c>
      <c r="J193" s="4">
        <f t="shared" si="6"/>
        <v>28.653716840279209</v>
      </c>
      <c r="L193" s="4">
        <v>181.92</v>
      </c>
      <c r="M193" s="4">
        <f t="shared" si="7"/>
        <v>-17.993250000000046</v>
      </c>
      <c r="N193" s="4">
        <f t="shared" si="8"/>
        <v>323.75704556250167</v>
      </c>
      <c r="P193" s="4">
        <v>181.66</v>
      </c>
      <c r="Q193" s="4">
        <f t="shared" si="9"/>
        <v>17.977250000000083</v>
      </c>
      <c r="R193" s="4">
        <f t="shared" si="10"/>
        <v>323.18151756250302</v>
      </c>
    </row>
    <row r="194" spans="4:18">
      <c r="D194" s="4">
        <v>169.15</v>
      </c>
      <c r="E194" s="4">
        <f t="shared" si="3"/>
        <v>-9.2115833333333796</v>
      </c>
      <c r="F194" s="4">
        <f t="shared" si="4"/>
        <v>84.853267506945301</v>
      </c>
      <c r="H194" s="4">
        <v>180.86</v>
      </c>
      <c r="I194" s="4">
        <f t="shared" si="5"/>
        <v>1.9570833333332018</v>
      </c>
      <c r="J194" s="4">
        <f t="shared" si="6"/>
        <v>3.8301751736105962</v>
      </c>
      <c r="L194" s="4">
        <v>209.43</v>
      </c>
      <c r="M194" s="4">
        <f t="shared" si="7"/>
        <v>9.5167499999999734</v>
      </c>
      <c r="N194" s="4">
        <f t="shared" si="8"/>
        <v>90.56853056249949</v>
      </c>
      <c r="P194" s="4">
        <v>164.82</v>
      </c>
      <c r="Q194" s="4">
        <f t="shared" si="9"/>
        <v>1.1372500000000798</v>
      </c>
      <c r="R194" s="4">
        <f t="shared" si="10"/>
        <v>1.2933375625001815</v>
      </c>
    </row>
    <row r="195" spans="4:18">
      <c r="D195" s="4">
        <v>169.83</v>
      </c>
      <c r="E195" s="4">
        <f t="shared" si="3"/>
        <v>-8.5315833333333728</v>
      </c>
      <c r="F195" s="4">
        <f t="shared" si="4"/>
        <v>72.787914173611782</v>
      </c>
      <c r="H195" s="4">
        <v>161.02000000000001</v>
      </c>
      <c r="I195" s="4">
        <f t="shared" si="5"/>
        <v>-17.882916666666802</v>
      </c>
      <c r="J195" s="4">
        <f t="shared" si="6"/>
        <v>319.79870850694925</v>
      </c>
      <c r="L195" s="4">
        <v>180.11</v>
      </c>
      <c r="M195" s="4">
        <f t="shared" si="7"/>
        <v>-19.80325000000002</v>
      </c>
      <c r="N195" s="4">
        <f t="shared" si="8"/>
        <v>392.16871056250079</v>
      </c>
      <c r="P195" s="4">
        <v>181.35</v>
      </c>
      <c r="Q195" s="4">
        <f t="shared" si="9"/>
        <v>17.667250000000081</v>
      </c>
      <c r="R195" s="4">
        <f t="shared" si="10"/>
        <v>312.13172256250289</v>
      </c>
    </row>
    <row r="196" spans="4:18">
      <c r="D196" s="4">
        <v>181.45</v>
      </c>
      <c r="E196" s="4">
        <f t="shared" si="3"/>
        <v>3.0884166666666033</v>
      </c>
      <c r="F196" s="4">
        <f t="shared" si="4"/>
        <v>9.5383175069440522</v>
      </c>
      <c r="H196" s="4">
        <v>178.42</v>
      </c>
      <c r="I196" s="4">
        <f t="shared" si="5"/>
        <v>-0.48291666666682431</v>
      </c>
      <c r="J196" s="4">
        <f t="shared" si="6"/>
        <v>0.23320850694459672</v>
      </c>
      <c r="L196" s="4">
        <v>172.92</v>
      </c>
      <c r="M196" s="4">
        <f t="shared" si="7"/>
        <v>-26.993250000000046</v>
      </c>
      <c r="N196" s="4">
        <f t="shared" si="8"/>
        <v>728.63554556250244</v>
      </c>
      <c r="P196" s="4">
        <v>176.21</v>
      </c>
      <c r="Q196" s="4">
        <f t="shared" si="9"/>
        <v>12.527250000000095</v>
      </c>
      <c r="R196" s="4">
        <f t="shared" si="10"/>
        <v>156.93199256250236</v>
      </c>
    </row>
    <row r="197" spans="4:18">
      <c r="D197" s="4">
        <v>196.13</v>
      </c>
      <c r="E197" s="4">
        <f t="shared" si="3"/>
        <v>17.76841666666661</v>
      </c>
      <c r="F197" s="4">
        <f t="shared" si="4"/>
        <v>315.71663084027574</v>
      </c>
      <c r="H197" s="4">
        <v>165.12</v>
      </c>
      <c r="I197" s="4">
        <f t="shared" si="5"/>
        <v>-13.782916666666807</v>
      </c>
      <c r="J197" s="4">
        <f t="shared" si="6"/>
        <v>189.96879184028165</v>
      </c>
      <c r="L197" s="4">
        <v>205.01</v>
      </c>
      <c r="M197" s="4">
        <f t="shared" si="7"/>
        <v>5.0967499999999575</v>
      </c>
      <c r="N197" s="4">
        <f t="shared" si="8"/>
        <v>25.976860562499567</v>
      </c>
      <c r="P197" s="4">
        <v>152.4</v>
      </c>
      <c r="Q197" s="4">
        <f t="shared" si="9"/>
        <v>-11.282749999999908</v>
      </c>
      <c r="R197" s="4">
        <f t="shared" si="10"/>
        <v>127.30044756249792</v>
      </c>
    </row>
    <row r="198" spans="4:18">
      <c r="D198" s="4">
        <v>172.02</v>
      </c>
      <c r="E198" s="4">
        <f t="shared" si="3"/>
        <v>-6.3415833333333751</v>
      </c>
      <c r="F198" s="4">
        <f t="shared" si="4"/>
        <v>40.21567917361164</v>
      </c>
      <c r="H198" s="4">
        <v>183.75</v>
      </c>
      <c r="I198" s="4">
        <f t="shared" si="5"/>
        <v>4.8470833333331882</v>
      </c>
      <c r="J198" s="4">
        <f t="shared" si="6"/>
        <v>23.494216840276369</v>
      </c>
      <c r="L198" s="4">
        <v>206.46</v>
      </c>
      <c r="M198" s="4">
        <f t="shared" si="7"/>
        <v>6.5467499999999745</v>
      </c>
      <c r="N198" s="4">
        <f t="shared" si="8"/>
        <v>42.859935562499665</v>
      </c>
      <c r="P198" s="4">
        <v>159.63</v>
      </c>
      <c r="Q198" s="4">
        <f t="shared" si="9"/>
        <v>-4.0527499999999179</v>
      </c>
      <c r="R198" s="4">
        <f t="shared" si="10"/>
        <v>16.424782562499335</v>
      </c>
    </row>
    <row r="199" spans="4:18">
      <c r="D199" s="4">
        <v>181.83</v>
      </c>
      <c r="E199" s="4">
        <f t="shared" si="3"/>
        <v>3.4684166666666272</v>
      </c>
      <c r="F199" s="4">
        <f t="shared" si="4"/>
        <v>12.029914173610837</v>
      </c>
      <c r="H199" s="4">
        <v>186.77</v>
      </c>
      <c r="I199" s="4">
        <f t="shared" si="5"/>
        <v>7.8670833333331984</v>
      </c>
      <c r="J199" s="4">
        <f t="shared" si="6"/>
        <v>61.891000173608987</v>
      </c>
      <c r="L199" s="4">
        <v>192.48</v>
      </c>
      <c r="M199" s="4">
        <f t="shared" si="7"/>
        <v>-7.4332500000000437</v>
      </c>
      <c r="N199" s="4">
        <f t="shared" si="8"/>
        <v>55.253205562500646</v>
      </c>
      <c r="P199" s="4">
        <v>156.56</v>
      </c>
      <c r="Q199" s="4">
        <f t="shared" si="9"/>
        <v>-7.1227499999999111</v>
      </c>
      <c r="R199" s="4">
        <f t="shared" si="10"/>
        <v>50.733567562498735</v>
      </c>
    </row>
    <row r="200" spans="4:18">
      <c r="D200" s="4">
        <v>170.41</v>
      </c>
      <c r="E200" s="4">
        <f t="shared" si="3"/>
        <v>-7.9515833333333887</v>
      </c>
      <c r="F200" s="4">
        <f t="shared" si="4"/>
        <v>63.227677506945327</v>
      </c>
      <c r="H200" s="4">
        <v>177.59</v>
      </c>
      <c r="I200" s="4">
        <f>H200-$H$256</f>
        <v>-1.3129166666668084</v>
      </c>
      <c r="J200" s="4">
        <f t="shared" si="6"/>
        <v>1.7237501736114833</v>
      </c>
      <c r="L200" s="4">
        <v>237.49</v>
      </c>
      <c r="M200" s="4">
        <f t="shared" si="7"/>
        <v>37.576749999999976</v>
      </c>
      <c r="N200" s="4">
        <f t="shared" si="8"/>
        <v>1412.0121405624982</v>
      </c>
      <c r="P200" s="4">
        <v>168.11</v>
      </c>
      <c r="Q200" s="4">
        <f t="shared" si="9"/>
        <v>4.4272500000001003</v>
      </c>
      <c r="R200" s="4">
        <f t="shared" si="10"/>
        <v>19.600542562500888</v>
      </c>
    </row>
    <row r="201" spans="4:18">
      <c r="D201" s="4">
        <v>161.99</v>
      </c>
      <c r="E201" s="4">
        <f t="shared" ref="E201:E255" si="11">D201-$D$256</f>
        <v>-16.371583333333376</v>
      </c>
      <c r="F201" s="4">
        <f t="shared" ref="F201:F255" si="12">E201^2</f>
        <v>268.02874084027917</v>
      </c>
      <c r="H201" s="4">
        <v>202.78</v>
      </c>
      <c r="I201" s="4">
        <f t="shared" si="5"/>
        <v>23.877083333333189</v>
      </c>
      <c r="J201" s="4">
        <f t="shared" ref="J201" si="13">I201^2</f>
        <v>570.11510850693753</v>
      </c>
      <c r="L201" s="4">
        <v>173.08</v>
      </c>
      <c r="M201" s="4">
        <f t="shared" ref="M201:M255" si="14">L201-$L$256</f>
        <v>-26.833250000000021</v>
      </c>
      <c r="N201" s="4">
        <f t="shared" ref="N201:N255" si="15">M201^2</f>
        <v>720.02330556250115</v>
      </c>
      <c r="P201" s="4">
        <v>145.07</v>
      </c>
      <c r="Q201" s="4">
        <f t="shared" ref="Q201:Q255" si="16">P201-$P$256</f>
        <v>-18.61274999999992</v>
      </c>
      <c r="R201" s="4">
        <f t="shared" ref="R201:R255" si="17">Q201^2</f>
        <v>346.434462562497</v>
      </c>
    </row>
    <row r="202" spans="4:18">
      <c r="D202" s="4">
        <v>138.30000000000001</v>
      </c>
      <c r="E202" s="4">
        <f t="shared" si="11"/>
        <v>-40.061583333333374</v>
      </c>
      <c r="F202" s="4">
        <f t="shared" si="12"/>
        <v>1604.9304591736143</v>
      </c>
      <c r="H202" s="4">
        <v>176.63</v>
      </c>
      <c r="I202" s="4">
        <f t="shared" ref="I202:I221" si="18">H202-$H$256</f>
        <v>-2.2729166666668164</v>
      </c>
      <c r="J202" s="4">
        <f>I202^2</f>
        <v>5.1661501736117916</v>
      </c>
      <c r="L202" s="4">
        <v>193.08</v>
      </c>
      <c r="M202" s="4">
        <f t="shared" si="14"/>
        <v>-6.8332500000000209</v>
      </c>
      <c r="N202" s="4">
        <f t="shared" si="15"/>
        <v>46.693305562500285</v>
      </c>
      <c r="P202" s="4">
        <v>128.93</v>
      </c>
      <c r="Q202" s="4">
        <f t="shared" si="16"/>
        <v>-34.752749999999907</v>
      </c>
      <c r="R202" s="4">
        <f t="shared" si="17"/>
        <v>1207.7536325624935</v>
      </c>
    </row>
    <row r="203" spans="4:18">
      <c r="D203" s="4">
        <v>170.61</v>
      </c>
      <c r="E203" s="4">
        <f t="shared" si="11"/>
        <v>-7.7515833333333717</v>
      </c>
      <c r="F203" s="4">
        <f t="shared" si="12"/>
        <v>60.087044173611709</v>
      </c>
      <c r="H203" s="4">
        <v>169.11</v>
      </c>
      <c r="I203" s="4">
        <f t="shared" si="18"/>
        <v>-9.7929166666667982</v>
      </c>
      <c r="J203" s="4">
        <f t="shared" ref="J203:J237" si="19">I203^2</f>
        <v>95.901216840280355</v>
      </c>
      <c r="L203" s="4">
        <v>203.24</v>
      </c>
      <c r="M203" s="4">
        <f t="shared" si="14"/>
        <v>3.3267499999999757</v>
      </c>
      <c r="N203" s="4">
        <f t="shared" si="15"/>
        <v>11.067265562499838</v>
      </c>
      <c r="P203" s="4">
        <v>165.95</v>
      </c>
      <c r="Q203" s="4">
        <f t="shared" si="16"/>
        <v>2.2672500000000753</v>
      </c>
      <c r="R203" s="4">
        <f t="shared" si="17"/>
        <v>5.1404225625003415</v>
      </c>
    </row>
    <row r="204" spans="4:18">
      <c r="D204" s="4">
        <v>201.27</v>
      </c>
      <c r="E204" s="4">
        <f t="shared" si="11"/>
        <v>22.908416666666625</v>
      </c>
      <c r="F204" s="4">
        <f t="shared" si="12"/>
        <v>524.79555417360916</v>
      </c>
      <c r="H204" s="4">
        <v>148.69999999999999</v>
      </c>
      <c r="I204" s="4">
        <f t="shared" si="18"/>
        <v>-30.202916666666823</v>
      </c>
      <c r="J204" s="4">
        <f t="shared" si="19"/>
        <v>912.21617517362051</v>
      </c>
      <c r="L204" s="4">
        <v>215.17</v>
      </c>
      <c r="M204" s="4">
        <f t="shared" si="14"/>
        <v>15.256749999999954</v>
      </c>
      <c r="N204" s="4">
        <f t="shared" si="15"/>
        <v>232.76842056249859</v>
      </c>
      <c r="P204" s="4">
        <v>181.76</v>
      </c>
      <c r="Q204" s="4">
        <f t="shared" si="16"/>
        <v>18.077250000000078</v>
      </c>
      <c r="R204" s="4">
        <f t="shared" si="17"/>
        <v>326.78696756250281</v>
      </c>
    </row>
    <row r="205" spans="4:18">
      <c r="D205" s="4">
        <v>202.12</v>
      </c>
      <c r="E205" s="4">
        <f t="shared" si="11"/>
        <v>23.758416666666619</v>
      </c>
      <c r="F205" s="4">
        <f t="shared" si="12"/>
        <v>564.46236250694221</v>
      </c>
      <c r="H205" s="4">
        <v>154.19</v>
      </c>
      <c r="I205" s="4">
        <f t="shared" si="18"/>
        <v>-24.712916666666814</v>
      </c>
      <c r="J205" s="4">
        <f t="shared" si="19"/>
        <v>610.72825017361845</v>
      </c>
      <c r="L205" s="4">
        <v>186.83</v>
      </c>
      <c r="M205" s="4">
        <f t="shared" si="14"/>
        <v>-13.083250000000021</v>
      </c>
      <c r="N205" s="4">
        <f t="shared" si="15"/>
        <v>171.17143056250055</v>
      </c>
      <c r="P205" s="4">
        <v>168.17</v>
      </c>
      <c r="Q205" s="4">
        <f t="shared" si="16"/>
        <v>4.4872500000000741</v>
      </c>
      <c r="R205" s="4">
        <f t="shared" si="17"/>
        <v>20.135412562500665</v>
      </c>
    </row>
    <row r="206" spans="4:18">
      <c r="D206" s="4">
        <v>172.62</v>
      </c>
      <c r="E206" s="4">
        <f t="shared" si="11"/>
        <v>-5.7415833333333808</v>
      </c>
      <c r="F206" s="4">
        <f t="shared" si="12"/>
        <v>32.965779173611658</v>
      </c>
      <c r="H206" s="4">
        <v>189.65</v>
      </c>
      <c r="I206" s="4">
        <f t="shared" si="18"/>
        <v>10.747083333333194</v>
      </c>
      <c r="J206" s="4">
        <f t="shared" si="19"/>
        <v>115.49980017360811</v>
      </c>
      <c r="L206" s="4">
        <v>199.7</v>
      </c>
      <c r="M206" s="4">
        <f t="shared" si="14"/>
        <v>-0.21325000000004479</v>
      </c>
      <c r="N206" s="4">
        <f t="shared" si="15"/>
        <v>4.5475562500019107E-2</v>
      </c>
      <c r="P206" s="4">
        <v>162.11000000000001</v>
      </c>
      <c r="Q206" s="4">
        <f t="shared" si="16"/>
        <v>-1.5727499999998997</v>
      </c>
      <c r="R206" s="4">
        <f t="shared" si="17"/>
        <v>2.4735425624996847</v>
      </c>
    </row>
    <row r="207" spans="4:18">
      <c r="D207" s="4">
        <v>159.13</v>
      </c>
      <c r="E207" s="4">
        <f t="shared" si="11"/>
        <v>-19.23158333333339</v>
      </c>
      <c r="F207" s="4">
        <f t="shared" si="12"/>
        <v>369.85379750694659</v>
      </c>
      <c r="H207" s="4">
        <v>186.93</v>
      </c>
      <c r="I207" s="4">
        <f t="shared" si="18"/>
        <v>8.027083333333195</v>
      </c>
      <c r="J207" s="4">
        <f t="shared" si="19"/>
        <v>64.434066840275563</v>
      </c>
      <c r="L207" s="4">
        <v>225.14</v>
      </c>
      <c r="M207" s="4">
        <f t="shared" si="14"/>
        <v>25.226749999999953</v>
      </c>
      <c r="N207" s="4">
        <f t="shared" si="15"/>
        <v>636.38891556249757</v>
      </c>
      <c r="P207" s="4">
        <v>177.03</v>
      </c>
      <c r="Q207" s="4">
        <f t="shared" si="16"/>
        <v>13.347250000000088</v>
      </c>
      <c r="R207" s="4">
        <f t="shared" si="17"/>
        <v>178.14908256250234</v>
      </c>
    </row>
    <row r="208" spans="4:18">
      <c r="D208" s="4">
        <v>143.52000000000001</v>
      </c>
      <c r="E208" s="4">
        <f t="shared" si="11"/>
        <v>-34.841583333333375</v>
      </c>
      <c r="F208" s="4">
        <f t="shared" si="12"/>
        <v>1213.9359291736141</v>
      </c>
      <c r="H208" s="4">
        <v>168.2</v>
      </c>
      <c r="I208" s="4">
        <f t="shared" si="18"/>
        <v>-10.702916666666823</v>
      </c>
      <c r="J208" s="4">
        <f t="shared" si="19"/>
        <v>114.55242517361447</v>
      </c>
      <c r="L208" s="4">
        <v>213.18</v>
      </c>
      <c r="M208" s="4">
        <f t="shared" si="14"/>
        <v>13.266749999999973</v>
      </c>
      <c r="N208" s="4">
        <f t="shared" si="15"/>
        <v>176.0066555624993</v>
      </c>
      <c r="P208" s="4">
        <v>124.06</v>
      </c>
      <c r="Q208" s="4">
        <f t="shared" si="16"/>
        <v>-39.622749999999911</v>
      </c>
      <c r="R208" s="4">
        <f t="shared" si="17"/>
        <v>1569.9623175624929</v>
      </c>
    </row>
    <row r="209" spans="4:18">
      <c r="D209" s="4">
        <v>195.85</v>
      </c>
      <c r="E209" s="4">
        <f t="shared" si="11"/>
        <v>17.488416666666609</v>
      </c>
      <c r="F209" s="4">
        <f t="shared" si="12"/>
        <v>305.8447175069424</v>
      </c>
      <c r="H209" s="4">
        <v>159.13999999999999</v>
      </c>
      <c r="I209" s="4">
        <f t="shared" si="18"/>
        <v>-19.762916666666825</v>
      </c>
      <c r="J209" s="4">
        <f t="shared" si="19"/>
        <v>390.57287517361738</v>
      </c>
      <c r="L209" s="4">
        <v>237.23</v>
      </c>
      <c r="M209" s="4">
        <f t="shared" si="14"/>
        <v>37.316749999999956</v>
      </c>
      <c r="N209" s="4">
        <f t="shared" si="15"/>
        <v>1392.5398305624967</v>
      </c>
      <c r="P209" s="4">
        <v>138.47999999999999</v>
      </c>
      <c r="Q209" s="4">
        <f t="shared" si="16"/>
        <v>-25.202749999999924</v>
      </c>
      <c r="R209" s="4">
        <f t="shared" si="17"/>
        <v>635.17860756249615</v>
      </c>
    </row>
    <row r="210" spans="4:18">
      <c r="D210" s="4">
        <v>186.22</v>
      </c>
      <c r="E210" s="4">
        <f t="shared" si="11"/>
        <v>7.8584166666666135</v>
      </c>
      <c r="F210" s="4">
        <f t="shared" si="12"/>
        <v>61.754712506943612</v>
      </c>
      <c r="H210" s="4">
        <v>182.17</v>
      </c>
      <c r="I210" s="4">
        <f t="shared" si="18"/>
        <v>3.2670833333331757</v>
      </c>
      <c r="J210" s="4">
        <f t="shared" si="19"/>
        <v>10.673833506943414</v>
      </c>
      <c r="L210" s="4">
        <v>189.98</v>
      </c>
      <c r="M210" s="4">
        <f t="shared" si="14"/>
        <v>-9.9332500000000437</v>
      </c>
      <c r="N210" s="4">
        <f t="shared" si="15"/>
        <v>98.669455562500872</v>
      </c>
      <c r="P210" s="4">
        <v>167.83</v>
      </c>
      <c r="Q210" s="4">
        <f t="shared" si="16"/>
        <v>4.1472500000000991</v>
      </c>
      <c r="R210" s="4">
        <f t="shared" si="17"/>
        <v>17.199682562500822</v>
      </c>
    </row>
    <row r="211" spans="4:18">
      <c r="D211" s="4">
        <v>168.62</v>
      </c>
      <c r="E211" s="4">
        <f t="shared" si="11"/>
        <v>-9.7415833333333808</v>
      </c>
      <c r="F211" s="4">
        <f t="shared" si="12"/>
        <v>94.898445840278697</v>
      </c>
      <c r="H211" s="4">
        <v>198.69</v>
      </c>
      <c r="I211" s="4">
        <f t="shared" si="18"/>
        <v>19.787083333333186</v>
      </c>
      <c r="J211" s="4">
        <f t="shared" si="19"/>
        <v>391.52866684027197</v>
      </c>
      <c r="L211" s="4">
        <v>193.63</v>
      </c>
      <c r="M211" s="4">
        <f t="shared" si="14"/>
        <v>-6.283250000000038</v>
      </c>
      <c r="N211" s="4">
        <f t="shared" si="15"/>
        <v>39.479230562500476</v>
      </c>
      <c r="P211" s="4">
        <v>165.07</v>
      </c>
      <c r="Q211" s="4">
        <f t="shared" si="16"/>
        <v>1.3872500000000798</v>
      </c>
      <c r="R211" s="4">
        <f t="shared" si="17"/>
        <v>1.9244625625002214</v>
      </c>
    </row>
    <row r="212" spans="4:18">
      <c r="D212" s="4">
        <v>164.88</v>
      </c>
      <c r="E212" s="4">
        <f t="shared" si="11"/>
        <v>-13.48158333333339</v>
      </c>
      <c r="F212" s="4">
        <f t="shared" si="12"/>
        <v>181.75308917361264</v>
      </c>
      <c r="H212" s="4">
        <v>167.9</v>
      </c>
      <c r="I212" s="4">
        <f t="shared" si="18"/>
        <v>-11.002916666666806</v>
      </c>
      <c r="J212" s="4">
        <f t="shared" si="19"/>
        <v>121.06417517361417</v>
      </c>
      <c r="L212" s="4">
        <v>184.7</v>
      </c>
      <c r="M212" s="4">
        <f t="shared" si="14"/>
        <v>-15.213250000000045</v>
      </c>
      <c r="N212" s="4">
        <f t="shared" si="15"/>
        <v>231.44297556250137</v>
      </c>
      <c r="P212" s="4">
        <v>153.74</v>
      </c>
      <c r="Q212" s="4">
        <f t="shared" si="16"/>
        <v>-9.9427499999999043</v>
      </c>
      <c r="R212" s="4">
        <f t="shared" si="17"/>
        <v>98.858277562498102</v>
      </c>
    </row>
    <row r="213" spans="4:18">
      <c r="D213" s="4">
        <v>155.29</v>
      </c>
      <c r="E213" s="4">
        <f t="shared" si="11"/>
        <v>-23.071583333333393</v>
      </c>
      <c r="F213" s="4">
        <f t="shared" si="12"/>
        <v>532.29795750694723</v>
      </c>
      <c r="H213" s="4">
        <v>178.21</v>
      </c>
      <c r="I213" s="4">
        <f t="shared" si="18"/>
        <v>-0.69291666666680385</v>
      </c>
      <c r="J213" s="4">
        <f t="shared" si="19"/>
        <v>0.48013350694463458</v>
      </c>
      <c r="L213" s="4">
        <v>175.87</v>
      </c>
      <c r="M213" s="4">
        <f t="shared" si="14"/>
        <v>-24.043250000000029</v>
      </c>
      <c r="N213" s="4">
        <f t="shared" si="15"/>
        <v>578.0778705625014</v>
      </c>
      <c r="P213" s="4">
        <v>172.72</v>
      </c>
      <c r="Q213" s="4">
        <f t="shared" si="16"/>
        <v>9.0372500000000855</v>
      </c>
      <c r="R213" s="4">
        <f t="shared" si="17"/>
        <v>81.671887562501539</v>
      </c>
    </row>
    <row r="214" spans="4:18">
      <c r="D214" s="4">
        <v>168.39</v>
      </c>
      <c r="E214" s="4">
        <f t="shared" si="11"/>
        <v>-9.971583333333399</v>
      </c>
      <c r="F214" s="4">
        <f t="shared" si="12"/>
        <v>99.43247417361242</v>
      </c>
      <c r="H214" s="4">
        <v>170.73</v>
      </c>
      <c r="I214" s="4">
        <f t="shared" si="18"/>
        <v>-8.172916666666822</v>
      </c>
      <c r="J214" s="4">
        <f t="shared" si="19"/>
        <v>66.79656684028032</v>
      </c>
      <c r="L214" s="4">
        <v>180.94</v>
      </c>
      <c r="M214" s="4">
        <f t="shared" si="14"/>
        <v>-18.973250000000036</v>
      </c>
      <c r="N214" s="4">
        <f t="shared" si="15"/>
        <v>359.98421556250133</v>
      </c>
      <c r="P214" s="4">
        <v>159.97</v>
      </c>
      <c r="Q214" s="4">
        <f t="shared" si="16"/>
        <v>-3.7127499999999145</v>
      </c>
      <c r="R214" s="4">
        <f t="shared" si="17"/>
        <v>13.784512562499366</v>
      </c>
    </row>
    <row r="215" spans="4:18">
      <c r="D215" s="4">
        <v>190.02</v>
      </c>
      <c r="E215" s="4">
        <f t="shared" si="11"/>
        <v>11.658416666666625</v>
      </c>
      <c r="F215" s="4">
        <f t="shared" si="12"/>
        <v>135.91867917361014</v>
      </c>
      <c r="H215" s="4">
        <v>199.62</v>
      </c>
      <c r="I215" s="4">
        <f t="shared" si="18"/>
        <v>20.717083333333193</v>
      </c>
      <c r="J215" s="4">
        <f t="shared" si="19"/>
        <v>429.19754184027192</v>
      </c>
      <c r="L215" s="4">
        <v>211.19</v>
      </c>
      <c r="M215" s="4">
        <f t="shared" si="14"/>
        <v>11.276749999999964</v>
      </c>
      <c r="N215" s="4">
        <f t="shared" si="15"/>
        <v>127.16509056249919</v>
      </c>
      <c r="P215" s="4">
        <v>167.26</v>
      </c>
      <c r="Q215" s="4">
        <f t="shared" si="16"/>
        <v>3.5772500000000775</v>
      </c>
      <c r="R215" s="4">
        <f t="shared" si="17"/>
        <v>12.796717562500556</v>
      </c>
    </row>
    <row r="216" spans="4:18">
      <c r="D216" s="4">
        <v>188.99</v>
      </c>
      <c r="E216" s="4">
        <f t="shared" si="11"/>
        <v>10.628416666666624</v>
      </c>
      <c r="F216" s="4">
        <f t="shared" si="12"/>
        <v>112.96324084027687</v>
      </c>
      <c r="H216" s="4">
        <v>186.03</v>
      </c>
      <c r="I216" s="4">
        <f t="shared" si="18"/>
        <v>7.1270833333331893</v>
      </c>
      <c r="J216" s="4">
        <f t="shared" si="19"/>
        <v>50.795316840275724</v>
      </c>
      <c r="L216" s="4">
        <v>205.54</v>
      </c>
      <c r="M216" s="4">
        <f t="shared" si="14"/>
        <v>5.6267499999999586</v>
      </c>
      <c r="N216" s="4">
        <f t="shared" si="15"/>
        <v>31.660315562499534</v>
      </c>
      <c r="P216" s="4">
        <v>164.98</v>
      </c>
      <c r="Q216" s="4">
        <f t="shared" si="16"/>
        <v>1.2972500000000764</v>
      </c>
      <c r="R216" s="4">
        <f t="shared" si="17"/>
        <v>1.6828575625001982</v>
      </c>
    </row>
    <row r="217" spans="4:18">
      <c r="D217" s="4">
        <v>175.49</v>
      </c>
      <c r="E217" s="4">
        <f t="shared" si="11"/>
        <v>-2.8715833333333762</v>
      </c>
      <c r="F217" s="4">
        <f t="shared" si="12"/>
        <v>8.245990840278024</v>
      </c>
      <c r="H217" s="4">
        <v>156.22999999999999</v>
      </c>
      <c r="I217" s="4">
        <f t="shared" si="18"/>
        <v>-22.672916666666822</v>
      </c>
      <c r="J217" s="4">
        <f t="shared" si="19"/>
        <v>514.0611501736181</v>
      </c>
      <c r="L217" s="4">
        <v>219.55</v>
      </c>
      <c r="M217" s="4">
        <f t="shared" si="14"/>
        <v>19.636749999999978</v>
      </c>
      <c r="N217" s="4">
        <f t="shared" si="15"/>
        <v>385.60195056249916</v>
      </c>
      <c r="P217" s="4">
        <v>154.06</v>
      </c>
      <c r="Q217" s="4">
        <f t="shared" si="16"/>
        <v>-9.6227499999999111</v>
      </c>
      <c r="R217" s="4">
        <f t="shared" si="17"/>
        <v>92.59731756249829</v>
      </c>
    </row>
    <row r="218" spans="4:18">
      <c r="D218" s="4">
        <v>190.88</v>
      </c>
      <c r="E218" s="4">
        <f t="shared" si="11"/>
        <v>12.51841666666661</v>
      </c>
      <c r="F218" s="4">
        <f t="shared" si="12"/>
        <v>156.71075584027636</v>
      </c>
      <c r="H218" s="4">
        <v>158.08000000000001</v>
      </c>
      <c r="I218" s="4">
        <f t="shared" si="18"/>
        <v>-20.822916666666799</v>
      </c>
      <c r="J218" s="4">
        <f t="shared" si="19"/>
        <v>433.59385850694997</v>
      </c>
      <c r="L218" s="4">
        <v>197.33</v>
      </c>
      <c r="M218" s="4">
        <f t="shared" si="14"/>
        <v>-2.5832500000000209</v>
      </c>
      <c r="N218" s="4">
        <f t="shared" si="15"/>
        <v>6.6731805625001082</v>
      </c>
      <c r="P218" s="4">
        <v>168.92</v>
      </c>
      <c r="Q218" s="4">
        <f t="shared" si="16"/>
        <v>5.2372500000000741</v>
      </c>
      <c r="R218" s="4">
        <f t="shared" si="17"/>
        <v>27.428787562500776</v>
      </c>
    </row>
    <row r="219" spans="4:18">
      <c r="D219" s="4">
        <v>178.08</v>
      </c>
      <c r="E219" s="4">
        <f t="shared" si="11"/>
        <v>-0.28158333333337282</v>
      </c>
      <c r="F219" s="4">
        <f t="shared" si="12"/>
        <v>7.9289173611133343E-2</v>
      </c>
      <c r="H219" s="4">
        <v>163.74</v>
      </c>
      <c r="I219" s="4">
        <f t="shared" si="18"/>
        <v>-15.162916666666803</v>
      </c>
      <c r="J219" s="4">
        <f t="shared" si="19"/>
        <v>229.9140418402819</v>
      </c>
      <c r="L219" s="4">
        <v>205.62</v>
      </c>
      <c r="M219" s="4">
        <f t="shared" si="14"/>
        <v>5.7067499999999711</v>
      </c>
      <c r="N219" s="4">
        <f t="shared" si="15"/>
        <v>32.56699556249967</v>
      </c>
      <c r="P219" s="4">
        <v>168.9</v>
      </c>
      <c r="Q219" s="4">
        <f t="shared" si="16"/>
        <v>5.2172500000000923</v>
      </c>
      <c r="R219" s="4">
        <f t="shared" si="17"/>
        <v>27.219697562500965</v>
      </c>
    </row>
    <row r="220" spans="4:18">
      <c r="D220" s="4">
        <v>210.38</v>
      </c>
      <c r="E220" s="4">
        <f t="shared" si="11"/>
        <v>32.01841666666661</v>
      </c>
      <c r="F220" s="4">
        <f t="shared" si="12"/>
        <v>1025.1790058402742</v>
      </c>
      <c r="H220" s="4">
        <v>161.44999999999999</v>
      </c>
      <c r="I220" s="4">
        <f t="shared" si="18"/>
        <v>-17.452916666666823</v>
      </c>
      <c r="J220" s="4">
        <f t="shared" si="19"/>
        <v>304.60430017361659</v>
      </c>
      <c r="L220" s="4">
        <v>238.7</v>
      </c>
      <c r="M220" s="4">
        <f t="shared" si="14"/>
        <v>38.786749999999955</v>
      </c>
      <c r="N220" s="4">
        <f t="shared" si="15"/>
        <v>1504.4119755624965</v>
      </c>
      <c r="P220" s="4">
        <v>157.47999999999999</v>
      </c>
      <c r="Q220" s="4">
        <f t="shared" si="16"/>
        <v>-6.2027499999999236</v>
      </c>
      <c r="R220" s="4">
        <f t="shared" si="17"/>
        <v>38.47410756249905</v>
      </c>
    </row>
    <row r="221" spans="4:18">
      <c r="D221" s="4">
        <v>164.27</v>
      </c>
      <c r="E221" s="4">
        <f t="shared" si="11"/>
        <v>-14.091583333333375</v>
      </c>
      <c r="F221" s="4">
        <f t="shared" si="12"/>
        <v>198.57272084027895</v>
      </c>
      <c r="H221" s="4">
        <v>163.44999999999999</v>
      </c>
      <c r="I221" s="4">
        <f t="shared" si="18"/>
        <v>-15.452916666666823</v>
      </c>
      <c r="J221" s="4">
        <f t="shared" si="19"/>
        <v>238.79263350694927</v>
      </c>
      <c r="L221" s="4">
        <v>192.5</v>
      </c>
      <c r="M221" s="4">
        <f t="shared" si="14"/>
        <v>-7.4132500000000334</v>
      </c>
      <c r="N221" s="4">
        <f t="shared" si="15"/>
        <v>54.956275562500494</v>
      </c>
      <c r="P221" s="4">
        <v>164.03</v>
      </c>
      <c r="Q221" s="4">
        <f t="shared" si="16"/>
        <v>0.34725000000008777</v>
      </c>
      <c r="R221" s="4">
        <f t="shared" si="17"/>
        <v>0.12058256250006096</v>
      </c>
    </row>
    <row r="222" spans="4:18">
      <c r="D222" s="4">
        <v>166.97</v>
      </c>
      <c r="E222" s="4">
        <f t="shared" si="11"/>
        <v>-11.391583333333386</v>
      </c>
      <c r="F222" s="4">
        <f t="shared" si="12"/>
        <v>129.768170840279</v>
      </c>
      <c r="H222" s="4">
        <v>178.17</v>
      </c>
      <c r="I222" s="4">
        <f>H222-$H$256</f>
        <v>-0.73291666666682431</v>
      </c>
      <c r="J222" s="4">
        <f t="shared" si="19"/>
        <v>0.53716684027800887</v>
      </c>
      <c r="L222" s="4">
        <v>208.35</v>
      </c>
      <c r="M222" s="4">
        <f t="shared" si="14"/>
        <v>8.4367499999999609</v>
      </c>
      <c r="N222" s="4">
        <f t="shared" si="15"/>
        <v>71.178750562499346</v>
      </c>
      <c r="P222" s="4">
        <v>162.76</v>
      </c>
      <c r="Q222" s="4">
        <f t="shared" si="16"/>
        <v>-0.92274999999992247</v>
      </c>
      <c r="R222" s="4">
        <f t="shared" si="17"/>
        <v>0.85146756249985689</v>
      </c>
    </row>
    <row r="223" spans="4:18">
      <c r="D223" s="4">
        <v>176.16</v>
      </c>
      <c r="E223" s="4">
        <f t="shared" si="11"/>
        <v>-2.2015833333333887</v>
      </c>
      <c r="F223" s="4">
        <f t="shared" si="12"/>
        <v>4.8469691736113552</v>
      </c>
      <c r="H223" s="4">
        <v>194.1</v>
      </c>
      <c r="I223" s="4">
        <f t="shared" ref="I223:I255" si="20">H223-$H$256</f>
        <v>15.197083333333183</v>
      </c>
      <c r="J223" s="4">
        <f t="shared" si="19"/>
        <v>230.95134184027319</v>
      </c>
      <c r="L223" s="4">
        <v>208.04</v>
      </c>
      <c r="M223" s="4">
        <f t="shared" si="14"/>
        <v>8.1267499999999586</v>
      </c>
      <c r="N223" s="4">
        <f t="shared" si="15"/>
        <v>66.044065562499327</v>
      </c>
      <c r="P223" s="4">
        <v>173.37</v>
      </c>
      <c r="Q223" s="4">
        <f t="shared" si="16"/>
        <v>9.6872500000000912</v>
      </c>
      <c r="R223" s="4">
        <f t="shared" si="17"/>
        <v>93.842812562501763</v>
      </c>
    </row>
    <row r="224" spans="4:18">
      <c r="D224" s="4">
        <v>199.72</v>
      </c>
      <c r="E224" s="4">
        <f t="shared" si="11"/>
        <v>21.358416666666614</v>
      </c>
      <c r="F224" s="4">
        <f t="shared" si="12"/>
        <v>456.18196250694217</v>
      </c>
      <c r="H224" s="4">
        <v>182.6</v>
      </c>
      <c r="I224" s="4">
        <f t="shared" si="20"/>
        <v>3.6970833333331825</v>
      </c>
      <c r="J224" s="4">
        <f t="shared" si="19"/>
        <v>13.668425173609997</v>
      </c>
      <c r="L224" s="4">
        <v>222.47</v>
      </c>
      <c r="M224" s="4">
        <f t="shared" si="14"/>
        <v>22.556749999999965</v>
      </c>
      <c r="N224" s="4">
        <f t="shared" si="15"/>
        <v>508.80697056249846</v>
      </c>
      <c r="P224" s="4">
        <v>152.13</v>
      </c>
      <c r="Q224" s="4">
        <f t="shared" si="16"/>
        <v>-11.552749999999918</v>
      </c>
      <c r="R224" s="4">
        <f t="shared" si="17"/>
        <v>133.4660325624981</v>
      </c>
    </row>
    <row r="225" spans="4:18">
      <c r="D225" s="4">
        <v>176.93</v>
      </c>
      <c r="E225" s="4">
        <f t="shared" si="11"/>
        <v>-1.4315833333333785</v>
      </c>
      <c r="F225" s="4">
        <f t="shared" si="12"/>
        <v>2.0494308402779069</v>
      </c>
      <c r="H225" s="4">
        <v>168.51</v>
      </c>
      <c r="I225" s="4">
        <f t="shared" si="20"/>
        <v>-10.392916666666821</v>
      </c>
      <c r="J225" s="4">
        <f>I225^2</f>
        <v>108.01271684028099</v>
      </c>
      <c r="L225" s="4">
        <v>207.6</v>
      </c>
      <c r="M225" s="4">
        <f t="shared" si="14"/>
        <v>7.6867499999999609</v>
      </c>
      <c r="N225" s="4">
        <f t="shared" si="15"/>
        <v>59.086125562499397</v>
      </c>
      <c r="P225" s="4">
        <v>187.08</v>
      </c>
      <c r="Q225" s="4">
        <f t="shared" si="16"/>
        <v>23.397250000000099</v>
      </c>
      <c r="R225" s="4">
        <f t="shared" si="17"/>
        <v>547.43130756250468</v>
      </c>
    </row>
    <row r="226" spans="4:18">
      <c r="D226" s="4">
        <v>185.16</v>
      </c>
      <c r="E226" s="4">
        <f t="shared" si="11"/>
        <v>6.7984166666666113</v>
      </c>
      <c r="F226" s="4">
        <f t="shared" si="12"/>
        <v>46.218469173610359</v>
      </c>
      <c r="H226" s="4">
        <v>191.89</v>
      </c>
      <c r="I226" s="4">
        <f t="shared" si="20"/>
        <v>12.987083333333175</v>
      </c>
      <c r="J226" s="4">
        <f t="shared" si="19"/>
        <v>168.66433350694032</v>
      </c>
      <c r="L226" s="4">
        <v>194.59</v>
      </c>
      <c r="M226" s="4">
        <f t="shared" si="14"/>
        <v>-5.32325000000003</v>
      </c>
      <c r="N226" s="4">
        <f t="shared" si="15"/>
        <v>28.336990562500318</v>
      </c>
      <c r="P226" s="4">
        <v>162.84</v>
      </c>
      <c r="Q226" s="4">
        <f t="shared" si="16"/>
        <v>-0.84274999999990996</v>
      </c>
      <c r="R226" s="4">
        <f t="shared" si="17"/>
        <v>0.7102275624998482</v>
      </c>
    </row>
    <row r="227" spans="4:18">
      <c r="D227" s="4">
        <v>161.05000000000001</v>
      </c>
      <c r="E227" s="4">
        <f t="shared" si="11"/>
        <v>-17.311583333333374</v>
      </c>
      <c r="F227" s="4">
        <f t="shared" si="12"/>
        <v>299.69091750694582</v>
      </c>
      <c r="H227" s="4">
        <v>180.53</v>
      </c>
      <c r="I227" s="4">
        <f t="shared" si="20"/>
        <v>1.6270833333331893</v>
      </c>
      <c r="J227" s="4">
        <f t="shared" si="19"/>
        <v>2.6474001736106425</v>
      </c>
      <c r="L227" s="4">
        <v>184.28</v>
      </c>
      <c r="M227" s="4">
        <f t="shared" si="14"/>
        <v>-15.633250000000032</v>
      </c>
      <c r="N227" s="4">
        <f t="shared" si="15"/>
        <v>244.39850556250101</v>
      </c>
      <c r="P227" s="4">
        <v>162.66999999999999</v>
      </c>
      <c r="Q227" s="4">
        <f t="shared" si="16"/>
        <v>-1.0127499999999259</v>
      </c>
      <c r="R227" s="4">
        <f t="shared" si="17"/>
        <v>1.0256625624998499</v>
      </c>
    </row>
    <row r="228" spans="4:18">
      <c r="D228" s="4">
        <v>186.32</v>
      </c>
      <c r="E228" s="4">
        <f t="shared" si="11"/>
        <v>7.9584166666666079</v>
      </c>
      <c r="F228" s="4">
        <f t="shared" si="12"/>
        <v>63.336395840276843</v>
      </c>
      <c r="H228" s="4">
        <v>165.45</v>
      </c>
      <c r="I228" s="4">
        <f t="shared" si="20"/>
        <v>-13.452916666666823</v>
      </c>
      <c r="J228" s="4">
        <f t="shared" si="19"/>
        <v>180.98096684028198</v>
      </c>
      <c r="L228" s="4">
        <v>174.55</v>
      </c>
      <c r="M228" s="4">
        <f t="shared" si="14"/>
        <v>-25.363250000000022</v>
      </c>
      <c r="N228" s="4">
        <f t="shared" si="15"/>
        <v>643.29445056250108</v>
      </c>
      <c r="P228" s="4">
        <v>157.21</v>
      </c>
      <c r="Q228" s="4">
        <f t="shared" si="16"/>
        <v>-6.4727499999999054</v>
      </c>
      <c r="R228" s="4">
        <f t="shared" si="17"/>
        <v>41.896492562498779</v>
      </c>
    </row>
    <row r="229" spans="4:18">
      <c r="D229" s="4">
        <v>149.24</v>
      </c>
      <c r="E229" s="4">
        <f t="shared" si="11"/>
        <v>-29.121583333333376</v>
      </c>
      <c r="F229" s="4">
        <f t="shared" si="12"/>
        <v>848.06661584028029</v>
      </c>
      <c r="H229" s="4">
        <v>168.8</v>
      </c>
      <c r="I229" s="4">
        <f t="shared" si="20"/>
        <v>-10.1029166666668</v>
      </c>
      <c r="J229" s="4">
        <f t="shared" si="19"/>
        <v>102.06892517361382</v>
      </c>
      <c r="L229" s="4">
        <v>188.53</v>
      </c>
      <c r="M229" s="4">
        <f t="shared" si="14"/>
        <v>-11.383250000000032</v>
      </c>
      <c r="N229" s="4">
        <f t="shared" si="15"/>
        <v>129.57838056250074</v>
      </c>
      <c r="P229" s="4">
        <v>156.79</v>
      </c>
      <c r="Q229" s="4">
        <f t="shared" si="16"/>
        <v>-6.8927499999999213</v>
      </c>
      <c r="R229" s="4">
        <f t="shared" si="17"/>
        <v>47.510002562498919</v>
      </c>
    </row>
    <row r="230" spans="4:18">
      <c r="D230" s="4">
        <v>168.62</v>
      </c>
      <c r="E230" s="4">
        <f t="shared" si="11"/>
        <v>-9.7415833333333808</v>
      </c>
      <c r="F230" s="4">
        <f t="shared" si="12"/>
        <v>94.898445840278697</v>
      </c>
      <c r="H230" s="4">
        <v>159.91999999999999</v>
      </c>
      <c r="I230" s="4">
        <f t="shared" si="20"/>
        <v>-18.982916666666824</v>
      </c>
      <c r="J230" s="4">
        <f t="shared" si="19"/>
        <v>360.35112517361711</v>
      </c>
      <c r="L230" s="4">
        <v>204.28</v>
      </c>
      <c r="M230" s="4">
        <f t="shared" si="14"/>
        <v>4.3667499999999677</v>
      </c>
      <c r="N230" s="4">
        <f t="shared" si="15"/>
        <v>19.06850556249972</v>
      </c>
      <c r="P230" s="4">
        <v>172.38</v>
      </c>
      <c r="Q230" s="4">
        <f t="shared" si="16"/>
        <v>8.6972500000000821</v>
      </c>
      <c r="R230" s="4">
        <f t="shared" si="17"/>
        <v>75.642157562501424</v>
      </c>
    </row>
    <row r="231" spans="4:18">
      <c r="D231" s="4">
        <v>171.64</v>
      </c>
      <c r="E231" s="4">
        <f t="shared" si="11"/>
        <v>-6.721583333333399</v>
      </c>
      <c r="F231" s="4">
        <f t="shared" si="12"/>
        <v>45.179682506945326</v>
      </c>
      <c r="H231" s="4">
        <v>188.49</v>
      </c>
      <c r="I231" s="4">
        <f t="shared" si="20"/>
        <v>9.5870833333331973</v>
      </c>
      <c r="J231" s="4">
        <f t="shared" si="19"/>
        <v>91.912166840275162</v>
      </c>
      <c r="L231" s="4">
        <v>202.95</v>
      </c>
      <c r="M231" s="4">
        <f t="shared" si="14"/>
        <v>3.0367499999999552</v>
      </c>
      <c r="N231" s="4">
        <f t="shared" si="15"/>
        <v>9.2218505624997285</v>
      </c>
      <c r="P231" s="4">
        <v>167.62</v>
      </c>
      <c r="Q231" s="4">
        <f t="shared" si="16"/>
        <v>3.9372500000000912</v>
      </c>
      <c r="R231" s="4">
        <f t="shared" si="17"/>
        <v>15.501937562500718</v>
      </c>
    </row>
    <row r="232" spans="4:18">
      <c r="D232" s="4">
        <v>185.42</v>
      </c>
      <c r="E232" s="4">
        <f t="shared" si="11"/>
        <v>7.0584166666666022</v>
      </c>
      <c r="F232" s="4">
        <f t="shared" si="12"/>
        <v>49.821245840276866</v>
      </c>
      <c r="H232" s="4">
        <v>205.27</v>
      </c>
      <c r="I232" s="4">
        <f t="shared" si="20"/>
        <v>26.367083333333198</v>
      </c>
      <c r="J232" s="4">
        <f t="shared" si="19"/>
        <v>695.22308350693731</v>
      </c>
      <c r="L232" s="4">
        <v>177.62</v>
      </c>
      <c r="M232" s="4">
        <f t="shared" si="14"/>
        <v>-22.293250000000029</v>
      </c>
      <c r="N232" s="4">
        <f t="shared" si="15"/>
        <v>496.98899556250132</v>
      </c>
      <c r="P232" s="4">
        <v>172.72</v>
      </c>
      <c r="Q232" s="4">
        <f t="shared" si="16"/>
        <v>9.0372500000000855</v>
      </c>
      <c r="R232" s="4">
        <f t="shared" si="17"/>
        <v>81.671887562501539</v>
      </c>
    </row>
    <row r="233" spans="4:18">
      <c r="D233" s="4">
        <v>162.43</v>
      </c>
      <c r="E233" s="4">
        <f t="shared" si="11"/>
        <v>-15.931583333333379</v>
      </c>
      <c r="F233" s="4">
        <f t="shared" si="12"/>
        <v>253.8153475069459</v>
      </c>
      <c r="H233" s="4">
        <v>185.63</v>
      </c>
      <c r="I233" s="4">
        <f t="shared" si="20"/>
        <v>6.7270833333331836</v>
      </c>
      <c r="J233" s="4">
        <f t="shared" si="19"/>
        <v>45.253650173609095</v>
      </c>
      <c r="L233" s="4">
        <v>201.99</v>
      </c>
      <c r="M233" s="4">
        <f t="shared" si="14"/>
        <v>2.0767499999999757</v>
      </c>
      <c r="N233" s="4">
        <f t="shared" si="15"/>
        <v>4.3128905624998986</v>
      </c>
      <c r="P233" s="4">
        <v>167.55</v>
      </c>
      <c r="Q233" s="4">
        <f t="shared" si="16"/>
        <v>3.867250000000098</v>
      </c>
      <c r="R233" s="4">
        <f t="shared" si="17"/>
        <v>14.955622562500759</v>
      </c>
    </row>
    <row r="234" spans="4:18">
      <c r="D234" s="4">
        <v>178.81</v>
      </c>
      <c r="E234" s="4">
        <f t="shared" si="11"/>
        <v>0.44841666666661695</v>
      </c>
      <c r="F234" s="4">
        <f t="shared" si="12"/>
        <v>0.20107750694439985</v>
      </c>
      <c r="H234" s="4">
        <v>197.38</v>
      </c>
      <c r="I234" s="4">
        <f t="shared" si="20"/>
        <v>18.477083333333184</v>
      </c>
      <c r="J234" s="4">
        <f t="shared" si="19"/>
        <v>341.40260850693892</v>
      </c>
      <c r="L234" s="4">
        <v>195.6</v>
      </c>
      <c r="M234" s="4">
        <f t="shared" si="14"/>
        <v>-4.3132500000000391</v>
      </c>
      <c r="N234" s="4">
        <f t="shared" si="15"/>
        <v>18.604125562500336</v>
      </c>
      <c r="P234" s="4">
        <v>132.49</v>
      </c>
      <c r="Q234" s="4">
        <f t="shared" si="16"/>
        <v>-31.192749999999904</v>
      </c>
      <c r="R234" s="4">
        <f t="shared" si="17"/>
        <v>972.98765256249408</v>
      </c>
    </row>
    <row r="235" spans="4:18">
      <c r="D235" s="4">
        <v>172.65</v>
      </c>
      <c r="E235" s="4">
        <f t="shared" si="11"/>
        <v>-5.7115833333333796</v>
      </c>
      <c r="F235" s="4">
        <f t="shared" si="12"/>
        <v>32.622184173611643</v>
      </c>
      <c r="H235" s="4">
        <v>186.71</v>
      </c>
      <c r="I235" s="4">
        <f t="shared" si="20"/>
        <v>7.8070833333331962</v>
      </c>
      <c r="J235" s="4">
        <f t="shared" si="19"/>
        <v>60.950550173608967</v>
      </c>
      <c r="L235" s="4">
        <v>178.86</v>
      </c>
      <c r="M235" s="4">
        <f t="shared" si="14"/>
        <v>-21.05325000000002</v>
      </c>
      <c r="N235" s="4">
        <f t="shared" si="15"/>
        <v>443.23933556250086</v>
      </c>
      <c r="P235" s="4">
        <v>166.18</v>
      </c>
      <c r="Q235" s="4">
        <f t="shared" si="16"/>
        <v>2.4972500000000935</v>
      </c>
      <c r="R235" s="4">
        <f t="shared" si="17"/>
        <v>6.2362575625004668</v>
      </c>
    </row>
    <row r="236" spans="4:18">
      <c r="D236" s="4">
        <v>164.65</v>
      </c>
      <c r="E236" s="4">
        <f t="shared" si="11"/>
        <v>-13.71158333333338</v>
      </c>
      <c r="F236" s="4">
        <f t="shared" si="12"/>
        <v>188.0075175069457</v>
      </c>
      <c r="H236" s="4">
        <v>194.81</v>
      </c>
      <c r="I236" s="4">
        <f t="shared" si="20"/>
        <v>15.90708333333319</v>
      </c>
      <c r="J236" s="4">
        <f t="shared" si="19"/>
        <v>253.03530017360657</v>
      </c>
      <c r="L236" s="4">
        <v>211.23</v>
      </c>
      <c r="M236" s="4">
        <f t="shared" si="14"/>
        <v>11.316749999999956</v>
      </c>
      <c r="N236" s="4">
        <f t="shared" si="15"/>
        <v>128.06883056249902</v>
      </c>
      <c r="P236" s="4">
        <v>176.79</v>
      </c>
      <c r="Q236" s="4">
        <f t="shared" si="16"/>
        <v>13.107250000000079</v>
      </c>
      <c r="R236" s="4">
        <f t="shared" si="17"/>
        <v>171.80000256250207</v>
      </c>
    </row>
    <row r="237" spans="4:18">
      <c r="D237" s="4">
        <v>178.52</v>
      </c>
      <c r="E237" s="4">
        <f t="shared" si="11"/>
        <v>0.15841666666662491</v>
      </c>
      <c r="F237" s="4">
        <f t="shared" si="12"/>
        <v>2.5095840277764545E-2</v>
      </c>
      <c r="H237" s="4">
        <v>198.09</v>
      </c>
      <c r="I237" s="4">
        <f t="shared" si="20"/>
        <v>19.187083333333192</v>
      </c>
      <c r="J237" s="4">
        <f t="shared" si="19"/>
        <v>368.14416684027236</v>
      </c>
      <c r="L237" s="4">
        <v>213.29</v>
      </c>
      <c r="M237" s="4">
        <f t="shared" si="14"/>
        <v>13.376749999999959</v>
      </c>
      <c r="N237" s="4">
        <f t="shared" si="15"/>
        <v>178.93744056249889</v>
      </c>
      <c r="P237" s="4">
        <v>197.98</v>
      </c>
      <c r="Q237" s="4">
        <f t="shared" si="16"/>
        <v>34.297250000000076</v>
      </c>
      <c r="R237" s="4">
        <f t="shared" si="17"/>
        <v>1176.3013575625052</v>
      </c>
    </row>
    <row r="238" spans="4:18">
      <c r="D238" s="4">
        <v>170.11</v>
      </c>
      <c r="E238" s="4">
        <f t="shared" si="11"/>
        <v>-8.2515833333333717</v>
      </c>
      <c r="F238" s="4">
        <f t="shared" si="12"/>
        <v>68.088627506945073</v>
      </c>
      <c r="H238" s="4">
        <v>164.07</v>
      </c>
      <c r="I238" s="4">
        <f t="shared" si="20"/>
        <v>-14.832916666666819</v>
      </c>
      <c r="J238" s="4">
        <f>I238^2</f>
        <v>220.01541684028228</v>
      </c>
      <c r="L238" s="4">
        <v>199.12</v>
      </c>
      <c r="M238" s="4">
        <f t="shared" si="14"/>
        <v>-0.79325000000002888</v>
      </c>
      <c r="N238" s="4">
        <f t="shared" si="15"/>
        <v>0.62924556250004582</v>
      </c>
      <c r="P238" s="4">
        <v>184.78</v>
      </c>
      <c r="Q238" s="4">
        <f t="shared" si="16"/>
        <v>21.097250000000088</v>
      </c>
      <c r="R238" s="4">
        <f t="shared" si="17"/>
        <v>445.0939575625037</v>
      </c>
    </row>
    <row r="239" spans="4:18">
      <c r="D239" s="4">
        <v>167.15</v>
      </c>
      <c r="E239" s="4">
        <f t="shared" si="11"/>
        <v>-11.21158333333338</v>
      </c>
      <c r="F239" s="4">
        <f t="shared" si="12"/>
        <v>125.69960084027882</v>
      </c>
      <c r="H239" s="4">
        <v>170.48</v>
      </c>
      <c r="I239" s="4">
        <f t="shared" si="20"/>
        <v>-8.422916666666822</v>
      </c>
      <c r="J239" s="4">
        <f t="shared" ref="J239:J255" si="21">I239^2</f>
        <v>70.945525173613731</v>
      </c>
      <c r="L239" s="4">
        <v>187.97</v>
      </c>
      <c r="M239" s="4">
        <f t="shared" si="14"/>
        <v>-11.943250000000035</v>
      </c>
      <c r="N239" s="4">
        <f t="shared" si="15"/>
        <v>142.64122056250082</v>
      </c>
      <c r="P239" s="4">
        <v>180.51</v>
      </c>
      <c r="Q239" s="4">
        <f t="shared" si="16"/>
        <v>16.827250000000078</v>
      </c>
      <c r="R239" s="4">
        <f t="shared" si="17"/>
        <v>283.15634256250263</v>
      </c>
    </row>
    <row r="240" spans="4:18">
      <c r="D240" s="4">
        <v>190.32</v>
      </c>
      <c r="E240" s="4">
        <f t="shared" si="11"/>
        <v>11.958416666666608</v>
      </c>
      <c r="F240" s="4">
        <f t="shared" si="12"/>
        <v>143.00372917360971</v>
      </c>
      <c r="H240" s="4">
        <v>184.86</v>
      </c>
      <c r="I240" s="4">
        <f t="shared" si="20"/>
        <v>5.9570833333332018</v>
      </c>
      <c r="J240" s="4">
        <f t="shared" si="21"/>
        <v>35.486841840276213</v>
      </c>
      <c r="L240" s="4">
        <v>180.93</v>
      </c>
      <c r="M240" s="4">
        <f t="shared" si="14"/>
        <v>-18.983250000000027</v>
      </c>
      <c r="N240" s="4">
        <f t="shared" si="15"/>
        <v>360.36378056250101</v>
      </c>
      <c r="P240" s="4">
        <v>167.27</v>
      </c>
      <c r="Q240" s="4">
        <f t="shared" si="16"/>
        <v>3.5872500000000969</v>
      </c>
      <c r="R240" s="4">
        <f t="shared" si="17"/>
        <v>12.868362562500694</v>
      </c>
    </row>
    <row r="241" spans="3:18">
      <c r="D241" s="4">
        <v>167.25</v>
      </c>
      <c r="E241" s="4">
        <f t="shared" si="11"/>
        <v>-11.111583333333385</v>
      </c>
      <c r="F241" s="4">
        <f t="shared" si="12"/>
        <v>123.46728417361227</v>
      </c>
      <c r="H241" s="4">
        <v>189.11</v>
      </c>
      <c r="I241" s="4">
        <f t="shared" si="20"/>
        <v>10.207083333333202</v>
      </c>
      <c r="J241" s="4">
        <f t="shared" si="21"/>
        <v>104.18455017360843</v>
      </c>
      <c r="L241" s="4">
        <v>213.22</v>
      </c>
      <c r="M241" s="4">
        <f t="shared" si="14"/>
        <v>13.306749999999965</v>
      </c>
      <c r="N241" s="4">
        <f t="shared" si="15"/>
        <v>177.06959556249907</v>
      </c>
      <c r="P241" s="4">
        <v>159.34</v>
      </c>
      <c r="Q241" s="4">
        <f t="shared" si="16"/>
        <v>-4.34274999999991</v>
      </c>
      <c r="R241" s="4">
        <f t="shared" si="17"/>
        <v>18.859477562499219</v>
      </c>
    </row>
    <row r="242" spans="3:18">
      <c r="D242" s="4">
        <v>179.2</v>
      </c>
      <c r="E242" s="4">
        <f t="shared" si="11"/>
        <v>0.83841666666660331</v>
      </c>
      <c r="F242" s="4">
        <f t="shared" si="12"/>
        <v>0.70294250694433824</v>
      </c>
      <c r="H242" s="4">
        <v>179.68</v>
      </c>
      <c r="I242" s="4">
        <f t="shared" si="20"/>
        <v>0.77708333333319501</v>
      </c>
      <c r="J242" s="4">
        <f t="shared" si="21"/>
        <v>0.60385850694422949</v>
      </c>
      <c r="L242" s="4">
        <v>175.36</v>
      </c>
      <c r="M242" s="4">
        <f t="shared" si="14"/>
        <v>-24.55325000000002</v>
      </c>
      <c r="N242" s="4">
        <f t="shared" si="15"/>
        <v>602.86208556250097</v>
      </c>
      <c r="P242" s="4">
        <v>142.35</v>
      </c>
      <c r="Q242" s="4">
        <f t="shared" si="16"/>
        <v>-21.332749999999919</v>
      </c>
      <c r="R242" s="4">
        <f t="shared" si="17"/>
        <v>455.08622256249657</v>
      </c>
    </row>
    <row r="243" spans="3:18">
      <c r="D243" s="4">
        <v>171.65</v>
      </c>
      <c r="E243" s="4">
        <f t="shared" si="11"/>
        <v>-6.7115833333333796</v>
      </c>
      <c r="F243" s="4">
        <f t="shared" si="12"/>
        <v>45.045350840278402</v>
      </c>
      <c r="H243" s="4">
        <v>142.38</v>
      </c>
      <c r="I243" s="4">
        <f t="shared" si="20"/>
        <v>-36.522916666666816</v>
      </c>
      <c r="J243" s="4">
        <f t="shared" si="21"/>
        <v>1333.9234418402887</v>
      </c>
      <c r="L243" s="4">
        <v>187.6</v>
      </c>
      <c r="M243" s="4">
        <f t="shared" si="14"/>
        <v>-12.313250000000039</v>
      </c>
      <c r="N243" s="4">
        <f t="shared" si="15"/>
        <v>151.61612556250097</v>
      </c>
      <c r="P243" s="4">
        <v>167.07</v>
      </c>
      <c r="Q243" s="4">
        <f t="shared" si="16"/>
        <v>3.3872500000000798</v>
      </c>
      <c r="R243" s="4">
        <f t="shared" si="17"/>
        <v>11.47346256250054</v>
      </c>
    </row>
    <row r="244" spans="3:18">
      <c r="D244" s="4">
        <v>166.35</v>
      </c>
      <c r="E244" s="4">
        <f t="shared" si="11"/>
        <v>-12.011583333333391</v>
      </c>
      <c r="F244" s="4">
        <f t="shared" si="12"/>
        <v>144.2781341736125</v>
      </c>
      <c r="H244" s="4">
        <v>167.72</v>
      </c>
      <c r="I244" s="4">
        <f t="shared" si="20"/>
        <v>-11.182916666666813</v>
      </c>
      <c r="J244" s="4">
        <f t="shared" si="21"/>
        <v>125.05762517361438</v>
      </c>
      <c r="L244" s="4">
        <v>208.33</v>
      </c>
      <c r="M244" s="4">
        <f t="shared" si="14"/>
        <v>8.4167499999999791</v>
      </c>
      <c r="N244" s="4">
        <f t="shared" si="15"/>
        <v>70.841680562499647</v>
      </c>
      <c r="P244" s="4">
        <v>126.94</v>
      </c>
      <c r="Q244" s="4">
        <f t="shared" si="16"/>
        <v>-36.742749999999916</v>
      </c>
      <c r="R244" s="4">
        <f t="shared" si="17"/>
        <v>1350.0296775624938</v>
      </c>
    </row>
    <row r="245" spans="3:18">
      <c r="D245" s="4">
        <v>175.41</v>
      </c>
      <c r="E245" s="4">
        <f t="shared" si="11"/>
        <v>-2.9515833333333887</v>
      </c>
      <c r="F245" s="4">
        <f t="shared" si="12"/>
        <v>8.7118441736114374</v>
      </c>
      <c r="H245" s="4">
        <v>199.9</v>
      </c>
      <c r="I245" s="4">
        <f t="shared" si="20"/>
        <v>20.997083333333194</v>
      </c>
      <c r="J245" s="4">
        <f t="shared" si="21"/>
        <v>440.87750850693857</v>
      </c>
      <c r="L245" s="4">
        <v>172.86</v>
      </c>
      <c r="M245" s="4">
        <f t="shared" si="14"/>
        <v>-27.05325000000002</v>
      </c>
      <c r="N245" s="4">
        <f t="shared" si="15"/>
        <v>731.87833556250109</v>
      </c>
      <c r="P245" s="4">
        <v>205.18</v>
      </c>
      <c r="Q245" s="4">
        <f t="shared" si="16"/>
        <v>41.497250000000093</v>
      </c>
      <c r="R245" s="4">
        <f t="shared" si="17"/>
        <v>1722.0217575625077</v>
      </c>
    </row>
    <row r="246" spans="3:18">
      <c r="D246" s="4">
        <v>172.05</v>
      </c>
      <c r="E246" s="4">
        <f t="shared" si="11"/>
        <v>-6.311583333333374</v>
      </c>
      <c r="F246" s="4">
        <f t="shared" si="12"/>
        <v>39.836084173611624</v>
      </c>
      <c r="H246" s="4">
        <v>174.43</v>
      </c>
      <c r="I246" s="4">
        <f t="shared" si="20"/>
        <v>-4.472916666666805</v>
      </c>
      <c r="J246" s="4">
        <f t="shared" si="21"/>
        <v>20.00698350694568</v>
      </c>
      <c r="L246" s="4">
        <v>211.64</v>
      </c>
      <c r="M246" s="4">
        <f t="shared" si="14"/>
        <v>11.726749999999953</v>
      </c>
      <c r="N246" s="4">
        <f t="shared" si="15"/>
        <v>137.5166655624989</v>
      </c>
      <c r="P246" s="4">
        <v>152.31</v>
      </c>
      <c r="Q246" s="4">
        <f t="shared" si="16"/>
        <v>-11.372749999999911</v>
      </c>
      <c r="R246" s="4">
        <f t="shared" si="17"/>
        <v>129.33944256249796</v>
      </c>
    </row>
    <row r="247" spans="3:18">
      <c r="D247" s="4">
        <v>181.88</v>
      </c>
      <c r="E247" s="4">
        <f t="shared" si="11"/>
        <v>3.5184166666666101</v>
      </c>
      <c r="F247" s="4">
        <f t="shared" si="12"/>
        <v>12.379255840277381</v>
      </c>
      <c r="H247" s="4">
        <v>168.2</v>
      </c>
      <c r="I247" s="4">
        <f t="shared" si="20"/>
        <v>-10.702916666666823</v>
      </c>
      <c r="J247" s="4">
        <f t="shared" si="21"/>
        <v>114.55242517361447</v>
      </c>
      <c r="L247" s="4">
        <v>183.19</v>
      </c>
      <c r="M247" s="4">
        <f t="shared" si="14"/>
        <v>-16.723250000000036</v>
      </c>
      <c r="N247" s="4">
        <f t="shared" si="15"/>
        <v>279.66709056250119</v>
      </c>
      <c r="P247" s="4">
        <v>191.26</v>
      </c>
      <c r="Q247" s="4">
        <f t="shared" si="16"/>
        <v>27.577250000000078</v>
      </c>
      <c r="R247" s="4">
        <f t="shared" si="17"/>
        <v>760.50471756250431</v>
      </c>
    </row>
    <row r="248" spans="3:18">
      <c r="D248" s="4">
        <v>201.11</v>
      </c>
      <c r="E248" s="4">
        <f t="shared" si="11"/>
        <v>22.748416666666628</v>
      </c>
      <c r="F248" s="4">
        <f t="shared" si="12"/>
        <v>517.490460840276</v>
      </c>
      <c r="H248" s="4">
        <v>195.07</v>
      </c>
      <c r="I248" s="4">
        <f t="shared" si="20"/>
        <v>16.167083333333181</v>
      </c>
      <c r="J248" s="4">
        <f t="shared" si="21"/>
        <v>261.37458350693953</v>
      </c>
      <c r="L248" s="4">
        <v>203.05</v>
      </c>
      <c r="M248" s="4">
        <f t="shared" si="14"/>
        <v>3.1367499999999779</v>
      </c>
      <c r="N248" s="4">
        <f t="shared" si="15"/>
        <v>9.8392005624998617</v>
      </c>
      <c r="P248" s="4">
        <v>160.97999999999999</v>
      </c>
      <c r="Q248" s="4">
        <f t="shared" si="16"/>
        <v>-2.7027499999999236</v>
      </c>
      <c r="R248" s="4">
        <f t="shared" si="17"/>
        <v>7.3048575624995866</v>
      </c>
    </row>
    <row r="249" spans="3:18">
      <c r="D249" s="4">
        <v>154.21</v>
      </c>
      <c r="E249" s="4">
        <f t="shared" si="11"/>
        <v>-24.151583333333377</v>
      </c>
      <c r="F249" s="4">
        <f t="shared" si="12"/>
        <v>583.29897750694658</v>
      </c>
      <c r="H249" s="4">
        <v>193.79</v>
      </c>
      <c r="I249" s="4">
        <f t="shared" si="20"/>
        <v>14.88708333333318</v>
      </c>
      <c r="J249" s="4">
        <f t="shared" si="21"/>
        <v>221.62525017360656</v>
      </c>
      <c r="L249" s="4">
        <v>197.88</v>
      </c>
      <c r="M249" s="4">
        <f t="shared" si="14"/>
        <v>-2.033250000000038</v>
      </c>
      <c r="N249" s="4">
        <f t="shared" si="15"/>
        <v>4.1341055625001548</v>
      </c>
      <c r="P249" s="4">
        <v>192.23</v>
      </c>
      <c r="Q249" s="4">
        <f t="shared" si="16"/>
        <v>28.547250000000076</v>
      </c>
      <c r="R249" s="4">
        <f t="shared" si="17"/>
        <v>814.94548256250437</v>
      </c>
    </row>
    <row r="250" spans="3:18">
      <c r="D250" s="4">
        <v>145.88999999999999</v>
      </c>
      <c r="E250" s="4">
        <f t="shared" si="11"/>
        <v>-32.471583333333399</v>
      </c>
      <c r="F250" s="4">
        <f t="shared" si="12"/>
        <v>1054.4037241736153</v>
      </c>
      <c r="H250" s="4">
        <v>175.16</v>
      </c>
      <c r="I250" s="4">
        <f t="shared" si="20"/>
        <v>-3.7429166666668152</v>
      </c>
      <c r="J250" s="4">
        <f t="shared" si="21"/>
        <v>14.009425173612224</v>
      </c>
      <c r="L250" s="4">
        <v>203.39</v>
      </c>
      <c r="M250" s="4">
        <f t="shared" si="14"/>
        <v>3.4767499999999529</v>
      </c>
      <c r="N250" s="4">
        <f t="shared" si="15"/>
        <v>12.087790562499674</v>
      </c>
      <c r="P250" s="4">
        <v>139.34</v>
      </c>
      <c r="Q250" s="4">
        <f t="shared" si="16"/>
        <v>-24.34274999999991</v>
      </c>
      <c r="R250" s="4">
        <f t="shared" si="17"/>
        <v>592.56947756249565</v>
      </c>
    </row>
    <row r="251" spans="3:18">
      <c r="D251" s="4">
        <v>178.49</v>
      </c>
      <c r="E251" s="4">
        <f t="shared" si="11"/>
        <v>0.12841666666662377</v>
      </c>
      <c r="F251" s="4">
        <f t="shared" si="12"/>
        <v>1.6490840277766761E-2</v>
      </c>
      <c r="H251" s="4">
        <v>170.66</v>
      </c>
      <c r="I251" s="4">
        <f t="shared" si="20"/>
        <v>-8.2429166666668152</v>
      </c>
      <c r="J251" s="4">
        <f t="shared" si="21"/>
        <v>67.945675173613566</v>
      </c>
      <c r="L251" s="4">
        <v>193.8</v>
      </c>
      <c r="M251" s="4">
        <f t="shared" si="14"/>
        <v>-6.1132500000000221</v>
      </c>
      <c r="N251" s="4">
        <f t="shared" si="15"/>
        <v>37.37182556250027</v>
      </c>
      <c r="P251" s="4">
        <v>172.68</v>
      </c>
      <c r="Q251" s="4">
        <f t="shared" si="16"/>
        <v>8.9972500000000935</v>
      </c>
      <c r="R251" s="4">
        <f t="shared" si="17"/>
        <v>80.950507562501684</v>
      </c>
    </row>
    <row r="252" spans="3:18">
      <c r="D252" s="4">
        <v>176.08</v>
      </c>
      <c r="E252" s="4">
        <f t="shared" si="11"/>
        <v>-2.2815833333333728</v>
      </c>
      <c r="F252" s="4">
        <f t="shared" si="12"/>
        <v>5.2056225069446249</v>
      </c>
      <c r="H252" s="4">
        <v>183.98</v>
      </c>
      <c r="I252" s="4">
        <f t="shared" si="20"/>
        <v>5.077083333333178</v>
      </c>
      <c r="J252" s="4">
        <f t="shared" si="21"/>
        <v>25.776775173609533</v>
      </c>
      <c r="L252" s="4">
        <v>215.25</v>
      </c>
      <c r="M252" s="4">
        <f t="shared" si="14"/>
        <v>15.336749999999967</v>
      </c>
      <c r="N252" s="4">
        <f t="shared" si="15"/>
        <v>235.21590056249897</v>
      </c>
      <c r="P252" s="4">
        <v>177.64</v>
      </c>
      <c r="Q252" s="4">
        <f t="shared" si="16"/>
        <v>13.957250000000073</v>
      </c>
      <c r="R252" s="4">
        <f t="shared" si="17"/>
        <v>194.80482756250203</v>
      </c>
    </row>
    <row r="253" spans="3:18">
      <c r="D253" s="4">
        <v>202.48</v>
      </c>
      <c r="E253" s="4">
        <f t="shared" si="11"/>
        <v>24.118416666666604</v>
      </c>
      <c r="F253" s="4">
        <f t="shared" si="12"/>
        <v>581.69802250694147</v>
      </c>
      <c r="H253" s="4">
        <v>174.54</v>
      </c>
      <c r="I253" s="4">
        <f t="shared" si="20"/>
        <v>-4.3629166666668198</v>
      </c>
      <c r="J253" s="4">
        <f t="shared" si="21"/>
        <v>19.035041840279114</v>
      </c>
      <c r="L253" s="4">
        <v>203.99</v>
      </c>
      <c r="M253" s="4">
        <f t="shared" si="14"/>
        <v>4.0767499999999757</v>
      </c>
      <c r="N253" s="4">
        <f t="shared" si="15"/>
        <v>16.619890562499801</v>
      </c>
      <c r="P253" s="4">
        <v>170.27</v>
      </c>
      <c r="Q253" s="4">
        <f t="shared" si="16"/>
        <v>6.5872500000000969</v>
      </c>
      <c r="R253" s="4">
        <f t="shared" si="17"/>
        <v>43.391862562501274</v>
      </c>
    </row>
    <row r="254" spans="3:18">
      <c r="D254" s="4">
        <v>182.4</v>
      </c>
      <c r="E254" s="4">
        <f t="shared" si="11"/>
        <v>4.0384166666666204</v>
      </c>
      <c r="F254" s="4">
        <f t="shared" si="12"/>
        <v>16.308809173610737</v>
      </c>
      <c r="H254" s="4">
        <v>197.18</v>
      </c>
      <c r="I254" s="4">
        <f t="shared" si="20"/>
        <v>18.277083333333195</v>
      </c>
      <c r="J254" s="4">
        <f t="shared" si="21"/>
        <v>334.05177517360607</v>
      </c>
      <c r="L254" s="4">
        <v>194.52</v>
      </c>
      <c r="M254" s="4">
        <f t="shared" si="14"/>
        <v>-5.3932500000000232</v>
      </c>
      <c r="N254" s="4">
        <f t="shared" si="15"/>
        <v>29.08714556250025</v>
      </c>
      <c r="P254" s="4">
        <v>150.87</v>
      </c>
      <c r="Q254" s="4">
        <f t="shared" si="16"/>
        <v>-12.812749999999909</v>
      </c>
      <c r="R254" s="4">
        <f t="shared" si="17"/>
        <v>164.16656256249766</v>
      </c>
    </row>
    <row r="255" spans="3:18">
      <c r="D255" s="5">
        <v>182.09</v>
      </c>
      <c r="E255" s="4">
        <f t="shared" si="11"/>
        <v>3.7284166666666181</v>
      </c>
      <c r="F255" s="4">
        <f t="shared" si="12"/>
        <v>13.901090840277416</v>
      </c>
      <c r="H255" s="5">
        <v>215.17</v>
      </c>
      <c r="I255" s="4">
        <f t="shared" si="20"/>
        <v>36.267083333333176</v>
      </c>
      <c r="J255" s="4">
        <f t="shared" si="21"/>
        <v>1315.3013335069329</v>
      </c>
      <c r="L255" s="5">
        <v>221.49</v>
      </c>
      <c r="M255" s="4">
        <f t="shared" si="14"/>
        <v>21.576749999999976</v>
      </c>
      <c r="N255" s="4">
        <f t="shared" si="15"/>
        <v>465.55614056249897</v>
      </c>
      <c r="P255" s="5">
        <v>162.21</v>
      </c>
      <c r="Q255" s="4">
        <f t="shared" si="16"/>
        <v>-1.4727499999999054</v>
      </c>
      <c r="R255" s="4">
        <f t="shared" si="17"/>
        <v>2.1689925624997213</v>
      </c>
    </row>
    <row r="256" spans="3:18">
      <c r="C256" s="26" t="s">
        <v>2</v>
      </c>
      <c r="D256" s="19">
        <f>AVERAGE(D136:D255)</f>
        <v>178.36158333333339</v>
      </c>
      <c r="E256" s="20"/>
      <c r="F256" s="20"/>
      <c r="G256" s="20"/>
      <c r="H256" s="20">
        <f>AVERAGE(H136:H255)</f>
        <v>178.90291666666681</v>
      </c>
      <c r="I256" s="20"/>
      <c r="J256" s="20"/>
      <c r="K256" s="20"/>
      <c r="L256" s="20">
        <f>AVERAGE(L136:L255)</f>
        <v>199.91325000000003</v>
      </c>
      <c r="M256" s="20"/>
      <c r="N256" s="20"/>
      <c r="O256" s="20"/>
      <c r="P256" s="20">
        <f>AVERAGE(P136:P255)</f>
        <v>163.68274999999991</v>
      </c>
      <c r="Q256" s="20"/>
      <c r="R256" s="21"/>
    </row>
    <row r="257" spans="1:18">
      <c r="C257" s="27" t="s">
        <v>14</v>
      </c>
      <c r="D257" s="22"/>
      <c r="E257" s="3"/>
      <c r="F257" s="3">
        <f>SUM(F136:F255)</f>
        <v>20651.684599166671</v>
      </c>
      <c r="G257" s="3"/>
      <c r="H257" s="3"/>
      <c r="I257" s="3"/>
      <c r="J257" s="3">
        <f>SUM(J136:J255)</f>
        <v>26622.114879166678</v>
      </c>
      <c r="K257" s="3"/>
      <c r="L257" s="3"/>
      <c r="M257" s="3"/>
      <c r="N257" s="3">
        <f>SUM(N136:N255)</f>
        <v>32551.213232499991</v>
      </c>
      <c r="O257" s="3"/>
      <c r="P257" s="3"/>
      <c r="Q257" s="3"/>
      <c r="R257" s="23">
        <f>SUM(R136:R255)</f>
        <v>27079.596192499997</v>
      </c>
    </row>
    <row r="260" spans="1:18" ht="15.75" thickBot="1"/>
    <row r="261" spans="1:18" ht="15.75" thickBot="1">
      <c r="A261" s="28" t="s">
        <v>23</v>
      </c>
      <c r="B261" s="12"/>
      <c r="C261" s="12"/>
      <c r="D261" s="12"/>
      <c r="E261" s="12" t="s">
        <v>10</v>
      </c>
      <c r="F261" s="13">
        <f>SUM(F257,J257,N257,R257)</f>
        <v>106904.60890333334</v>
      </c>
    </row>
    <row r="262" spans="1:18" ht="15.75" thickBot="1"/>
    <row r="263" spans="1:18" ht="15.75" thickBot="1">
      <c r="A263" s="24" t="s">
        <v>16</v>
      </c>
      <c r="B263" s="12"/>
      <c r="C263" s="12"/>
      <c r="D263" s="12"/>
      <c r="E263" s="12" t="s">
        <v>10</v>
      </c>
      <c r="F263" s="13">
        <f>480-4</f>
        <v>476</v>
      </c>
    </row>
    <row r="264" spans="1:18" ht="15.75" thickBot="1"/>
    <row r="265" spans="1:18" ht="15.75" thickBot="1">
      <c r="A265" s="24" t="s">
        <v>15</v>
      </c>
      <c r="B265" s="12"/>
      <c r="C265" s="12"/>
      <c r="D265" s="12"/>
      <c r="E265" s="12" t="s">
        <v>10</v>
      </c>
      <c r="F265" s="13">
        <f>(D128/E131)/(F261/F263)</f>
        <v>118.704216544015</v>
      </c>
    </row>
    <row r="266" spans="1:18" ht="15.75" thickBot="1"/>
    <row r="267" spans="1:18" ht="15.75" thickBot="1">
      <c r="A267" s="25" t="s">
        <v>17</v>
      </c>
      <c r="B267" s="12"/>
      <c r="C267" s="12"/>
      <c r="D267" s="12"/>
      <c r="E267" s="12" t="s">
        <v>10</v>
      </c>
      <c r="F267" s="13">
        <v>2.6802000000000001</v>
      </c>
    </row>
    <row r="268" spans="1:18" ht="15.75" thickBot="1"/>
    <row r="269" spans="1:18" ht="15.75" thickBot="1">
      <c r="A269" s="30" t="s">
        <v>24</v>
      </c>
      <c r="B269" s="12"/>
      <c r="C269" s="12"/>
      <c r="D269" s="12"/>
      <c r="E269" s="12"/>
      <c r="F269" s="12"/>
      <c r="G269" s="30"/>
      <c r="H26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4:M31"/>
  <sheetViews>
    <sheetView tabSelected="1" workbookViewId="0">
      <selection activeCell="G35" sqref="G35"/>
    </sheetView>
  </sheetViews>
  <sheetFormatPr defaultRowHeight="15"/>
  <sheetData>
    <row r="4" spans="4:9">
      <c r="D4" s="4"/>
      <c r="E4" s="6" t="s">
        <v>27</v>
      </c>
      <c r="F4" s="6" t="s">
        <v>28</v>
      </c>
      <c r="G4" s="6" t="s">
        <v>29</v>
      </c>
      <c r="H4" s="6" t="s">
        <v>30</v>
      </c>
      <c r="I4" s="6" t="s">
        <v>31</v>
      </c>
    </row>
    <row r="5" spans="4:9">
      <c r="D5" s="6" t="s">
        <v>25</v>
      </c>
      <c r="E5" s="4">
        <v>50</v>
      </c>
      <c r="F5" s="4">
        <v>142</v>
      </c>
      <c r="G5" s="4">
        <v>131</v>
      </c>
      <c r="H5" s="4">
        <v>70</v>
      </c>
      <c r="I5" s="4">
        <f>SUM(E5:H5)</f>
        <v>393</v>
      </c>
    </row>
    <row r="6" spans="4:9">
      <c r="D6" s="6" t="s">
        <v>26</v>
      </c>
      <c r="E6" s="4">
        <v>550</v>
      </c>
      <c r="F6" s="4">
        <v>321</v>
      </c>
      <c r="G6" s="4">
        <v>480</v>
      </c>
      <c r="H6" s="4">
        <v>350</v>
      </c>
      <c r="I6" s="4">
        <f>SUM(E6:H6)</f>
        <v>1701</v>
      </c>
    </row>
    <row r="7" spans="4:9">
      <c r="D7" s="6" t="s">
        <v>31</v>
      </c>
      <c r="E7" s="4">
        <f>SUM(E5:E6)</f>
        <v>600</v>
      </c>
      <c r="F7" s="4">
        <f>SUM(F5:F6)</f>
        <v>463</v>
      </c>
      <c r="G7" s="4">
        <f>SUM(G5:G6)</f>
        <v>611</v>
      </c>
      <c r="H7" s="4">
        <f>SUM(H5:H6)</f>
        <v>420</v>
      </c>
      <c r="I7" s="6">
        <f>SUM(I5:I6)</f>
        <v>2094</v>
      </c>
    </row>
    <row r="9" spans="4:9" ht="15.75" thickBot="1"/>
    <row r="10" spans="4:9" ht="15.75" thickBot="1">
      <c r="E10" s="24" t="s">
        <v>32</v>
      </c>
      <c r="F10" s="12"/>
      <c r="G10" s="12"/>
      <c r="H10" s="13"/>
    </row>
    <row r="11" spans="4:9">
      <c r="D11" s="4"/>
      <c r="E11" s="8" t="s">
        <v>27</v>
      </c>
      <c r="F11" s="8" t="s">
        <v>28</v>
      </c>
      <c r="G11" s="8" t="s">
        <v>29</v>
      </c>
      <c r="H11" s="8" t="s">
        <v>30</v>
      </c>
      <c r="I11" s="6" t="s">
        <v>31</v>
      </c>
    </row>
    <row r="12" spans="4:9">
      <c r="D12" s="6" t="s">
        <v>25</v>
      </c>
      <c r="E12" s="4">
        <f>I5*E7/I7</f>
        <v>112.60744985673352</v>
      </c>
      <c r="F12" s="4">
        <f>I5*F7/I7</f>
        <v>86.895415472779376</v>
      </c>
      <c r="G12" s="4">
        <f>I5*G7/I7</f>
        <v>114.67191977077364</v>
      </c>
      <c r="H12" s="4">
        <f>I5*H7/I7</f>
        <v>78.825214899713473</v>
      </c>
      <c r="I12" s="4">
        <f>SUM(E12:H12)</f>
        <v>393</v>
      </c>
    </row>
    <row r="13" spans="4:9">
      <c r="D13" s="6" t="s">
        <v>26</v>
      </c>
      <c r="E13" s="4">
        <f>I6*E7/I7</f>
        <v>487.39255014326648</v>
      </c>
      <c r="F13" s="4">
        <f>I6*F7/I7</f>
        <v>376.10458452722065</v>
      </c>
      <c r="G13" s="4">
        <f>I6*G7/I7</f>
        <v>496.32808022922637</v>
      </c>
      <c r="H13" s="4">
        <f>I6*H7/I7</f>
        <v>341.17478510028656</v>
      </c>
      <c r="I13" s="4">
        <f>SUM(E13:H13)</f>
        <v>1701</v>
      </c>
    </row>
    <row r="14" spans="4:9">
      <c r="D14" s="6" t="s">
        <v>31</v>
      </c>
      <c r="E14" s="4">
        <f>SUM(E12:E13)</f>
        <v>600</v>
      </c>
      <c r="F14" s="4">
        <f>SUM(F12:F13)</f>
        <v>463</v>
      </c>
      <c r="G14" s="4">
        <f>SUM(G12:G13)</f>
        <v>611</v>
      </c>
      <c r="H14" s="4">
        <f>SUM(H12:H13)</f>
        <v>420</v>
      </c>
      <c r="I14" s="6">
        <f>SUM(I12:I13)</f>
        <v>2094</v>
      </c>
    </row>
    <row r="17" spans="3:13" ht="15.75" thickBot="1"/>
    <row r="18" spans="3:13" ht="15.75" thickBot="1">
      <c r="E18" s="24" t="s">
        <v>33</v>
      </c>
      <c r="F18" s="12"/>
      <c r="G18" s="12"/>
      <c r="H18" s="13"/>
    </row>
    <row r="19" spans="3:13">
      <c r="D19" s="4"/>
      <c r="E19" s="8" t="s">
        <v>27</v>
      </c>
      <c r="F19" s="8" t="s">
        <v>28</v>
      </c>
      <c r="G19" s="8" t="s">
        <v>29</v>
      </c>
      <c r="H19" s="8" t="s">
        <v>30</v>
      </c>
      <c r="I19" s="6"/>
    </row>
    <row r="20" spans="3:13">
      <c r="D20" s="6" t="s">
        <v>25</v>
      </c>
      <c r="E20" s="4">
        <f>((E$5-E$12)^2)/E$12</f>
        <v>34.808467668438361</v>
      </c>
      <c r="F20" s="4">
        <f t="shared" ref="F20:H20" si="0">((F$5-F$12)^2)/F$12</f>
        <v>34.944481471163613</v>
      </c>
      <c r="G20" s="4">
        <f t="shared" si="0"/>
        <v>2.3249475940142275</v>
      </c>
      <c r="H20" s="4">
        <f t="shared" si="0"/>
        <v>0.98806477248700508</v>
      </c>
      <c r="I20" s="4"/>
    </row>
    <row r="21" spans="3:13">
      <c r="D21" s="6" t="s">
        <v>26</v>
      </c>
      <c r="E21" s="4">
        <f>((E$6-E$13)^2)/E$13</f>
        <v>8.0421680151065704</v>
      </c>
      <c r="F21" s="4">
        <f t="shared" ref="F21:H21" si="1">((F$6-F$13)^2)/F$13</f>
        <v>8.0735927208508613</v>
      </c>
      <c r="G21" s="4">
        <f t="shared" si="1"/>
        <v>0.53715720426078362</v>
      </c>
      <c r="H21" s="4">
        <f t="shared" si="1"/>
        <v>0.22828304267336305</v>
      </c>
      <c r="I21" s="4"/>
    </row>
    <row r="22" spans="3:13">
      <c r="D22" s="6" t="s">
        <v>31</v>
      </c>
      <c r="E22" s="4"/>
      <c r="F22" s="4"/>
      <c r="G22" s="4"/>
      <c r="H22" s="4"/>
      <c r="I22" s="6"/>
    </row>
    <row r="24" spans="3:13" ht="15.75" thickBot="1"/>
    <row r="25" spans="3:13" ht="15.75" thickBot="1">
      <c r="D25" s="31" t="s">
        <v>34</v>
      </c>
      <c r="E25" s="12" t="s">
        <v>10</v>
      </c>
      <c r="F25" s="13">
        <f>SUM(E20:H21)</f>
        <v>89.947162488994806</v>
      </c>
    </row>
    <row r="26" spans="3:13" ht="15.75" thickBot="1"/>
    <row r="27" spans="3:13" ht="15.75" thickBot="1">
      <c r="D27" s="24" t="s">
        <v>35</v>
      </c>
      <c r="E27" s="12" t="s">
        <v>10</v>
      </c>
      <c r="F27" s="13">
        <f>(2-1)*(4-1)</f>
        <v>3</v>
      </c>
    </row>
    <row r="28" spans="3:13" ht="15.75" thickBot="1"/>
    <row r="29" spans="3:13" ht="15.75" thickBot="1">
      <c r="C29" t="s">
        <v>37</v>
      </c>
      <c r="D29" s="24" t="s">
        <v>36</v>
      </c>
      <c r="E29" s="12" t="s">
        <v>10</v>
      </c>
      <c r="F29" s="13">
        <v>7.8150000000000004</v>
      </c>
    </row>
    <row r="30" spans="3:13" ht="15.75" thickBot="1"/>
    <row r="31" spans="3:13" ht="15.75" thickBot="1">
      <c r="C31" s="24" t="s">
        <v>38</v>
      </c>
      <c r="D31" s="12"/>
      <c r="E31" s="12"/>
      <c r="F31" s="12"/>
      <c r="G31" s="12"/>
      <c r="H31" s="12"/>
      <c r="I31" s="13"/>
      <c r="J31" s="13"/>
      <c r="K31" s="12"/>
      <c r="L31" s="12"/>
      <c r="M31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Cutlets</vt:lpstr>
      <vt:lpstr>LabTAT</vt:lpstr>
      <vt:lpstr>chi-sqaure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shriram bairagi</dc:creator>
  <cp:lastModifiedBy>ujwala</cp:lastModifiedBy>
  <dcterms:created xsi:type="dcterms:W3CDTF">2015-06-05T18:17:20Z</dcterms:created>
  <dcterms:modified xsi:type="dcterms:W3CDTF">2022-10-09T14:37:33Z</dcterms:modified>
</cp:coreProperties>
</file>