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USER\HP\Desktop\DATA ANALYTICS\EXCEL\DATASET &amp; ASSIGNMENTS\PRACTICE ASSIGNMENGTS\PROJECTS\"/>
    </mc:Choice>
  </mc:AlternateContent>
  <bookViews>
    <workbookView xWindow="0" yWindow="0" windowWidth="23040" windowHeight="9384" firstSheet="5" activeTab="10"/>
  </bookViews>
  <sheets>
    <sheet name="KPI" sheetId="7" r:id="rId1"/>
    <sheet name="Ratings" sheetId="8" r:id="rId2"/>
    <sheet name="Gender" sheetId="9" r:id="rId3"/>
    <sheet name="Education bt attrition" sheetId="10" r:id="rId4"/>
    <sheet name="Attrition by Job role" sheetId="11" r:id="rId5"/>
    <sheet name="Dept wise Attrition" sheetId="12" r:id="rId6"/>
    <sheet name="age wise attrition" sheetId="13" r:id="rId7"/>
    <sheet name="Attrition by marital status" sheetId="14" r:id="rId8"/>
    <sheet name="Data" sheetId="1" r:id="rId9"/>
    <sheet name="Images" sheetId="2" r:id="rId10"/>
    <sheet name="DASHBOARD" sheetId="4" r:id="rId11"/>
  </sheets>
  <definedNames>
    <definedName name="Slicer_Department">#N/A</definedName>
    <definedName name="Slicer_Education_Field2">#N/A</definedName>
    <definedName name="Slicer_Gender1">#N/A</definedName>
  </definedNames>
  <calcPr calcId="152511"/>
  <pivotCaches>
    <pivotCache cacheId="14"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E5" i="13" l="1"/>
  <c r="E7" i="13"/>
  <c r="E8" i="13"/>
  <c r="E6" i="13"/>
  <c r="E4" i="13"/>
  <c r="F5" i="12"/>
  <c r="F6" i="12"/>
  <c r="F4" i="12"/>
  <c r="E5" i="11"/>
  <c r="E6" i="11"/>
  <c r="E7" i="11"/>
  <c r="E8" i="11"/>
  <c r="E9" i="11"/>
  <c r="E10" i="11"/>
  <c r="E11" i="11"/>
  <c r="E12" i="11"/>
  <c r="E4" i="11"/>
  <c r="F6" i="13"/>
  <c r="F8" i="13"/>
  <c r="F7" i="13"/>
  <c r="F5" i="13"/>
  <c r="F4" i="13"/>
  <c r="G6" i="12"/>
  <c r="G5" i="12"/>
  <c r="G4" i="12"/>
  <c r="F12" i="11"/>
  <c r="F11" i="11"/>
  <c r="F10" i="11"/>
  <c r="F9" i="11"/>
  <c r="F8" i="11"/>
  <c r="F7" i="11"/>
  <c r="F6" i="11"/>
  <c r="F5" i="11"/>
  <c r="F4" i="11"/>
  <c r="B7" i="8"/>
  <c r="B11" i="9"/>
  <c r="B10" i="9"/>
  <c r="B8" i="8" l="1"/>
  <c r="C8" i="8" s="1"/>
  <c r="C7" i="8"/>
  <c r="C8" i="7"/>
  <c r="A8" i="7"/>
  <c r="B8" i="7"/>
  <c r="C10" i="9"/>
  <c r="C11" i="9"/>
  <c r="E8" i="7" l="1"/>
  <c r="D8" i="7"/>
</calcChain>
</file>

<file path=xl/sharedStrings.xml><?xml version="1.0" encoding="utf-8"?>
<sst xmlns="http://schemas.openxmlformats.org/spreadsheetml/2006/main" count="19218" uniqueCount="1570">
  <si>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</si>
  <si>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</si>
  <si>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</si>
  <si>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</si>
  <si>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</si>
  <si>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</si>
  <si>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</si>
  <si>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</si>
  <si>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</si>
  <si>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</si>
  <si>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</si>
  <si>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</si>
  <si>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</si>
  <si>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</si>
  <si>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</si>
  <si>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</si>
  <si>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</si>
  <si>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</si>
  <si>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</si>
  <si>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</si>
  <si>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</si>
  <si>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</si>
  <si>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</si>
  <si>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</si>
  <si>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</si>
  <si>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</si>
  <si>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</si>
  <si>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</si>
  <si>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</si>
  <si>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</si>
  <si>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</si>
  <si>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</si>
  <si>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</si>
  <si>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</si>
  <si>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</si>
  <si>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</si>
  <si>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</si>
  <si>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</si>
  <si>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</si>
  <si>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</si>
  <si>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</si>
  <si>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</si>
  <si>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</si>
  <si>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</si>
  <si>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</si>
  <si>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</si>
  <si>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</si>
  <si>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</si>
  <si>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</si>
  <si>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</si>
  <si>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</si>
  <si>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</si>
  <si>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</si>
  <si>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</si>
  <si>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</si>
  <si>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</si>
  <si>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</si>
  <si>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</si>
  <si>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</si>
  <si>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</si>
  <si>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</si>
  <si>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</si>
  <si>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</si>
  <si>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</si>
  <si>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</si>
  <si>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</si>
  <si>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</si>
  <si>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</si>
  <si>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</si>
  <si>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</si>
  <si>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</si>
  <si>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</si>
  <si>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</si>
  <si>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</si>
  <si>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</si>
  <si>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</si>
  <si>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</si>
  <si>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</si>
  <si>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</si>
  <si>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</si>
  <si>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</si>
  <si>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</si>
  <si>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</si>
  <si>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</si>
  <si>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</si>
  <si>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</si>
  <si>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</si>
  <si>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</si>
  <si>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</si>
  <si>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</si>
  <si>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</si>
  <si>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</si>
  <si>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</si>
  <si>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</si>
  <si>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</si>
  <si>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</si>
  <si>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</si>
  <si>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</si>
  <si>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</si>
  <si>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</si>
  <si>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</si>
  <si>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</si>
  <si>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</si>
  <si>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</si>
  <si>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</si>
  <si>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</si>
  <si>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</si>
  <si>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</si>
  <si>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</si>
  <si>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</si>
  <si>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</si>
  <si>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</si>
  <si>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</si>
  <si>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</si>
  <si>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</si>
  <si>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</si>
  <si>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</si>
  <si>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</si>
  <si>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</si>
  <si>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</si>
  <si>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</si>
  <si>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</si>
  <si>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</si>
  <si>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</si>
  <si>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</si>
  <si>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</si>
  <si>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</si>
  <si>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</si>
  <si>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</si>
  <si>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</si>
  <si>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</si>
  <si>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</si>
  <si>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</si>
  <si>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</si>
  <si>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</si>
  <si>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</si>
  <si>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</si>
  <si>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</si>
  <si>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</si>
  <si>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</si>
  <si>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</si>
  <si>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</si>
  <si>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</si>
  <si>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</si>
  <si>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</si>
  <si>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</si>
  <si>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</si>
  <si>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</si>
  <si>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</si>
  <si>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</si>
  <si>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</si>
  <si>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</si>
  <si>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</si>
  <si>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</si>
  <si>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</si>
  <si>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</si>
  <si>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</si>
  <si>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</si>
  <si>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</si>
  <si>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</si>
  <si>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</si>
  <si>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</si>
  <si>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</si>
  <si>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</si>
  <si>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</si>
  <si>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</si>
  <si>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</si>
  <si>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</si>
  <si>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</si>
  <si>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</si>
  <si>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</si>
  <si>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</si>
  <si>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</si>
  <si>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</si>
  <si>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</si>
  <si>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</si>
  <si>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</si>
  <si>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</si>
  <si>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</si>
  <si>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</si>
  <si>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</si>
  <si>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</si>
  <si>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</si>
  <si>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</si>
  <si>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</si>
  <si>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</si>
  <si>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</si>
  <si>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</si>
  <si>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</si>
  <si>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</si>
  <si>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</si>
  <si>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</si>
  <si>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</si>
  <si>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</si>
  <si>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</si>
  <si>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</si>
  <si>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</si>
  <si>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</si>
  <si>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</si>
  <si>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</si>
  <si>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</si>
  <si>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</si>
  <si>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</si>
  <si>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</si>
  <si>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</si>
  <si>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</si>
  <si>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</si>
  <si>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</si>
  <si>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</si>
  <si>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</si>
  <si>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</si>
  <si>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</si>
  <si>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</si>
  <si>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</si>
  <si>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</si>
  <si>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</si>
  <si>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</si>
  <si>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</si>
  <si>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</si>
  <si>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</si>
  <si>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</si>
  <si>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</si>
  <si>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</si>
  <si>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</si>
  <si>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</si>
  <si>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</si>
  <si>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</si>
  <si>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</si>
  <si>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</si>
  <si>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</si>
  <si>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</si>
  <si>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</si>
  <si>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</si>
  <si>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</si>
  <si>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</si>
  <si>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</si>
  <si>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</si>
  <si>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</si>
  <si>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</si>
  <si>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</si>
  <si>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</si>
  <si>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</si>
  <si>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</si>
  <si>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</si>
  <si>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</si>
  <si>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</si>
  <si>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</si>
  <si>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</si>
  <si>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</si>
  <si>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</si>
  <si>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</si>
  <si>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</si>
  <si>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</si>
  <si>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</si>
  <si>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</si>
  <si>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</si>
  <si>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</si>
  <si>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</si>
  <si>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</si>
  <si>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</si>
  <si>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</si>
  <si>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</si>
  <si>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</si>
  <si>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</si>
  <si>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</si>
  <si>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</si>
  <si>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</si>
  <si>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</si>
  <si>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</si>
  <si>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</si>
  <si>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</si>
  <si>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</si>
  <si>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</si>
  <si>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</si>
  <si>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</si>
  <si>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</si>
  <si>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</si>
  <si>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</si>
  <si>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</si>
  <si>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</si>
  <si>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</si>
  <si>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</si>
  <si>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</si>
  <si>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</si>
  <si>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</si>
  <si>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</si>
  <si>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</si>
  <si>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</si>
  <si>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</si>
  <si>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</si>
  <si>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</si>
  <si>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</si>
  <si>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</si>
  <si>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</si>
  <si>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</si>
  <si>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</si>
  <si>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</si>
  <si>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</si>
  <si>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</si>
  <si>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</si>
  <si>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</si>
  <si>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</si>
  <si>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</si>
  <si>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</si>
  <si>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</si>
  <si>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</si>
  <si>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</si>
  <si>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</si>
  <si>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</si>
  <si>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</si>
  <si>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</si>
  <si>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</si>
  <si>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</si>
  <si>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</si>
  <si>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</si>
  <si>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</si>
  <si>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</si>
  <si>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</si>
  <si>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</si>
  <si>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</si>
  <si>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</si>
  <si>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</si>
  <si>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</si>
  <si>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</si>
  <si>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</si>
  <si>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</si>
  <si>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</si>
  <si>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</si>
  <si>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</si>
  <si>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</si>
  <si>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</si>
  <si>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</si>
  <si>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</si>
  <si>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</si>
  <si>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</si>
  <si>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</si>
  <si>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</si>
  <si>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</si>
  <si>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</si>
  <si>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</si>
  <si>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</si>
  <si>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</si>
  <si>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</si>
  <si>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</si>
  <si>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</si>
  <si>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</si>
  <si>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</si>
  <si>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</si>
  <si>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</si>
  <si>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</si>
  <si>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</si>
  <si>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</si>
  <si>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</si>
  <si>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</si>
  <si>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</si>
  <si>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</si>
  <si>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</si>
  <si>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</si>
  <si>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</si>
  <si>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</si>
  <si>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</si>
  <si>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</si>
  <si>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</si>
  <si>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</si>
  <si>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</si>
  <si>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</si>
  <si>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</si>
  <si>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</si>
  <si>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</si>
  <si>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</si>
  <si>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</si>
  <si>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</si>
  <si>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</si>
  <si>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</si>
  <si>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</si>
  <si>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</si>
  <si>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</si>
  <si>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</si>
  <si>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</si>
  <si>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</si>
  <si>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</si>
  <si>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</si>
  <si>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</si>
  <si>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</si>
  <si>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</si>
  <si>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</si>
  <si>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</si>
  <si>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</si>
  <si>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</si>
  <si>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</si>
  <si>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</si>
  <si>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</si>
  <si>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</si>
  <si>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</si>
  <si>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</si>
  <si>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</si>
  <si>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</si>
  <si>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</si>
  <si>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</si>
  <si>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</si>
  <si>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</si>
  <si>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</si>
  <si>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</si>
  <si>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</si>
  <si>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</si>
  <si>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</si>
  <si>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</si>
  <si>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</si>
  <si>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</si>
  <si>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</si>
  <si>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</si>
  <si>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</si>
  <si>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</si>
  <si>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</si>
  <si>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</si>
  <si>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</si>
  <si>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</si>
  <si>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</si>
  <si>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</si>
  <si>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</si>
  <si>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</si>
  <si>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</si>
  <si>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</si>
  <si>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</si>
  <si>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</si>
  <si>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</si>
  <si>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</si>
  <si>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</si>
  <si>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</si>
  <si>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</si>
  <si>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</si>
  <si>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</si>
  <si>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</si>
  <si>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</si>
  <si>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</si>
  <si>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</si>
  <si>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</si>
  <si>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</si>
  <si>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</si>
  <si>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</si>
  <si>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</si>
  <si>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</si>
  <si>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</si>
  <si>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</si>
  <si>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</si>
  <si>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</si>
  <si>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</si>
  <si>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</si>
  <si>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</si>
  <si>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</si>
  <si>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</si>
  <si>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</si>
  <si>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</si>
  <si>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</si>
  <si>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</si>
  <si>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</si>
  <si>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</si>
  <si>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</si>
  <si>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</si>
  <si>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</si>
  <si>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</si>
  <si>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</si>
  <si>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</si>
  <si>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</si>
  <si>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</si>
  <si>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</si>
  <si>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</si>
  <si>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</si>
  <si>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</si>
  <si>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</si>
  <si>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</si>
  <si>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</si>
  <si>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</si>
  <si>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</si>
  <si>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</si>
  <si>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</si>
  <si>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</si>
  <si>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</si>
  <si>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</si>
  <si>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</si>
  <si>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</si>
  <si>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</si>
  <si>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</si>
  <si>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</si>
  <si>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</si>
  <si>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</si>
  <si>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</si>
  <si>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</si>
  <si>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</si>
  <si>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</si>
  <si>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</si>
  <si>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</si>
  <si>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</si>
  <si>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</si>
  <si>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</si>
  <si>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</si>
  <si>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</si>
  <si>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</si>
  <si>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</si>
  <si>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</si>
  <si>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</si>
  <si>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</si>
  <si>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</si>
  <si>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</si>
  <si>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</si>
  <si>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</si>
  <si>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</si>
  <si>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</si>
  <si>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</si>
  <si>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</si>
  <si>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</si>
  <si>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</si>
  <si>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</si>
  <si>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</si>
  <si>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</si>
  <si>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</si>
  <si>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</si>
  <si>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</si>
  <si>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</si>
  <si>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</si>
  <si>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</si>
  <si>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</si>
  <si>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</si>
  <si>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</si>
  <si>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</si>
  <si>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</si>
  <si>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</si>
  <si>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</si>
  <si>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</si>
  <si>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</si>
  <si>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</si>
  <si>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</si>
  <si>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</si>
  <si>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</si>
  <si>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</si>
  <si>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</si>
  <si>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</si>
  <si>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</si>
  <si>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</si>
  <si>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</si>
  <si>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</si>
  <si>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</si>
  <si>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</si>
  <si>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</si>
  <si>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</si>
  <si>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</si>
  <si>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</si>
  <si>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</si>
  <si>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</si>
  <si>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</si>
  <si>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</si>
  <si>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</si>
  <si>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</si>
  <si>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</si>
  <si>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</si>
  <si>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</si>
  <si>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</si>
  <si>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</si>
  <si>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</si>
  <si>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</si>
  <si>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</si>
  <si>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</si>
  <si>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</si>
  <si>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</si>
  <si>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</si>
  <si>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</si>
  <si>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</si>
  <si>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</si>
  <si>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</si>
  <si>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</si>
  <si>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</si>
  <si>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</si>
  <si>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</si>
  <si>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</si>
  <si>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</si>
  <si>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</si>
  <si>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</si>
  <si>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</si>
  <si>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</si>
  <si>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</si>
  <si>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</si>
  <si>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</si>
  <si>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</si>
  <si>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</si>
  <si>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</si>
  <si>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</si>
  <si>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</si>
  <si>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</si>
  <si>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</si>
  <si>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</si>
  <si>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</si>
  <si>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</si>
  <si>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</si>
  <si>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</si>
  <si>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</si>
  <si>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</si>
  <si>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</si>
  <si>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</si>
  <si>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</si>
  <si>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</si>
  <si>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</si>
  <si>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</si>
  <si>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</si>
  <si>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</si>
  <si>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</si>
  <si>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</si>
  <si>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</si>
  <si>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</si>
  <si>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</si>
  <si>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</si>
  <si>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</si>
  <si>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</si>
  <si>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</si>
  <si>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</si>
  <si>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</si>
  <si>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</si>
  <si>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</si>
  <si>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</si>
  <si>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</si>
  <si>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</si>
  <si>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</si>
  <si>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</si>
  <si>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</si>
  <si>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</si>
  <si>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</si>
  <si>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</si>
  <si>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</si>
  <si>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</si>
  <si>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</si>
  <si>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</si>
  <si>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</si>
  <si>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</si>
  <si>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</si>
  <si>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</si>
  <si>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</si>
  <si>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</si>
  <si>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</si>
  <si>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</si>
  <si>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</si>
  <si>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</si>
  <si>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</si>
  <si>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</si>
  <si>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</si>
  <si>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</si>
  <si>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</si>
  <si>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</si>
  <si>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</si>
  <si>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</si>
  <si>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</si>
  <si>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</si>
  <si>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</si>
  <si>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</si>
  <si>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</si>
  <si>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</si>
  <si>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</si>
  <si>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</si>
  <si>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</si>
  <si>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</si>
  <si>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</si>
  <si>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</si>
  <si>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</si>
  <si>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</si>
  <si>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</si>
  <si>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</si>
  <si>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</si>
  <si>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</si>
  <si>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</si>
  <si>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</si>
  <si>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</si>
  <si>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</si>
  <si>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</si>
  <si>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</si>
  <si>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</si>
  <si>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</si>
  <si>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</si>
  <si>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</si>
  <si>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</si>
  <si>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</si>
  <si>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</si>
  <si>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</si>
  <si>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</si>
  <si>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</si>
  <si>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</si>
  <si>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</si>
  <si>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</si>
  <si>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</si>
  <si>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</si>
  <si>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</si>
  <si>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</si>
  <si>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</si>
  <si>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</si>
  <si>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</si>
  <si>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</si>
  <si>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</si>
  <si>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</si>
  <si>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</si>
  <si>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</si>
  <si>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</si>
  <si>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</si>
  <si>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</si>
  <si>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</si>
  <si>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</si>
  <si>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</si>
  <si>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</si>
  <si>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</si>
  <si>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</si>
  <si>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</si>
  <si>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</si>
  <si>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</si>
  <si>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</si>
  <si>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</si>
  <si>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</si>
  <si>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</si>
  <si>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</si>
  <si>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</si>
  <si>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</si>
  <si>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</si>
  <si>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</si>
  <si>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</si>
  <si>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</si>
  <si>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</si>
  <si>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</si>
  <si>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</si>
  <si>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</si>
  <si>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</si>
  <si>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</si>
  <si>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</si>
  <si>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</si>
  <si>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</si>
  <si>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</si>
  <si>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</si>
  <si>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</si>
  <si>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</si>
  <si>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</si>
  <si>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</si>
  <si>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</si>
  <si>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</si>
  <si>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</si>
  <si>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</si>
  <si>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</si>
  <si>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</si>
  <si>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</si>
  <si>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</si>
  <si>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</si>
  <si>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</si>
  <si>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</si>
  <si>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</si>
  <si>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</si>
  <si>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</si>
  <si>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</si>
  <si>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</si>
  <si>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</si>
  <si>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</si>
  <si>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</si>
  <si>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</si>
  <si>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</si>
  <si>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</si>
  <si>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</si>
  <si>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</si>
  <si>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</si>
  <si>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</si>
  <si>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</si>
  <si>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</si>
  <si>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</si>
  <si>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</si>
  <si>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</si>
  <si>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</si>
  <si>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</si>
  <si>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</si>
  <si>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</si>
  <si>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</si>
  <si>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</si>
  <si>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</si>
  <si>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</si>
  <si>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</si>
  <si>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</si>
  <si>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</si>
  <si>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</si>
  <si>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</si>
  <si>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</si>
  <si>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</si>
  <si>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</si>
  <si>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</si>
  <si>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</si>
  <si>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</si>
  <si>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</si>
  <si>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</si>
  <si>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</si>
  <si>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</si>
  <si>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</si>
  <si>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</si>
  <si>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</si>
  <si>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</si>
  <si>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</si>
  <si>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</si>
  <si>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</si>
  <si>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</si>
  <si>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</si>
  <si>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</si>
  <si>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</si>
  <si>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</si>
  <si>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</si>
  <si>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</si>
  <si>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</si>
  <si>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</si>
  <si>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</si>
  <si>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</si>
  <si>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</si>
  <si>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</si>
  <si>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</si>
  <si>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</si>
  <si>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</si>
  <si>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</si>
  <si>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</si>
  <si>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</si>
  <si>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</si>
  <si>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</si>
  <si>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</si>
  <si>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</si>
  <si>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</si>
  <si>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</si>
  <si>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</si>
  <si>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</si>
  <si>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</si>
  <si>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</si>
  <si>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</si>
  <si>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</si>
  <si>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</si>
  <si>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</si>
  <si>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</si>
  <si>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</si>
  <si>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</si>
  <si>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</si>
  <si>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</si>
  <si>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</si>
  <si>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</si>
  <si>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</si>
  <si>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</si>
  <si>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</si>
  <si>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</si>
  <si>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</si>
  <si>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</si>
  <si>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</si>
  <si>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</si>
  <si>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</si>
  <si>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</si>
  <si>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</si>
  <si>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</si>
  <si>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</si>
  <si>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</si>
  <si>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</si>
  <si>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</si>
  <si>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</si>
  <si>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</si>
  <si>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</si>
  <si>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</si>
  <si>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</si>
  <si>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</si>
  <si>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</si>
  <si>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</si>
  <si>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</si>
  <si>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</si>
  <si>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</si>
  <si>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</si>
  <si>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</si>
  <si>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</si>
  <si>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</si>
  <si>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</si>
  <si>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</si>
  <si>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</si>
  <si>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</si>
  <si>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</si>
  <si>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</si>
  <si>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</si>
  <si>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</si>
  <si>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</si>
  <si>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</si>
  <si>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</si>
  <si>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</si>
  <si>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</si>
  <si>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</si>
  <si>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</si>
  <si>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</si>
  <si>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</si>
  <si>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</si>
  <si>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</si>
  <si>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</si>
  <si>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</si>
  <si>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</si>
  <si>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</si>
  <si>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</si>
  <si>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</si>
  <si>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</si>
  <si>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</si>
  <si>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</si>
  <si>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</si>
  <si>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</si>
  <si>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</si>
  <si>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</si>
  <si>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</si>
  <si>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</si>
  <si>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</si>
  <si>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</si>
  <si>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</si>
  <si>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</si>
  <si>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</si>
  <si>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</si>
  <si>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</si>
  <si>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</si>
  <si>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</si>
  <si>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</si>
  <si>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</si>
  <si>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</si>
  <si>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</si>
  <si>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</si>
  <si>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</si>
  <si>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</si>
  <si>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</si>
  <si>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</si>
  <si>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</si>
  <si>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</si>
  <si>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</si>
  <si>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</si>
  <si>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</si>
  <si>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</si>
  <si>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</si>
  <si>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</si>
  <si>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</si>
  <si>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</si>
  <si>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</si>
  <si>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</si>
  <si>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</si>
  <si>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</si>
  <si>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</si>
  <si>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</si>
  <si>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</si>
  <si>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</si>
  <si>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</si>
  <si>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</si>
  <si>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</si>
  <si>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</si>
  <si>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</si>
  <si>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</si>
  <si>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</si>
  <si>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</si>
  <si>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</si>
  <si>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</si>
  <si>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</si>
  <si>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</si>
  <si>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</si>
  <si>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</si>
  <si>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</si>
  <si>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</si>
  <si>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</si>
  <si>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</si>
  <si>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</si>
  <si>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</si>
  <si>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</si>
  <si>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</si>
  <si>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</si>
  <si>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</si>
  <si>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</si>
  <si>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</si>
  <si>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</si>
  <si>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</si>
  <si>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</si>
  <si>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</si>
  <si>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</si>
  <si>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</si>
  <si>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</si>
  <si>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</si>
  <si>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</si>
  <si>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</si>
  <si>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</si>
  <si>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</si>
  <si>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</si>
  <si>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</si>
  <si>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</si>
  <si>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</si>
  <si>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</si>
  <si>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</si>
  <si>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</si>
  <si>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</si>
  <si>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</si>
  <si>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</si>
  <si>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</si>
  <si>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</si>
  <si>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</si>
  <si>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</si>
  <si>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</si>
  <si>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</si>
  <si>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</si>
  <si>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</si>
  <si>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</si>
  <si>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</si>
  <si>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</si>
  <si>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</si>
  <si>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</si>
  <si>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</si>
  <si>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</si>
  <si>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</si>
  <si>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</si>
  <si>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</si>
  <si>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</si>
  <si>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</si>
  <si>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</si>
  <si>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</si>
  <si>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</si>
  <si>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</si>
  <si>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</si>
  <si>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</si>
  <si>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</si>
  <si>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</si>
  <si>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</si>
  <si>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</si>
  <si>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</si>
  <si>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</si>
  <si>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</si>
  <si>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</si>
  <si>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</si>
  <si>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</si>
  <si>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</si>
  <si>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</si>
  <si>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</si>
  <si>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</si>
  <si>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</si>
  <si>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</si>
  <si>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</si>
  <si>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</si>
  <si>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</si>
  <si>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</si>
  <si>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</si>
  <si>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</si>
  <si>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</si>
  <si>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</si>
  <si>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</si>
  <si>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</si>
  <si>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</si>
  <si>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</si>
  <si>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</si>
  <si>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</si>
  <si>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</si>
  <si>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</si>
  <si>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</si>
  <si>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</si>
  <si>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</si>
  <si>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</si>
  <si>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</si>
  <si>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</si>
  <si>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</si>
  <si>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</si>
  <si>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</si>
  <si>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</si>
  <si>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</si>
  <si>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</si>
  <si>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</si>
  <si>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</si>
  <si>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</si>
  <si>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</si>
  <si>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</si>
  <si>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</si>
  <si>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</si>
  <si>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</si>
  <si>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</si>
  <si>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</si>
  <si>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</si>
  <si>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</si>
  <si>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</si>
  <si>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</si>
  <si>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</si>
  <si>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</si>
  <si>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</si>
  <si>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</si>
  <si>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</si>
  <si>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</si>
  <si>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</si>
  <si>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</si>
  <si>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</si>
  <si>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</si>
  <si>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</si>
  <si>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</si>
  <si>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</si>
  <si>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</si>
  <si>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</si>
  <si>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</si>
  <si>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</si>
  <si>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</si>
  <si>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</si>
  <si>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</si>
  <si>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</si>
  <si>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</si>
  <si>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</si>
  <si>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</si>
  <si>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</si>
  <si>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</si>
  <si>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</si>
  <si>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</si>
  <si>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</si>
  <si>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</si>
  <si>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</si>
  <si>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</si>
  <si>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</si>
  <si>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</si>
  <si>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</si>
  <si>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</si>
  <si>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</si>
  <si>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</si>
  <si>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</si>
  <si>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</si>
  <si>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</si>
  <si>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</si>
  <si>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</si>
  <si>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</si>
  <si>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</si>
  <si>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</si>
  <si>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</si>
  <si>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</si>
  <si>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</si>
  <si>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</si>
  <si>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</si>
  <si>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</si>
  <si>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</si>
  <si>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</si>
  <si>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</si>
  <si>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</si>
  <si>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</si>
  <si>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</si>
  <si>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</si>
  <si>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</si>
  <si>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</si>
  <si>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</si>
  <si>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</si>
  <si>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</si>
  <si>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</si>
  <si>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</si>
  <si>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</si>
  <si>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</si>
  <si>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</si>
  <si>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</si>
  <si>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</si>
  <si>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</si>
  <si>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</si>
  <si>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</si>
  <si>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</si>
  <si>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</si>
  <si>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</si>
  <si>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</si>
  <si>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</si>
  <si>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</si>
  <si>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</si>
  <si>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</si>
  <si>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</si>
  <si>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</si>
  <si>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</si>
  <si>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</si>
  <si>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</si>
  <si>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</si>
  <si>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</si>
  <si>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</si>
  <si>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</si>
  <si>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</si>
  <si>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</si>
  <si>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</si>
  <si>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</si>
  <si>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</si>
  <si>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</si>
  <si>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</si>
  <si>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</si>
  <si>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</si>
  <si>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</si>
  <si>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</si>
  <si>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</si>
  <si>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</si>
  <si>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</si>
  <si>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</si>
  <si>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</si>
  <si>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</si>
  <si>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</si>
  <si>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</si>
  <si>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</si>
  <si>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</si>
  <si>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</si>
  <si>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</si>
  <si>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</si>
  <si>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</si>
  <si>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</si>
  <si>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</si>
  <si>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</si>
  <si>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</si>
  <si>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</si>
  <si>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</si>
  <si>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</si>
  <si>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</si>
  <si>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</si>
  <si>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</si>
  <si>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</si>
  <si>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</si>
  <si>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</si>
  <si>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</si>
  <si>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</si>
  <si>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</si>
  <si>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</si>
  <si>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</si>
  <si>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</si>
  <si>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</si>
  <si>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</si>
  <si>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</si>
  <si>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</si>
  <si>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</si>
  <si>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</si>
  <si>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</si>
  <si>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</si>
  <si>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</si>
  <si>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</si>
  <si>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</si>
  <si>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</si>
  <si>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</si>
  <si>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</si>
  <si>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</si>
  <si>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</si>
  <si>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</si>
  <si>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</si>
  <si>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</si>
  <si>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</si>
  <si>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</si>
  <si>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</si>
  <si>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</si>
  <si>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</si>
  <si>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</si>
  <si>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</si>
  <si>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</si>
  <si>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</si>
  <si>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</si>
  <si>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</si>
  <si>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</si>
  <si>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</si>
  <si>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</si>
  <si>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</si>
  <si>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</si>
  <si>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</si>
  <si>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</si>
  <si>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</si>
  <si>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</si>
  <si>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</si>
  <si>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</si>
  <si>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</si>
  <si>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</si>
  <si>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</si>
  <si>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</si>
  <si>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</si>
  <si>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</si>
  <si>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</si>
  <si>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</si>
  <si>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</si>
  <si>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</si>
  <si>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</si>
  <si>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</si>
  <si>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</si>
  <si>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</si>
  <si>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</si>
  <si>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</si>
  <si>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</si>
  <si>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</si>
  <si>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</si>
  <si>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</si>
  <si>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</si>
  <si>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</si>
  <si>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</si>
  <si>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</si>
  <si>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</si>
  <si>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</si>
  <si>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</si>
  <si>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</si>
  <si>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</si>
  <si>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</si>
  <si>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</si>
  <si>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</si>
  <si>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</si>
  <si>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</si>
  <si>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</si>
  <si>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</si>
  <si>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</si>
  <si>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</si>
  <si>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</si>
  <si>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</si>
  <si>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</si>
  <si>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</si>
  <si>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</si>
  <si>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</si>
  <si>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</si>
  <si>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</si>
  <si>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</si>
  <si>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</si>
  <si>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</si>
  <si>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</si>
  <si>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</si>
  <si>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</si>
  <si>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</si>
  <si>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</si>
  <si>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</si>
  <si>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</si>
  <si>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</si>
  <si>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</si>
  <si>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</si>
  <si>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</si>
  <si>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</si>
  <si>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</si>
  <si>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</si>
  <si>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</si>
  <si>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</si>
  <si>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</si>
  <si>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</si>
  <si>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</si>
  <si>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</si>
  <si>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</si>
  <si>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</si>
  <si>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</si>
  <si>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</si>
  <si>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</si>
  <si>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</si>
  <si>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</si>
  <si>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</si>
  <si>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</si>
  <si>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</si>
  <si>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</si>
  <si>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</si>
  <si>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</si>
  <si>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</si>
  <si>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</si>
  <si>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</si>
  <si>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</si>
  <si>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</si>
  <si>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</si>
  <si>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</si>
  <si>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</si>
  <si>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</si>
  <si>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</si>
  <si>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</si>
  <si>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</si>
  <si>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</si>
  <si>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</si>
  <si>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</si>
  <si>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</si>
  <si>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</si>
  <si>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</si>
  <si>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</si>
  <si>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</si>
  <si>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</si>
  <si>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</si>
  <si>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</si>
  <si>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</si>
  <si>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</si>
  <si>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</si>
  <si>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</si>
  <si>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</si>
  <si>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</si>
  <si>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</si>
  <si>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</si>
  <si>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</si>
  <si>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</si>
  <si>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</si>
  <si>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</si>
  <si>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</si>
  <si>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</si>
  <si>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</si>
  <si>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</si>
  <si>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</si>
  <si>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</si>
  <si>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</si>
  <si>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</si>
  <si>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</si>
  <si>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</si>
  <si>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</si>
  <si>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</si>
  <si>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</si>
  <si>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</si>
  <si>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</si>
  <si>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</si>
  <si>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</si>
  <si>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</si>
  <si>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</si>
  <si>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</si>
  <si>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</si>
  <si>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</si>
  <si>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</si>
  <si>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</si>
  <si>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</si>
  <si>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</si>
  <si>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</si>
  <si>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</si>
  <si>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</si>
  <si>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</si>
  <si>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</si>
  <si>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</si>
  <si>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</si>
  <si>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</si>
  <si>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</si>
  <si>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</si>
  <si>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</si>
  <si>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</si>
  <si>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</si>
  <si>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</si>
  <si>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</si>
  <si>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</si>
  <si>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</si>
  <si>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</si>
  <si>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</si>
  <si>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</si>
  <si>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</si>
  <si>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</si>
  <si>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</si>
  <si>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</si>
  <si>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</si>
  <si>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</si>
  <si>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</si>
  <si>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</si>
  <si>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</si>
  <si>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</si>
  <si>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</si>
  <si>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</si>
  <si>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</si>
  <si>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</si>
  <si>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</si>
  <si>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</si>
  <si>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</si>
  <si>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</si>
  <si>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</si>
  <si>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</si>
  <si>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</si>
  <si>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</si>
  <si>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</si>
  <si>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</si>
  <si>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</si>
  <si>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</si>
  <si>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</si>
  <si>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</si>
  <si>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</si>
  <si>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</si>
  <si>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</si>
  <si>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</si>
  <si>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</si>
  <si>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</si>
  <si>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</si>
  <si>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</si>
  <si>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</si>
  <si>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</si>
  <si>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</si>
  <si>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</si>
  <si>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</si>
  <si>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</si>
  <si>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</si>
  <si>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</si>
  <si>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</si>
  <si>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</si>
  <si>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</si>
  <si>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</si>
  <si>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</si>
  <si>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</si>
  <si>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</si>
  <si>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</si>
  <si>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</si>
  <si>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</si>
  <si>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</si>
  <si>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</si>
  <si>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</si>
  <si>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</si>
  <si>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</si>
  <si>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</si>
  <si>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</si>
  <si>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</si>
  <si>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</si>
  <si>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</si>
  <si>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</si>
  <si>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</si>
  <si>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</si>
  <si>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</si>
  <si>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</si>
  <si>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</si>
  <si>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</si>
  <si>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</si>
  <si>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</si>
  <si>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</si>
  <si>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</si>
  <si>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</si>
  <si>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</si>
  <si>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</si>
  <si>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</si>
  <si>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</si>
  <si>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</si>
  <si>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</si>
  <si>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</si>
  <si>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</si>
  <si>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</si>
  <si>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</si>
  <si>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</si>
  <si>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</si>
  <si>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</si>
  <si>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</si>
  <si>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</si>
  <si>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</si>
  <si>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</si>
  <si>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</si>
  <si>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</si>
  <si>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</si>
  <si>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</si>
  <si>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</si>
  <si>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</si>
  <si>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</si>
  <si>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</si>
  <si>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</si>
  <si>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</si>
  <si>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</si>
  <si>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</si>
  <si>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</si>
  <si>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</si>
  <si>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</si>
  <si>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</si>
  <si>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</si>
  <si>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</si>
  <si>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</si>
  <si>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</si>
  <si>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</si>
  <si>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</si>
  <si>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</si>
  <si>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</si>
  <si>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</si>
  <si>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</si>
  <si>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</si>
  <si>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</si>
  <si>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</si>
  <si>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</si>
  <si>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</si>
  <si>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</si>
  <si>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</si>
  <si>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</si>
  <si>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</si>
  <si>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</si>
  <si>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</si>
  <si>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</si>
  <si>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</si>
  <si>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</si>
  <si>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</si>
  <si>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</si>
  <si>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</si>
  <si>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</si>
  <si>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</si>
  <si>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</si>
  <si>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</si>
  <si>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</si>
  <si>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</si>
  <si>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</si>
  <si>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</si>
  <si>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</si>
  <si>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</si>
  <si>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</si>
  <si>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</si>
  <si>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</si>
  <si>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</si>
  <si>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</si>
  <si>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</si>
  <si>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</si>
  <si>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</si>
  <si>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</si>
  <si>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</si>
  <si>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</si>
  <si>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</si>
  <si>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</si>
  <si>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</si>
  <si>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Age band</t>
  </si>
  <si>
    <t>Count of Attrition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</si>
</sst>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2"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7" xfId="0" applyFont="1" applyBorder="1" applyAlignment="1"/>
    <xf numFmtId="0" fontId="0" fillId="0" borderId="8" xfId="0" applyNumberFormat="1" applyFont="1" applyBorder="1" applyAlignment="1"/>
    <xf numFmtId="1" fontId="0" fillId="0" borderId="6" xfId="0" applyNumberFormat="1" applyFont="1" applyBorder="1" applyAlignment="1"/>
    <xf numFmtId="0" fontId="1" fillId="0" borderId="0" xfId="0" applyFont="1" applyAlignment="1"/>
    <xf numFmtId="164" fontId="0" fillId="0" borderId="0" xfId="0" applyNumberFormat="1" applyFont="1" applyAlignment="1"/>
    <xf numFmtId="165" fontId="0" fillId="0" borderId="0" xfId="0" applyNumberFormat="1" applyFont="1" applyAlignment="1"/>
    <xf numFmtId="1" fontId="0" fillId="0" borderId="0" xfId="0" applyNumberFormat="1" applyFont="1" applyAlignment="1"/>
    <xf numFmtId="10" fontId="0" fillId="0" borderId="0" xfId="1" applyNumberFormat="1" applyFont="1" applyAlignment="1"/>
    <xf numFmtId="165" fontId="0" fillId="0" borderId="3" xfId="0" applyNumberFormat="1" applyFont="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9" fontId="0" fillId="0" borderId="0" xfId="1" applyFont="1" applyAlignment="1"/>
    <xf numFmtId="0" fontId="0" fillId="0" borderId="1" xfId="0" pivotButton="1" applyFont="1" applyBorder="1" applyAlignment="1"/>
    <xf numFmtId="0" fontId="0" fillId="0" borderId="1" xfId="0" applyFont="1" applyBorder="1" applyAlignment="1">
      <alignment horizontal="left"/>
    </xf>
    <xf numFmtId="0" fontId="0" fillId="0" borderId="9" xfId="0" applyFont="1" applyBorder="1" applyAlignment="1">
      <alignment horizontal="left"/>
    </xf>
    <xf numFmtId="0" fontId="0" fillId="0" borderId="5" xfId="0" applyFont="1" applyBorder="1" applyAlignment="1">
      <alignment horizontal="left"/>
    </xf>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xf numFmtId="10" fontId="0" fillId="0" borderId="0" xfId="0" applyNumberFormat="1" applyFont="1" applyAlignment="1"/>
  </cellXfs>
  <cellStyles count="2">
    <cellStyle name="Normal" xfId="0" builtinId="0"/>
    <cellStyle name="Percent" xfId="1" builtinId="5"/>
  </cellStyles>
  <dxfs count="53">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font>
        <b/>
        <i val="0"/>
        <sz val="9"/>
        <color theme="0"/>
        <name val="Comic Sans MS"/>
        <scheme val="none"/>
      </font>
      <fill>
        <gradientFill degree="45">
          <stop position="0">
            <color theme="4" tint="-0.49803155613879818"/>
          </stop>
          <stop position="1">
            <color rgb="FF00B0F0"/>
          </stop>
        </gradientFill>
      </fill>
    </dxf>
    <dxf>
      <font>
        <b/>
        <i val="0"/>
        <sz val="9"/>
        <color theme="0"/>
        <name val="Comic Sans MS"/>
        <scheme val="none"/>
      </font>
    </dxf>
    <dxf>
      <font>
        <b/>
        <i val="0"/>
        <sz val="11"/>
        <color theme="0"/>
        <name val="Comic Sans MS"/>
        <scheme val="none"/>
      </font>
      <fill>
        <gradientFill>
          <stop position="0">
            <color theme="4" tint="-0.25098422193060094"/>
          </stop>
          <stop position="1">
            <color rgb="FF00B0F0"/>
          </stop>
        </gradientFill>
      </fill>
    </dxf>
    <dxf>
      <font>
        <b/>
        <i val="0"/>
        <sz val="9"/>
        <name val="Comic Sans MS"/>
        <scheme val="none"/>
      </font>
    </dxf>
    <dxf>
      <numFmt numFmtId="165"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tableStyleElement type="headerRow" dxfId="52"/>
      <tableStyleElement type="firstRowStripe" dxfId="51"/>
      <tableStyleElement type="secondRowStripe" dxfId="50"/>
    </tableStyle>
    <tableStyle name="Slicer " pivot="0" table="0" count="5">
      <tableStyleElement type="wholeTable" dxfId="47"/>
      <tableStyleElement type="headerRow" dxfId="46"/>
    </tableStyle>
    <tableStyle name="Slicer2" pivot="0" table="0" count="5">
      <tableStyleElement type="wholeTable" dxfId="45"/>
      <tableStyleElement type="headerRow" dxfId="44"/>
    </tableStyle>
  </tableStyles>
  <colors>
    <mruColors>
      <color rgb="FFE47CD5"/>
      <color rgb="FF960000"/>
      <color rgb="FF933F95"/>
      <color rgb="FFA42094"/>
      <color rgb="FF572658"/>
    </mruColors>
  </colors>
  <extLst>
    <ext xmlns:x14="http://schemas.microsoft.com/office/spreadsheetml/2009/9/main" uri="{46F421CA-312F-682f-3DD2-61675219B42D}">
      <x14:dxfs count="30">
        <dxf>
          <fill>
            <gradientFill>
              <stop position="0">
                <color theme="9" tint="-0.49803155613879818"/>
              </stop>
              <stop position="1">
                <color theme="9" tint="0.40000610370189521"/>
              </stop>
            </gradientFill>
          </fill>
        </dxf>
        <dxf>
          <font>
            <b/>
            <i val="0"/>
            <sz val="9"/>
            <color theme="0"/>
            <name val="Comic Sans MS"/>
            <scheme val="none"/>
          </font>
          <fill>
            <gradientFill>
              <stop position="0">
                <color theme="9" tint="-0.49803155613879818"/>
              </stop>
              <stop position="1">
                <color theme="9" tint="0.40000610370189521"/>
              </stop>
            </gradientFill>
          </fill>
        </dxf>
        <dxf>
          <font>
            <b/>
            <i val="0"/>
            <sz val="9"/>
            <color theme="0"/>
            <name val="Comic Sans MS"/>
            <scheme val="none"/>
          </font>
          <fill>
            <gradientFill>
              <stop position="0">
                <color theme="9" tint="-0.49803155613879818"/>
              </stop>
              <stop position="1">
                <color theme="9" tint="0.40000610370189521"/>
              </stop>
            </gradientFill>
          </fill>
        </dxf>
        <dxf>
          <font>
            <b/>
            <i val="0"/>
            <sz val="9"/>
            <color theme="0"/>
            <name val="Comic Sans MS"/>
            <scheme val="none"/>
          </font>
          <fill>
            <gradientFill>
              <stop position="0">
                <color rgb="FF7030A0"/>
              </stop>
              <stop position="1">
                <color theme="4"/>
              </stop>
            </gradientFill>
          </fill>
        </dxf>
        <dxf>
          <font>
            <b/>
            <i val="0"/>
            <sz val="9"/>
            <color theme="0"/>
            <name val="Comic Sans MS"/>
            <scheme val="none"/>
          </font>
          <fill>
            <gradientFill>
              <stop position="0">
                <color rgb="FF7030A0"/>
              </stop>
              <stop position="1">
                <color theme="4"/>
              </stop>
            </gradientFill>
          </fill>
        </dxf>
        <dxf>
          <font>
            <color theme="0"/>
          </font>
          <fill>
            <gradientFill>
              <stop position="0">
                <color rgb="FF7030A0"/>
              </stop>
              <stop position="1">
                <color theme="4"/>
              </stop>
            </gradientFill>
          </fill>
        </dxf>
        <dxf>
          <font>
            <b/>
            <i val="0"/>
            <sz val="9"/>
            <color theme="0"/>
            <name val="Comic Sans MS"/>
            <scheme val="none"/>
          </font>
          <fill>
            <gradientFill>
              <stop position="0">
                <color rgb="FF7030A0"/>
              </stop>
              <stop position="1">
                <color theme="4"/>
              </stop>
            </gradientFill>
          </fill>
        </dxf>
        <dxf>
          <font>
            <b/>
            <i val="0"/>
            <sz val="9"/>
            <color theme="0"/>
            <name val="Comic Sans MS"/>
            <scheme val="none"/>
          </font>
          <fill>
            <gradientFill>
              <stop position="0">
                <color rgb="FF7030A0"/>
              </stop>
              <stop position="1">
                <color theme="4"/>
              </stop>
            </gradientFill>
          </fill>
        </dxf>
        <dxf>
          <font>
            <color theme="0"/>
          </font>
          <fill>
            <gradientFill>
              <stop position="0">
                <color rgb="FF7030A0"/>
              </stop>
              <stop position="1">
                <color theme="4"/>
              </stop>
            </gradientFill>
          </fill>
        </dxf>
        <dxf>
          <font>
            <b/>
            <i val="0"/>
            <sz val="9"/>
            <color theme="0"/>
            <name val="Comic Sans MS"/>
            <scheme val="none"/>
          </font>
          <fill>
            <gradientFill>
              <stop position="0">
                <color rgb="FF7030A0"/>
              </stop>
              <stop position="1">
                <color theme="4"/>
              </stop>
            </gradientFill>
          </fill>
        </dxf>
        <dxf>
          <font>
            <b/>
            <i val="0"/>
            <sz val="9"/>
            <color theme="0"/>
            <name val="Comic Sans MS"/>
            <scheme val="none"/>
          </font>
          <fill>
            <gradientFill>
              <stop position="0">
                <color rgb="FF7030A0"/>
              </stop>
              <stop position="1">
                <color theme="4"/>
              </stop>
            </gradientFill>
          </fill>
        </dxf>
        <dxf>
          <font>
            <color theme="0"/>
          </font>
          <fill>
            <gradientFill>
              <stop position="0">
                <color rgb="FF7030A0"/>
              </stop>
              <stop position="1">
                <color theme="4"/>
              </stop>
            </gradientFill>
          </fill>
        </dxf>
        <dxf>
          <font>
            <b/>
            <i val="0"/>
            <sz val="9"/>
            <color theme="0"/>
            <name val="Comic Sans MS"/>
            <scheme val="none"/>
          </font>
          <fill>
            <gradientFill>
              <stop position="0">
                <color rgb="FF7030A0"/>
              </stop>
              <stop position="1">
                <color theme="4"/>
              </stop>
            </gradientFill>
          </fill>
        </dxf>
        <dxf>
          <font>
            <b/>
            <i val="0"/>
            <sz val="9"/>
            <color theme="0"/>
            <name val="Comic Sans MS"/>
            <scheme val="none"/>
          </font>
          <fill>
            <gradientFill>
              <stop position="0">
                <color rgb="FF7030A0"/>
              </stop>
              <stop position="1">
                <color theme="4"/>
              </stop>
            </gradientFill>
          </fill>
        </dxf>
        <dxf>
          <font>
            <color theme="0"/>
          </font>
          <fill>
            <gradientFill>
              <stop position="0">
                <color rgb="FF7030A0"/>
              </stop>
              <stop position="1">
                <color theme="4"/>
              </stop>
            </gradientFill>
          </fill>
        </dxf>
        <dxf>
          <font>
            <b/>
            <i val="0"/>
            <sz val="9"/>
            <color theme="0"/>
            <name val="Comic Sans MS"/>
            <scheme val="none"/>
          </font>
          <fill>
            <gradientFill>
              <stop position="0">
                <color rgb="FF7030A0"/>
              </stop>
              <stop position="1">
                <color theme="4"/>
              </stop>
            </gradientFill>
          </fill>
        </dxf>
        <dxf>
          <font>
            <b/>
            <i val="0"/>
            <sz val="9"/>
            <color theme="0"/>
            <name val="Comic Sans MS"/>
            <scheme val="none"/>
          </font>
          <fill>
            <gradientFill>
              <stop position="0">
                <color rgb="FF7030A0"/>
              </stop>
              <stop position="1">
                <color theme="4"/>
              </stop>
            </gradientFill>
          </fill>
        </dxf>
        <dxf>
          <font>
            <color theme="0"/>
          </font>
          <fill>
            <gradientFill>
              <stop position="0">
                <color rgb="FF7030A0"/>
              </stop>
              <stop position="1">
                <color theme="4"/>
              </stop>
            </gradientFill>
          </fill>
        </dxf>
        <dxf>
          <fill>
            <gradientFill>
              <stop position="0">
                <color theme="9" tint="-0.49803155613879818"/>
              </stop>
              <stop position="1">
                <color theme="9" tint="0.40000610370189521"/>
              </stop>
            </gradientFill>
          </fill>
        </dxf>
        <dxf>
          <font>
            <b/>
            <i val="0"/>
            <sz val="9"/>
            <color theme="0"/>
            <name val="Comic Sans MS"/>
            <scheme val="none"/>
          </font>
          <fill>
            <gradientFill>
              <stop position="0">
                <color theme="9" tint="-0.49803155613879818"/>
              </stop>
              <stop position="1">
                <color theme="9" tint="0.40000610370189521"/>
              </stop>
            </gradientFill>
          </fill>
        </dxf>
        <dxf>
          <font>
            <b/>
            <i val="0"/>
            <sz val="9"/>
            <color theme="0"/>
            <name val="Comic Sans MS"/>
            <scheme val="none"/>
          </font>
          <fill>
            <gradientFill>
              <stop position="0">
                <color theme="9" tint="-0.49803155613879818"/>
              </stop>
              <stop position="1">
                <color theme="9" tint="0.40000610370189521"/>
              </stop>
            </gradientFill>
          </fill>
        </dxf>
        <dxf>
          <font>
            <b/>
            <i val="0"/>
            <sz val="9"/>
            <color theme="0"/>
            <name val="Comic Sans MS"/>
            <scheme val="none"/>
          </font>
          <fill>
            <gradientFill>
              <stop position="0">
                <color theme="9" tint="-0.49803155613879818"/>
              </stop>
              <stop position="1">
                <color theme="9" tint="0.40000610370189521"/>
              </stop>
            </gradientFill>
          </fill>
        </dxf>
        <dxf>
          <fill>
            <gradientFill>
              <stop position="0">
                <color theme="9" tint="-0.49803155613879818"/>
              </stop>
              <stop position="1">
                <color theme="9" tint="0.40000610370189521"/>
              </stop>
            </gradientFill>
          </fill>
        </dxf>
        <dxf>
          <font>
            <b/>
            <i val="0"/>
            <sz val="9"/>
            <color theme="0"/>
            <name val="Comic Sans MS"/>
            <scheme val="none"/>
          </font>
          <fill>
            <gradientFill>
              <stop position="0">
                <color theme="9" tint="-0.49803155613879818"/>
              </stop>
              <stop position="1">
                <color theme="9" tint="0.40000610370189521"/>
              </stop>
            </gradientFill>
          </fill>
        </dxf>
        <dxf>
          <font>
            <b/>
            <i val="0"/>
            <sz val="9"/>
            <color theme="0"/>
            <name val="Comic Sans MS"/>
            <scheme val="none"/>
          </font>
          <fill>
            <gradientFill>
              <stop position="0">
                <color rgb="FF7030A0"/>
              </stop>
              <stop position="1">
                <color theme="4"/>
              </stop>
            </gradientFill>
          </fill>
        </dxf>
        <dxf>
          <font>
            <b/>
            <i val="0"/>
            <sz val="9"/>
            <color theme="0"/>
            <name val="Comic Sans MS"/>
            <scheme val="none"/>
          </font>
          <fill>
            <gradientFill>
              <stop position="0">
                <color rgb="FF7030A0"/>
              </stop>
              <stop position="1">
                <color theme="4"/>
              </stop>
            </gradientFill>
          </fill>
        </dxf>
        <dxf>
          <font>
            <color theme="0"/>
          </font>
          <fill>
            <gradientFill>
              <stop position="0">
                <color rgb="FF7030A0"/>
              </stop>
              <stop position="1">
                <color theme="4"/>
              </stop>
            </gradientFill>
          </fill>
        </dxf>
        <dxf>
          <fill>
            <gradientFill>
              <stop position="0">
                <color rgb="FF7030A0"/>
              </stop>
              <stop position="1">
                <color theme="4"/>
              </stop>
            </gradientFill>
          </fill>
        </dxf>
        <dxf>
          <font>
            <b/>
            <i val="0"/>
            <sz val="9"/>
            <name val="Comic Sans MS"/>
            <scheme val="none"/>
          </font>
          <fill>
            <gradientFill>
              <stop position="0">
                <color rgb="FF7030A0"/>
              </stop>
              <stop position="1">
                <color theme="4"/>
              </stop>
            </gradientFill>
          </fill>
        </dxf>
        <dxf>
          <font>
            <b/>
            <i val="0"/>
            <sz val="9"/>
            <name val="Comic Sans MS"/>
            <scheme val="none"/>
          </font>
          <fill>
            <gradientFill>
              <stop position="0">
                <color rgb="FF7030A0"/>
              </stop>
              <stop position="1">
                <color theme="4"/>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5"/>
            <x14:slicerStyleElement type="selectedItemWithData" dxfId="4"/>
            <x14:slicerStyleElement type="selectedItemWithNoData" dxfId="3"/>
          </x14:slicerStyleElements>
        </x14:slicerStyle>
        <x14:slicerStyle name="Slicer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(Ratings!$C$7,Ratings!$C$8)</c:f>
              <c:numCache>
                <c:formatCode>0.000000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555555555555555E-2"/>
          <c:y val="5.0925925925925923E-2"/>
          <c:w val="0.27500000000000002"/>
          <c:h val="0.16203703703703703"/>
        </c:manualLayout>
      </c:layout>
      <c:barChart>
        <c:barDir val="bar"/>
        <c:grouping val="stacked"/>
        <c:varyColors val="0"/>
        <c:ser>
          <c:idx val="0"/>
          <c:order val="0"/>
          <c:spPr>
            <a:solidFill>
              <a:schemeClr val="accent1"/>
            </a:solidFill>
            <a:ln>
              <a:noFill/>
            </a:ln>
            <a:effectLst/>
          </c:spPr>
          <c:invertIfNegative val="0"/>
          <c:val>
            <c:numRef>
              <c:f>Ratings!$B$7</c:f>
              <c:numCache>
                <c:formatCode>0.0</c:formatCode>
                <c:ptCount val="1"/>
                <c:pt idx="0">
                  <c:v>2.6265306122448981</c:v>
                </c:pt>
              </c:numCache>
            </c:numRef>
          </c:val>
        </c:ser>
        <c:ser>
          <c:idx val="1"/>
          <c:order val="1"/>
          <c:spPr>
            <a:solidFill>
              <a:schemeClr val="accent2"/>
            </a:solidFill>
            <a:ln>
              <a:noFill/>
            </a:ln>
            <a:effectLst/>
          </c:spPr>
          <c:invertIfNegative val="0"/>
          <c:val>
            <c:numRef>
              <c:f>Ratings!$B$8</c:f>
              <c:numCache>
                <c:formatCode>0.0</c:formatCode>
                <c:ptCount val="1"/>
                <c:pt idx="0">
                  <c:v>1.3734693877551019</c:v>
                </c:pt>
              </c:numCache>
            </c:numRef>
          </c:val>
        </c:ser>
        <c:dLbls>
          <c:showLegendKey val="0"/>
          <c:showVal val="0"/>
          <c:showCatName val="0"/>
          <c:showSerName val="0"/>
          <c:showPercent val="0"/>
          <c:showBubbleSize val="0"/>
        </c:dLbls>
        <c:gapWidth val="150"/>
        <c:overlap val="100"/>
        <c:axId val="290792400"/>
        <c:axId val="290790768"/>
      </c:barChart>
      <c:catAx>
        <c:axId val="290792400"/>
        <c:scaling>
          <c:orientation val="minMax"/>
        </c:scaling>
        <c:delete val="1"/>
        <c:axPos val="l"/>
        <c:majorTickMark val="out"/>
        <c:minorTickMark val="none"/>
        <c:tickLblPos val="nextTo"/>
        <c:crossAx val="290790768"/>
        <c:crosses val="autoZero"/>
        <c:auto val="1"/>
        <c:lblAlgn val="ctr"/>
        <c:lblOffset val="100"/>
        <c:noMultiLvlLbl val="0"/>
      </c:catAx>
      <c:valAx>
        <c:axId val="290790768"/>
        <c:scaling>
          <c:orientation val="minMax"/>
          <c:max val="4"/>
        </c:scaling>
        <c:delete val="1"/>
        <c:axPos val="b"/>
        <c:numFmt formatCode="0.0" sourceLinked="1"/>
        <c:majorTickMark val="out"/>
        <c:minorTickMark val="none"/>
        <c:tickLblPos val="nextTo"/>
        <c:crossAx val="290792400"/>
        <c:crosses val="autoZero"/>
        <c:crossBetween val="between"/>
      </c:valAx>
      <c:spPr>
        <a:noFill/>
        <a:ln>
          <a:solidFill>
            <a:schemeClr val="lt1">
              <a:shade val="50000"/>
              <a:alpha val="75000"/>
            </a:schemeClr>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637531489468341"/>
          <c:y val="0.18079615048118985"/>
          <c:w val="0.36944444444444446"/>
          <c:h val="0.6157407407407407"/>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(Gender!$C$10,Gender!$C$11)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bt attrition!Education</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bt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bt attrition'!$A$4:$A$9</c:f>
              <c:strCache>
                <c:ptCount val="5"/>
                <c:pt idx="0">
                  <c:v>Doctoral Degree</c:v>
                </c:pt>
                <c:pt idx="1">
                  <c:v>High School</c:v>
                </c:pt>
                <c:pt idx="2">
                  <c:v>Associates Degree</c:v>
                </c:pt>
                <c:pt idx="3">
                  <c:v>Master's Degree</c:v>
                </c:pt>
                <c:pt idx="4">
                  <c:v>Bachelor's Degree</c:v>
                </c:pt>
              </c:strCache>
            </c:strRef>
          </c:cat>
          <c:val>
            <c:numRef>
              <c:f>'Education bt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182"/>
        <c:axId val="471504480"/>
        <c:axId val="471512096"/>
      </c:barChart>
      <c:catAx>
        <c:axId val="471504480"/>
        <c:scaling>
          <c:orientation val="minMax"/>
        </c:scaling>
        <c:delete val="1"/>
        <c:axPos val="l"/>
        <c:numFmt formatCode="General" sourceLinked="1"/>
        <c:majorTickMark val="none"/>
        <c:minorTickMark val="none"/>
        <c:tickLblPos val="nextTo"/>
        <c:crossAx val="471512096"/>
        <c:crosses val="autoZero"/>
        <c:auto val="1"/>
        <c:lblAlgn val="ctr"/>
        <c:lblOffset val="100"/>
        <c:noMultiLvlLbl val="0"/>
      </c:catAx>
      <c:valAx>
        <c:axId val="471512096"/>
        <c:scaling>
          <c:orientation val="minMax"/>
        </c:scaling>
        <c:delete val="1"/>
        <c:axPos val="b"/>
        <c:numFmt formatCode="General" sourceLinked="1"/>
        <c:majorTickMark val="none"/>
        <c:minorTickMark val="none"/>
        <c:tickLblPos val="nextTo"/>
        <c:crossAx val="4715044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rgbClr val="7030A0"/>
                </a:gs>
                <a:gs pos="100000">
                  <a:schemeClr val="accent6">
                    <a:lumMod val="60000"/>
                    <a:lumOff val="40000"/>
                  </a:schemeClr>
                </a:gs>
                <a:gs pos="97000">
                  <a:srgbClr val="E47CD5"/>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Job role'!$E$4:$E$12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 role'!$F$4:$F$12</c:f>
              <c:numCache>
                <c:formatCode>General</c:formatCode>
                <c:ptCount val="9"/>
                <c:pt idx="0">
                  <c:v>9</c:v>
                </c:pt>
                <c:pt idx="1">
                  <c:v>12</c:v>
                </c:pt>
                <c:pt idx="2">
                  <c:v>62</c:v>
                </c:pt>
                <c:pt idx="3">
                  <c:v>5</c:v>
                </c:pt>
                <c:pt idx="4">
                  <c:v>10</c:v>
                </c:pt>
                <c:pt idx="5">
                  <c:v>2</c:v>
                </c:pt>
                <c:pt idx="6">
                  <c:v>47</c:v>
                </c:pt>
                <c:pt idx="7">
                  <c:v>57</c:v>
                </c:pt>
                <c:pt idx="8">
                  <c:v>33</c:v>
                </c:pt>
              </c:numCache>
            </c:numRef>
          </c:val>
        </c:ser>
        <c:dLbls>
          <c:dLblPos val="outEnd"/>
          <c:showLegendKey val="0"/>
          <c:showVal val="1"/>
          <c:showCatName val="0"/>
          <c:showSerName val="0"/>
          <c:showPercent val="0"/>
          <c:showBubbleSize val="0"/>
        </c:dLbls>
        <c:gapWidth val="39"/>
        <c:overlap val="-27"/>
        <c:axId val="585322576"/>
        <c:axId val="585316592"/>
      </c:barChart>
      <c:catAx>
        <c:axId val="585322576"/>
        <c:scaling>
          <c:orientation val="minMax"/>
        </c:scaling>
        <c:delete val="1"/>
        <c:axPos val="b"/>
        <c:numFmt formatCode="General" sourceLinked="1"/>
        <c:majorTickMark val="none"/>
        <c:minorTickMark val="none"/>
        <c:tickLblPos val="nextTo"/>
        <c:crossAx val="585316592"/>
        <c:crosses val="autoZero"/>
        <c:auto val="1"/>
        <c:lblAlgn val="ctr"/>
        <c:lblOffset val="100"/>
        <c:noMultiLvlLbl val="0"/>
      </c:catAx>
      <c:valAx>
        <c:axId val="585316592"/>
        <c:scaling>
          <c:orientation val="minMax"/>
        </c:scaling>
        <c:delete val="1"/>
        <c:axPos val="l"/>
        <c:numFmt formatCode="General" sourceLinked="1"/>
        <c:majorTickMark val="none"/>
        <c:minorTickMark val="none"/>
        <c:tickLblPos val="nextTo"/>
        <c:crossAx val="585322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Attrition'!$F$4:$F$6</c:f>
              <c:strCache>
                <c:ptCount val="3"/>
                <c:pt idx="0">
                  <c:v>HR</c:v>
                </c:pt>
                <c:pt idx="1">
                  <c:v>R&amp;D</c:v>
                </c:pt>
                <c:pt idx="2">
                  <c:v>Sales</c:v>
                </c:pt>
              </c:strCache>
            </c:strRef>
          </c:cat>
          <c:val>
            <c:numRef>
              <c:f>'Dept wise Attrition'!$G$4:$G$6</c:f>
              <c:numCache>
                <c:formatCode>0.00%</c:formatCode>
                <c:ptCount val="3"/>
                <c:pt idx="0">
                  <c:v>5.0632911392405063E-2</c:v>
                </c:pt>
                <c:pt idx="1">
                  <c:v>0.56118143459915615</c:v>
                </c:pt>
                <c:pt idx="2">
                  <c:v>0.3881856540084388</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wise attrition'!$E$4:$E$8</c:f>
              <c:strCache>
                <c:ptCount val="5"/>
                <c:pt idx="0">
                  <c:v>25 - 34</c:v>
                </c:pt>
                <c:pt idx="1">
                  <c:v>35 - 44</c:v>
                </c:pt>
                <c:pt idx="2">
                  <c:v>45 - 54</c:v>
                </c:pt>
                <c:pt idx="3">
                  <c:v>Over 55</c:v>
                </c:pt>
                <c:pt idx="4">
                  <c:v>Under 25</c:v>
                </c:pt>
              </c:strCache>
            </c:strRef>
          </c:cat>
          <c:val>
            <c:numRef>
              <c:f>'age wise attrition'!$F$4:$F$8</c:f>
              <c:numCache>
                <c:formatCode>General</c:formatCode>
                <c:ptCount val="5"/>
                <c:pt idx="0">
                  <c:v>112</c:v>
                </c:pt>
                <c:pt idx="1">
                  <c:v>51</c:v>
                </c:pt>
                <c:pt idx="2">
                  <c:v>38</c:v>
                </c:pt>
                <c:pt idx="3">
                  <c:v>25</c:v>
                </c:pt>
                <c:pt idx="4">
                  <c:v>11</c:v>
                </c:pt>
              </c:numCache>
            </c:numRef>
          </c:val>
        </c:ser>
        <c:dLbls>
          <c:dLblPos val="outEnd"/>
          <c:showLegendKey val="0"/>
          <c:showVal val="1"/>
          <c:showCatName val="0"/>
          <c:showSerName val="0"/>
          <c:showPercent val="0"/>
          <c:showBubbleSize val="0"/>
        </c:dLbls>
        <c:gapWidth val="123"/>
        <c:overlap val="-27"/>
        <c:axId val="1140904128"/>
        <c:axId val="1140925344"/>
      </c:barChart>
      <c:catAx>
        <c:axId val="114090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925344"/>
        <c:crosses val="autoZero"/>
        <c:auto val="1"/>
        <c:lblAlgn val="ctr"/>
        <c:lblOffset val="100"/>
        <c:noMultiLvlLbl val="0"/>
      </c:catAx>
      <c:valAx>
        <c:axId val="1140925344"/>
        <c:scaling>
          <c:orientation val="minMax"/>
        </c:scaling>
        <c:delete val="1"/>
        <c:axPos val="l"/>
        <c:numFmt formatCode="General" sourceLinked="1"/>
        <c:majorTickMark val="none"/>
        <c:minorTickMark val="none"/>
        <c:tickLblPos val="nextTo"/>
        <c:crossAx val="1140904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marital status!Attrition by marital status</c:name>
    <c:fmtId val="0"/>
  </c:pivotSource>
  <c:chart>
    <c:autoTitleDeleted val="1"/>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dLbl>
          <c:idx val="0"/>
          <c:layout>
            <c:manualLayout>
              <c:x val="0.14859437751004023"/>
              <c:y val="-5.2287581699346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2"/>
          </a:solidFill>
          <a:ln w="19050">
            <a:solidFill>
              <a:schemeClr val="lt1"/>
            </a:solidFill>
          </a:ln>
          <a:effectLst/>
        </c:spPr>
        <c:dLbl>
          <c:idx val="0"/>
          <c:layout>
            <c:manualLayout>
              <c:x val="9.6385542168674704E-2"/>
              <c:y val="9.803921568627450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3"/>
          </a:solidFill>
          <a:ln w="19050">
            <a:solidFill>
              <a:schemeClr val="lt1"/>
            </a:solidFill>
          </a:ln>
          <a:effectLst/>
        </c:spPr>
        <c:dLbl>
          <c:idx val="0"/>
          <c:layout>
            <c:manualLayout>
              <c:x val="-0.11646586345381527"/>
              <c:y val="-7.84313725490196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'Attrition by marital status'!$B$3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0"/>
              <c:layout>
                <c:manualLayout>
                  <c:x val="0.14859437751004023"/>
                  <c:y val="-5.2287581699346407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9.6385542168674704E-2"/>
                  <c:y val="9.8039215686274508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0.11646586345381527"/>
                  <c:y val="-7.8431372549019635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'Attrition by marital status'!$A$4:$A$7</c:f>
              <c:strCache>
                <c:ptCount val="3"/>
                <c:pt idx="0">
                  <c:v>Divorced</c:v>
                </c:pt>
                <c:pt idx="1">
                  <c:v>Married</c:v>
                </c:pt>
                <c:pt idx="2">
                  <c:v>Single</c:v>
                </c:pt>
              </c:strCache>
            </c:strRef>
          </c:cat>
          <c:val>
            <c:numRef>
              <c:f>'Attrition by marital status'!$B$4:$B$7</c:f>
              <c:numCache>
                <c:formatCode>0.00%</c:formatCode>
                <c:ptCount val="3"/>
                <c:pt idx="0">
                  <c:v>0.22244897959183674</c:v>
                </c:pt>
                <c:pt idx="1">
                  <c:v>0.45782312925170066</c:v>
                </c:pt>
                <c:pt idx="2">
                  <c:v>0.31972789115646261</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9810592705762531"/>
          <c:y val="0.33309698544963434"/>
          <c:w val="0.272043326673718"/>
          <c:h val="0.44707400045868051"/>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94444010541609"/>
          <c:y val="9.7222275384008849E-2"/>
          <c:w val="0.67611223553932021"/>
          <c:h val="0.77314802410397931"/>
        </c:manualLayout>
      </c:layout>
      <c:doughnutChart>
        <c:varyColors val="1"/>
        <c:ser>
          <c:idx val="0"/>
          <c:order val="0"/>
          <c:spPr>
            <a:ln>
              <a:solidFill>
                <a:schemeClr val="bg1">
                  <a:lumMod val="95000"/>
                  <a:alpha val="95000"/>
                </a:schemeClr>
              </a:solidFill>
            </a:ln>
          </c:spPr>
          <c:dPt>
            <c:idx val="0"/>
            <c:bubble3D val="0"/>
            <c:spPr>
              <a:gradFill>
                <a:gsLst>
                  <a:gs pos="0">
                    <a:schemeClr val="accent1">
                      <a:lumMod val="75000"/>
                    </a:schemeClr>
                  </a:gs>
                  <a:gs pos="100000">
                    <a:schemeClr val="accent6">
                      <a:lumMod val="75000"/>
                    </a:schemeClr>
                  </a:gs>
                </a:gsLst>
                <a:lin ang="5400000" scaled="1"/>
              </a:gradFill>
              <a:ln w="19050">
                <a:noFill/>
              </a:ln>
              <a:effectLst/>
            </c:spPr>
          </c:dPt>
          <c:dPt>
            <c:idx val="1"/>
            <c:bubble3D val="0"/>
            <c:spPr>
              <a:noFill/>
              <a:ln w="19050">
                <a:noFill/>
              </a:ln>
              <a:effectLst/>
            </c:spPr>
          </c:dPt>
          <c:val>
            <c:numRef>
              <c:f>(Ratings!$C$7,Ratings!$C$8)</c:f>
              <c:numCache>
                <c:formatCode>0.000000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200742148610758E-3"/>
          <c:y val="0.14759715519431038"/>
          <c:w val="0.99042130509548376"/>
          <c:h val="0.84554991109982225"/>
        </c:manualLayout>
      </c:layout>
      <c:barChart>
        <c:barDir val="bar"/>
        <c:grouping val="stacked"/>
        <c:varyColors val="0"/>
        <c:ser>
          <c:idx val="0"/>
          <c:order val="0"/>
          <c:spPr>
            <a:solidFill>
              <a:schemeClr val="accent2">
                <a:lumMod val="75000"/>
              </a:schemeClr>
            </a:solidFill>
            <a:ln>
              <a:noFill/>
            </a:ln>
            <a:effectLst/>
          </c:spPr>
          <c:invertIfNegative val="0"/>
          <c:val>
            <c:numRef>
              <c:f>Ratings!$B$7</c:f>
              <c:numCache>
                <c:formatCode>0.0</c:formatCode>
                <c:ptCount val="1"/>
                <c:pt idx="0">
                  <c:v>2.6265306122448981</c:v>
                </c:pt>
              </c:numCache>
            </c:numRef>
          </c:val>
        </c:ser>
        <c:ser>
          <c:idx val="1"/>
          <c:order val="1"/>
          <c:spPr>
            <a:noFill/>
            <a:ln>
              <a:solidFill>
                <a:schemeClr val="tx1">
                  <a:lumMod val="50000"/>
                  <a:lumOff val="50000"/>
                </a:schemeClr>
              </a:solidFill>
            </a:ln>
            <a:effectLst/>
          </c:spPr>
          <c:invertIfNegative val="0"/>
          <c:val>
            <c:numRef>
              <c:f>Ratings!$B$8</c:f>
              <c:numCache>
                <c:formatCode>0.0</c:formatCode>
                <c:ptCount val="1"/>
                <c:pt idx="0">
                  <c:v>1.3734693877551019</c:v>
                </c:pt>
              </c:numCache>
            </c:numRef>
          </c:val>
        </c:ser>
        <c:dLbls>
          <c:showLegendKey val="0"/>
          <c:showVal val="0"/>
          <c:showCatName val="0"/>
          <c:showSerName val="0"/>
          <c:showPercent val="0"/>
          <c:showBubbleSize val="0"/>
        </c:dLbls>
        <c:gapWidth val="66"/>
        <c:overlap val="100"/>
        <c:axId val="471503936"/>
        <c:axId val="471501216"/>
      </c:barChart>
      <c:catAx>
        <c:axId val="471503936"/>
        <c:scaling>
          <c:orientation val="minMax"/>
        </c:scaling>
        <c:delete val="1"/>
        <c:axPos val="l"/>
        <c:majorTickMark val="out"/>
        <c:minorTickMark val="none"/>
        <c:tickLblPos val="nextTo"/>
        <c:crossAx val="471501216"/>
        <c:crosses val="autoZero"/>
        <c:auto val="1"/>
        <c:lblAlgn val="ctr"/>
        <c:lblOffset val="100"/>
        <c:noMultiLvlLbl val="0"/>
      </c:catAx>
      <c:valAx>
        <c:axId val="471501216"/>
        <c:scaling>
          <c:orientation val="minMax"/>
          <c:max val="4"/>
        </c:scaling>
        <c:delete val="1"/>
        <c:axPos val="b"/>
        <c:numFmt formatCode="0.0" sourceLinked="1"/>
        <c:majorTickMark val="out"/>
        <c:minorTickMark val="none"/>
        <c:tickLblPos val="nextTo"/>
        <c:crossAx val="4715039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317660246119929"/>
          <c:y val="0.15147424753723962"/>
          <c:w val="0.66269998867944835"/>
          <c:h val="0.81146958902864419"/>
        </c:manualLayout>
      </c:layout>
      <c:doughnutChart>
        <c:varyColors val="1"/>
        <c:ser>
          <c:idx val="0"/>
          <c:order val="0"/>
          <c:spPr>
            <a:ln>
              <a:noFill/>
            </a:ln>
          </c:spPr>
          <c:dPt>
            <c:idx val="0"/>
            <c:bubble3D val="0"/>
            <c:spPr>
              <a:gradFill>
                <a:gsLst>
                  <a:gs pos="0">
                    <a:srgbClr val="572658"/>
                  </a:gs>
                  <a:gs pos="100000">
                    <a:srgbClr val="E47CD5"/>
                  </a:gs>
                </a:gsLst>
                <a:lin ang="10800000" scaled="0"/>
              </a:gradFill>
              <a:ln w="19050">
                <a:noFill/>
              </a:ln>
              <a:effectLst/>
            </c:spPr>
          </c:dPt>
          <c:dPt>
            <c:idx val="1"/>
            <c:bubble3D val="0"/>
            <c:spPr>
              <a:solidFill>
                <a:schemeClr val="bg1">
                  <a:lumMod val="85000"/>
                </a:schemeClr>
              </a:solidFill>
              <a:ln w="19050">
                <a:noFill/>
              </a:ln>
              <a:effectLst/>
            </c:spPr>
          </c:dPt>
          <c:val>
            <c:numRef>
              <c:f>(Gender!$C$10,Gender!$C$11)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317660246119929"/>
          <c:y val="0.15147424753723962"/>
          <c:w val="0.66269998867944835"/>
          <c:h val="0.81146958902864419"/>
        </c:manualLayout>
      </c:layout>
      <c:doughnutChart>
        <c:varyColors val="1"/>
        <c:ser>
          <c:idx val="0"/>
          <c:order val="0"/>
          <c:dPt>
            <c:idx val="0"/>
            <c:bubble3D val="0"/>
            <c:spPr>
              <a:solidFill>
                <a:schemeClr val="bg1">
                  <a:lumMod val="85000"/>
                </a:schemeClr>
              </a:solidFill>
              <a:ln w="19050">
                <a:noFill/>
              </a:ln>
              <a:effectLst/>
            </c:spPr>
          </c:dPt>
          <c:dPt>
            <c:idx val="1"/>
            <c:bubble3D val="0"/>
            <c:spPr>
              <a:gradFill>
                <a:gsLst>
                  <a:gs pos="0">
                    <a:schemeClr val="accent1">
                      <a:lumMod val="50000"/>
                    </a:schemeClr>
                  </a:gs>
                  <a:gs pos="100000">
                    <a:schemeClr val="accent5">
                      <a:lumMod val="75000"/>
                    </a:schemeClr>
                  </a:gs>
                </a:gsLst>
                <a:lin ang="10800000" scaled="0"/>
              </a:gradFill>
              <a:ln w="19050">
                <a:solidFill>
                  <a:schemeClr val="lt1"/>
                </a:solidFill>
              </a:ln>
              <a:effectLst/>
            </c:spPr>
          </c:dPt>
          <c:val>
            <c:numRef>
              <c:f>(Gender!$C$10,Gender!$C$11)</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bt attrition!Education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9000">
                <a:schemeClr val="accent6">
                  <a:lumMod val="75000"/>
                </a:schemeClr>
              </a:gs>
              <a:gs pos="100000">
                <a:schemeClr val="accent6">
                  <a:lumMod val="60000"/>
                  <a:lumOff val="40000"/>
                </a:schemeClr>
              </a:gs>
              <a:gs pos="1000">
                <a:schemeClr val="accent2">
                  <a:lumMod val="50000"/>
                </a:schemeClr>
              </a:gs>
            </a:gsLst>
            <a:lin ang="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bt attrition'!$B$3</c:f>
              <c:strCache>
                <c:ptCount val="1"/>
                <c:pt idx="0">
                  <c:v>Total</c:v>
                </c:pt>
              </c:strCache>
            </c:strRef>
          </c:tx>
          <c:spPr>
            <a:gradFill>
              <a:gsLst>
                <a:gs pos="99000">
                  <a:schemeClr val="accent6">
                    <a:lumMod val="75000"/>
                  </a:schemeClr>
                </a:gs>
                <a:gs pos="100000">
                  <a:schemeClr val="accent6">
                    <a:lumMod val="60000"/>
                    <a:lumOff val="40000"/>
                  </a:schemeClr>
                </a:gs>
                <a:gs pos="1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bt attrition'!$A$4:$A$9</c:f>
              <c:strCache>
                <c:ptCount val="5"/>
                <c:pt idx="0">
                  <c:v>Doctoral Degree</c:v>
                </c:pt>
                <c:pt idx="1">
                  <c:v>High School</c:v>
                </c:pt>
                <c:pt idx="2">
                  <c:v>Associates Degree</c:v>
                </c:pt>
                <c:pt idx="3">
                  <c:v>Master's Degree</c:v>
                </c:pt>
                <c:pt idx="4">
                  <c:v>Bachelor's Degree</c:v>
                </c:pt>
              </c:strCache>
            </c:strRef>
          </c:cat>
          <c:val>
            <c:numRef>
              <c:f>'Education bt attrition'!$B$4:$B$9</c:f>
              <c:numCache>
                <c:formatCode>General</c:formatCode>
                <c:ptCount val="5"/>
                <c:pt idx="0">
                  <c:v>5</c:v>
                </c:pt>
                <c:pt idx="1">
                  <c:v>31</c:v>
                </c:pt>
                <c:pt idx="2">
                  <c:v>44</c:v>
                </c:pt>
                <c:pt idx="3">
                  <c:v>58</c:v>
                </c:pt>
                <c:pt idx="4">
                  <c:v>99</c:v>
                </c:pt>
              </c:numCache>
            </c:numRef>
          </c:val>
        </c:ser>
        <c:dLbls>
          <c:dLblPos val="outEnd"/>
          <c:showLegendKey val="0"/>
          <c:showVal val="1"/>
          <c:showCatName val="0"/>
          <c:showSerName val="0"/>
          <c:showPercent val="0"/>
          <c:showBubbleSize val="0"/>
        </c:dLbls>
        <c:gapWidth val="62"/>
        <c:axId val="471499584"/>
        <c:axId val="471507200"/>
      </c:barChart>
      <c:catAx>
        <c:axId val="4714995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crossAx val="471507200"/>
        <c:crosses val="autoZero"/>
        <c:auto val="1"/>
        <c:lblAlgn val="ctr"/>
        <c:lblOffset val="100"/>
        <c:noMultiLvlLbl val="0"/>
      </c:catAx>
      <c:valAx>
        <c:axId val="471507200"/>
        <c:scaling>
          <c:orientation val="minMax"/>
        </c:scaling>
        <c:delete val="1"/>
        <c:axPos val="b"/>
        <c:numFmt formatCode="General" sourceLinked="1"/>
        <c:majorTickMark val="out"/>
        <c:minorTickMark val="none"/>
        <c:tickLblPos val="nextTo"/>
        <c:crossAx val="4714995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94000">
                  <a:srgbClr val="7030A0"/>
                </a:gs>
                <a:gs pos="0">
                  <a:srgbClr val="E47CD5"/>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'Attrition by Job role'!$E$4:$E$12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 role'!$F$4:$F$12</c:f>
              <c:numCache>
                <c:formatCode>General</c:formatCode>
                <c:ptCount val="9"/>
                <c:pt idx="0">
                  <c:v>9</c:v>
                </c:pt>
                <c:pt idx="1">
                  <c:v>12</c:v>
                </c:pt>
                <c:pt idx="2">
                  <c:v>62</c:v>
                </c:pt>
                <c:pt idx="3">
                  <c:v>5</c:v>
                </c:pt>
                <c:pt idx="4">
                  <c:v>10</c:v>
                </c:pt>
                <c:pt idx="5">
                  <c:v>2</c:v>
                </c:pt>
                <c:pt idx="6">
                  <c:v>47</c:v>
                </c:pt>
                <c:pt idx="7">
                  <c:v>57</c:v>
                </c:pt>
                <c:pt idx="8">
                  <c:v>33</c:v>
                </c:pt>
              </c:numCache>
            </c:numRef>
          </c:val>
        </c:ser>
        <c:dLbls>
          <c:dLblPos val="outEnd"/>
          <c:showLegendKey val="0"/>
          <c:showVal val="1"/>
          <c:showCatName val="0"/>
          <c:showSerName val="0"/>
          <c:showPercent val="0"/>
          <c:showBubbleSize val="0"/>
        </c:dLbls>
        <c:gapWidth val="39"/>
        <c:overlap val="-27"/>
        <c:axId val="585307888"/>
        <c:axId val="585326928"/>
      </c:barChart>
      <c:catAx>
        <c:axId val="585307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crossAx val="585326928"/>
        <c:crosses val="autoZero"/>
        <c:auto val="1"/>
        <c:lblAlgn val="ctr"/>
        <c:lblOffset val="100"/>
        <c:noMultiLvlLbl val="0"/>
      </c:catAx>
      <c:valAx>
        <c:axId val="585326928"/>
        <c:scaling>
          <c:orientation val="minMax"/>
        </c:scaling>
        <c:delete val="1"/>
        <c:axPos val="l"/>
        <c:numFmt formatCode="General" sourceLinked="1"/>
        <c:majorTickMark val="out"/>
        <c:minorTickMark val="none"/>
        <c:tickLblPos val="nextTo"/>
        <c:crossAx val="5853078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0"/>
        <c:ser>
          <c:idx val="0"/>
          <c:order val="0"/>
          <c:spPr>
            <a:gradFill>
              <a:gsLst>
                <a:gs pos="0">
                  <a:schemeClr val="accent2">
                    <a:lumMod val="75000"/>
                  </a:schemeClr>
                </a:gs>
                <a:gs pos="100000">
                  <a:schemeClr val="accent4">
                    <a:lumMod val="60000"/>
                    <a:lumOff val="40000"/>
                  </a:schemeClr>
                </a:gs>
              </a:gsLst>
              <a:lin ang="0" scaled="0"/>
            </a:gradFill>
            <a:ln w="15875">
              <a:solidFill>
                <a:schemeClr val="lt1"/>
              </a:solidFill>
            </a:ln>
            <a:effectLst/>
          </c:spPr>
          <c:dPt>
            <c:idx val="0"/>
            <c:bubble3D val="0"/>
            <c:spPr>
              <a:gradFill>
                <a:gsLst>
                  <a:gs pos="0">
                    <a:schemeClr val="accent2">
                      <a:lumMod val="75000"/>
                    </a:schemeClr>
                  </a:gs>
                  <a:gs pos="100000">
                    <a:schemeClr val="accent4">
                      <a:lumMod val="60000"/>
                      <a:lumOff val="40000"/>
                    </a:schemeClr>
                  </a:gs>
                </a:gsLst>
                <a:lin ang="0" scaled="0"/>
              </a:gradFill>
              <a:ln w="0">
                <a:solidFill>
                  <a:schemeClr val="lt1"/>
                </a:solidFill>
              </a:ln>
              <a:effectLst/>
            </c:spPr>
          </c:dPt>
          <c:dPt>
            <c:idx val="1"/>
            <c:bubble3D val="0"/>
            <c:spPr>
              <a:gradFill>
                <a:gsLst>
                  <a:gs pos="0">
                    <a:schemeClr val="accent6">
                      <a:lumMod val="50000"/>
                    </a:schemeClr>
                  </a:gs>
                  <a:gs pos="100000">
                    <a:schemeClr val="accent6">
                      <a:lumMod val="60000"/>
                      <a:lumOff val="40000"/>
                    </a:schemeClr>
                  </a:gs>
                </a:gsLst>
                <a:lin ang="10800000" scaled="0"/>
              </a:gradFill>
              <a:ln w="15875">
                <a:solidFill>
                  <a:schemeClr val="lt1"/>
                </a:solidFill>
              </a:ln>
              <a:effectLst/>
            </c:spPr>
          </c:dPt>
          <c:dPt>
            <c:idx val="2"/>
            <c:bubble3D val="0"/>
            <c:spPr>
              <a:gradFill>
                <a:gsLst>
                  <a:gs pos="0">
                    <a:schemeClr val="accent1">
                      <a:lumMod val="75000"/>
                    </a:schemeClr>
                  </a:gs>
                  <a:gs pos="100000">
                    <a:srgbClr val="00B0F0"/>
                  </a:gs>
                </a:gsLst>
                <a:lin ang="0" scaled="0"/>
              </a:gradFill>
              <a:ln w="15875">
                <a:solidFill>
                  <a:schemeClr val="lt1"/>
                </a:solidFill>
              </a:ln>
              <a:effectLst/>
            </c:spPr>
          </c:dPt>
          <c:dLbls>
            <c:dLbl>
              <c:idx val="1"/>
              <c:layout>
                <c:manualLayout>
                  <c:x val="-6.0571266456414433E-2"/>
                  <c:y val="9.6727578863962757E-2"/>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6.304673047584375E-3"/>
                  <c:y val="0.39467043034714999"/>
                </c:manualLayout>
              </c:layout>
              <c:dLblPos val="bestFi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Comic Sans MS" panose="030F0702030302020204" pitchFamily="66"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'Dept wise Attrition'!$F$4:$F$6</c:f>
              <c:strCache>
                <c:ptCount val="3"/>
                <c:pt idx="0">
                  <c:v>HR</c:v>
                </c:pt>
                <c:pt idx="1">
                  <c:v>R&amp;D</c:v>
                </c:pt>
                <c:pt idx="2">
                  <c:v>Sales</c:v>
                </c:pt>
              </c:strCache>
            </c:strRef>
          </c:cat>
          <c:val>
            <c:numRef>
              <c:f>'Dept wise Attrition'!$G$4:$G$6</c:f>
              <c:numCache>
                <c:formatCode>0.00%</c:formatCode>
                <c:ptCount val="3"/>
                <c:pt idx="0">
                  <c:v>5.0632911392405063E-2</c:v>
                </c:pt>
                <c:pt idx="1">
                  <c:v>0.56118143459915615</c:v>
                </c:pt>
                <c:pt idx="2">
                  <c:v>0.3881856540084388</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95000">
                  <a:srgbClr val="C00000"/>
                </a:gs>
                <a:gs pos="1000">
                  <a:schemeClr val="accent4">
                    <a:lumMod val="7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wise attrition'!$E$4:$E$8</c:f>
              <c:strCache>
                <c:ptCount val="5"/>
                <c:pt idx="0">
                  <c:v>25 - 34</c:v>
                </c:pt>
                <c:pt idx="1">
                  <c:v>35 - 44</c:v>
                </c:pt>
                <c:pt idx="2">
                  <c:v>45 - 54</c:v>
                </c:pt>
                <c:pt idx="3">
                  <c:v>Over 55</c:v>
                </c:pt>
                <c:pt idx="4">
                  <c:v>Under 25</c:v>
                </c:pt>
              </c:strCache>
            </c:strRef>
          </c:cat>
          <c:val>
            <c:numRef>
              <c:f>'age wise attrition'!$F$4:$F$8</c:f>
              <c:numCache>
                <c:formatCode>General</c:formatCode>
                <c:ptCount val="5"/>
                <c:pt idx="0">
                  <c:v>112</c:v>
                </c:pt>
                <c:pt idx="1">
                  <c:v>51</c:v>
                </c:pt>
                <c:pt idx="2">
                  <c:v>38</c:v>
                </c:pt>
                <c:pt idx="3">
                  <c:v>25</c:v>
                </c:pt>
                <c:pt idx="4">
                  <c:v>11</c:v>
                </c:pt>
              </c:numCache>
            </c:numRef>
          </c:val>
        </c:ser>
        <c:dLbls>
          <c:dLblPos val="outEnd"/>
          <c:showLegendKey val="0"/>
          <c:showVal val="1"/>
          <c:showCatName val="0"/>
          <c:showSerName val="0"/>
          <c:showPercent val="0"/>
          <c:showBubbleSize val="0"/>
        </c:dLbls>
        <c:gapWidth val="69"/>
        <c:overlap val="-27"/>
        <c:axId val="585315504"/>
        <c:axId val="585319312"/>
      </c:barChart>
      <c:catAx>
        <c:axId val="58531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crossAx val="585319312"/>
        <c:crosses val="autoZero"/>
        <c:auto val="1"/>
        <c:lblAlgn val="ctr"/>
        <c:lblOffset val="100"/>
        <c:noMultiLvlLbl val="0"/>
      </c:catAx>
      <c:valAx>
        <c:axId val="585319312"/>
        <c:scaling>
          <c:orientation val="minMax"/>
        </c:scaling>
        <c:delete val="1"/>
        <c:axPos val="l"/>
        <c:numFmt formatCode="General" sourceLinked="1"/>
        <c:majorTickMark val="none"/>
        <c:minorTickMark val="none"/>
        <c:tickLblPos val="nextTo"/>
        <c:crossAx val="5853155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marital status!Attrition by marital status</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4859437751004023"/>
              <c:y val="-5.2287581699346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9.6385542168674704E-2"/>
              <c:y val="9.803921568627450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0.11646586345381527"/>
              <c:y val="-7.84313725490196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4859437751004023"/>
              <c:y val="-5.2287581699346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9.6385542168674704E-2"/>
              <c:y val="9.803921568627450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646586345381527"/>
              <c:y val="-7.84313725490196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96000">
                <a:schemeClr val="accent4">
                  <a:lumMod val="60000"/>
                  <a:lumOff val="40000"/>
                </a:schemeClr>
              </a:gs>
              <a:gs pos="0">
                <a:srgbClr val="C00000"/>
              </a:gs>
            </a:gsLst>
            <a:lin ang="5400000" scaled="0"/>
          </a:gradFill>
          <a:ln w="19050">
            <a:solidFill>
              <a:schemeClr val="lt1"/>
            </a:solidFill>
          </a:ln>
          <a:effectLst/>
        </c:spPr>
        <c:dLbl>
          <c:idx val="0"/>
          <c:layout>
            <c:manualLayout>
              <c:x val="0.12488171639868165"/>
              <c:y val="-6.5526186446729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gradFill>
            <a:gsLst>
              <a:gs pos="96000">
                <a:schemeClr val="accent6">
                  <a:lumMod val="60000"/>
                  <a:lumOff val="40000"/>
                </a:schemeClr>
              </a:gs>
              <a:gs pos="0">
                <a:schemeClr val="accent6">
                  <a:lumMod val="50000"/>
                </a:schemeClr>
              </a:gs>
            </a:gsLst>
            <a:lin ang="10800000" scaled="0"/>
          </a:gradFill>
          <a:ln w="19050">
            <a:solidFill>
              <a:schemeClr val="lt1"/>
            </a:solidFill>
          </a:ln>
          <a:effectLst/>
        </c:spPr>
        <c:dLbl>
          <c:idx val="0"/>
          <c:layout>
            <c:manualLayout>
              <c:x val="2.5247153911704935E-2"/>
              <c:y val="9.14199729282755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gradFill>
            <a:gsLst>
              <a:gs pos="96000">
                <a:srgbClr val="00B0F0"/>
              </a:gs>
              <a:gs pos="0">
                <a:schemeClr val="accent1">
                  <a:lumMod val="75000"/>
                </a:schemeClr>
              </a:gs>
            </a:gsLst>
            <a:lin ang="5400000" scaled="0"/>
          </a:gradFill>
          <a:ln w="19050">
            <a:solidFill>
              <a:schemeClr val="lt1"/>
            </a:solidFill>
          </a:ln>
          <a:effectLst/>
        </c:spPr>
        <c:dLbl>
          <c:idx val="0"/>
          <c:layout>
            <c:manualLayout>
              <c:x val="-0.11412659090043414"/>
              <c:y val="-6.5192611097530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0"/>
        <c:ser>
          <c:idx val="0"/>
          <c:order val="0"/>
          <c:tx>
            <c:strRef>
              <c:f>'Attrition by marital status'!$B$3</c:f>
              <c:strCache>
                <c:ptCount val="1"/>
                <c:pt idx="0">
                  <c:v>Total</c:v>
                </c:pt>
              </c:strCache>
            </c:strRef>
          </c:tx>
          <c:spPr>
            <a:solidFill>
              <a:schemeClr val="accent1"/>
            </a:solidFill>
            <a:ln w="19050">
              <a:solidFill>
                <a:schemeClr val="lt1"/>
              </a:solidFill>
            </a:ln>
            <a:effectLst/>
          </c:spPr>
          <c:dPt>
            <c:idx val="0"/>
            <c:bubble3D val="0"/>
            <c:spPr>
              <a:gradFill>
                <a:gsLst>
                  <a:gs pos="96000">
                    <a:schemeClr val="accent4">
                      <a:lumMod val="60000"/>
                      <a:lumOff val="40000"/>
                    </a:schemeClr>
                  </a:gs>
                  <a:gs pos="0">
                    <a:srgbClr val="C00000"/>
                  </a:gs>
                </a:gsLst>
                <a:lin ang="5400000" scaled="0"/>
              </a:gradFill>
              <a:ln w="19050">
                <a:solidFill>
                  <a:schemeClr val="lt1"/>
                </a:solidFill>
              </a:ln>
              <a:effectLst/>
            </c:spPr>
          </c:dPt>
          <c:dPt>
            <c:idx val="1"/>
            <c:bubble3D val="0"/>
            <c:spPr>
              <a:gradFill>
                <a:gsLst>
                  <a:gs pos="96000">
                    <a:schemeClr val="accent6">
                      <a:lumMod val="60000"/>
                      <a:lumOff val="40000"/>
                    </a:schemeClr>
                  </a:gs>
                  <a:gs pos="0">
                    <a:schemeClr val="accent6">
                      <a:lumMod val="50000"/>
                    </a:schemeClr>
                  </a:gs>
                </a:gsLst>
                <a:lin ang="10800000" scaled="0"/>
              </a:gradFill>
              <a:ln w="19050">
                <a:solidFill>
                  <a:schemeClr val="lt1"/>
                </a:solidFill>
              </a:ln>
              <a:effectLst/>
            </c:spPr>
          </c:dPt>
          <c:dPt>
            <c:idx val="2"/>
            <c:bubble3D val="0"/>
            <c:spPr>
              <a:gradFill>
                <a:gsLst>
                  <a:gs pos="96000">
                    <a:srgbClr val="00B0F0"/>
                  </a:gs>
                  <a:gs pos="0">
                    <a:schemeClr val="accent1">
                      <a:lumMod val="75000"/>
                    </a:schemeClr>
                  </a:gs>
                </a:gsLst>
                <a:lin ang="5400000" scaled="0"/>
              </a:gradFill>
              <a:ln w="19050">
                <a:solidFill>
                  <a:schemeClr val="lt1"/>
                </a:solidFill>
              </a:ln>
              <a:effectLst/>
            </c:spPr>
          </c:dPt>
          <c:dLbls>
            <c:dLbl>
              <c:idx val="0"/>
              <c:layout>
                <c:manualLayout>
                  <c:x val="0.12488171639868165"/>
                  <c:y val="-6.552618644672932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2.5247153911704935E-2"/>
                  <c:y val="9.141997292827557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0.11412659090043414"/>
                  <c:y val="-6.5192611097530662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Comic Sans MS" panose="030F0702030302020204" pitchFamily="66"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marital status'!$A$4:$A$7</c:f>
              <c:strCache>
                <c:ptCount val="3"/>
                <c:pt idx="0">
                  <c:v>Divorced</c:v>
                </c:pt>
                <c:pt idx="1">
                  <c:v>Married</c:v>
                </c:pt>
                <c:pt idx="2">
                  <c:v>Single</c:v>
                </c:pt>
              </c:strCache>
            </c:strRef>
          </c:cat>
          <c:val>
            <c:numRef>
              <c:f>'Attrition by marital status'!$B$4:$B$7</c:f>
              <c:numCache>
                <c:formatCode>0.00%</c:formatCode>
                <c:ptCount val="3"/>
                <c:pt idx="0">
                  <c:v>0.22244897959183674</c:v>
                </c:pt>
                <c:pt idx="1">
                  <c:v>0.45782312925170066</c:v>
                </c:pt>
                <c:pt idx="2">
                  <c:v>0.31972789115646261</c:v>
                </c:pt>
              </c:numCache>
            </c:numRef>
          </c:val>
        </c:ser>
        <c:dLbls>
          <c:showLegendKey val="0"/>
          <c:showVal val="1"/>
          <c:showCatName val="0"/>
          <c:showSerName val="0"/>
          <c:showPercent val="0"/>
          <c:showBubbleSize val="0"/>
          <c:showLeaderLines val="1"/>
        </c:dLbls>
        <c:firstSliceAng val="18"/>
        <c:holeSize val="65"/>
      </c:doughnut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1050" b="1"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9.png"/><Relationship Id="rId18"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15.xml"/><Relationship Id="rId2" Type="http://schemas.openxmlformats.org/officeDocument/2006/relationships/image" Target="../media/image2.png"/><Relationship Id="rId16" Type="http://schemas.openxmlformats.org/officeDocument/2006/relationships/chart" Target="../charts/chart1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2.xml"/><Relationship Id="rId5" Type="http://schemas.openxmlformats.org/officeDocument/2006/relationships/image" Target="../media/image5.png"/><Relationship Id="rId15" Type="http://schemas.openxmlformats.org/officeDocument/2006/relationships/chart" Target="../charts/chart13.xml"/><Relationship Id="rId10" Type="http://schemas.openxmlformats.org/officeDocument/2006/relationships/chart" Target="../charts/chart11.xml"/><Relationship Id="rId19" Type="http://schemas.openxmlformats.org/officeDocument/2006/relationships/chart" Target="../charts/chart17.xml"/><Relationship Id="rId4" Type="http://schemas.openxmlformats.org/officeDocument/2006/relationships/image" Target="../media/image4.png"/><Relationship Id="rId9" Type="http://schemas.openxmlformats.org/officeDocument/2006/relationships/chart" Target="../charts/chart10.xml"/><Relationship Id="rId1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xdr:from>
      <xdr:col>4</xdr:col>
      <xdr:colOff>121920</xdr:colOff>
      <xdr:row>2</xdr:row>
      <xdr:rowOff>114300</xdr:rowOff>
    </xdr:from>
    <xdr:to>
      <xdr:col>5</xdr:col>
      <xdr:colOff>541020</xdr:colOff>
      <xdr:row>6</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464820</xdr:colOff>
      <xdr:row>0</xdr:row>
      <xdr:rowOff>175261</xdr:rowOff>
    </xdr:from>
    <xdr:to>
      <xdr:col>9</xdr:col>
      <xdr:colOff>281940</xdr:colOff>
      <xdr:row>5</xdr:row>
      <xdr:rowOff>175261</xdr:rowOff>
    </xdr:to>
    <mc:AlternateContent xmlns:mc="http://schemas.openxmlformats.org/markup-compatibility/2006" xmlns:a14="http://schemas.microsoft.com/office/drawing/2010/main">
      <mc:Choice Requires="a14">
        <xdr:graphicFrame macro="">
          <xdr:nvGraphicFramePr>
            <xdr:cNvPr id="4"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15940" y="17526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434340</xdr:colOff>
      <xdr:row>7</xdr:row>
      <xdr:rowOff>106680</xdr:rowOff>
    </xdr:from>
    <xdr:to>
      <xdr:col>10</xdr:col>
      <xdr:colOff>312420</xdr:colOff>
      <xdr:row>21</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358140</xdr:colOff>
      <xdr:row>6</xdr:row>
      <xdr:rowOff>76200</xdr:rowOff>
    </xdr:from>
    <xdr:to>
      <xdr:col>14</xdr:col>
      <xdr:colOff>175260</xdr:colOff>
      <xdr:row>19</xdr:row>
      <xdr:rowOff>196215</xdr:rowOff>
    </xdr:to>
    <mc:AlternateContent xmlns:mc="http://schemas.openxmlformats.org/markup-compatibility/2006" xmlns:a14="http://schemas.microsoft.com/office/drawing/2010/main">
      <mc:Choice Requires="a14">
        <xdr:graphicFrame macro="">
          <xdr:nvGraphicFramePr>
            <xdr:cNvPr id="7"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862060" y="12649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510540</xdr:colOff>
      <xdr:row>0</xdr:row>
      <xdr:rowOff>83821</xdr:rowOff>
    </xdr:from>
    <xdr:to>
      <xdr:col>6</xdr:col>
      <xdr:colOff>76200</xdr:colOff>
      <xdr:row>5</xdr:row>
      <xdr:rowOff>68581</xdr:rowOff>
    </xdr:to>
    <mc:AlternateContent xmlns:mc="http://schemas.openxmlformats.org/markup-compatibility/2006" xmlns:a14="http://schemas.microsoft.com/office/drawing/2010/main">
      <mc:Choice Requires="a14">
        <xdr:graphicFrame macro="">
          <xdr:nvGraphicFramePr>
            <xdr:cNvPr id="2"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848100" y="8382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0</xdr:row>
      <xdr:rowOff>83821</xdr:rowOff>
    </xdr:from>
    <xdr:to>
      <xdr:col>9</xdr:col>
      <xdr:colOff>487680</xdr:colOff>
      <xdr:row>11</xdr:row>
      <xdr:rowOff>60961</xdr:rowOff>
    </xdr:to>
    <mc:AlternateContent xmlns:mc="http://schemas.openxmlformats.org/markup-compatibility/2006" xmlns:a14="http://schemas.microsoft.com/office/drawing/2010/main">
      <mc:Choice Requires="a14">
        <xdr:graphicFrame macro="">
          <xdr:nvGraphicFramePr>
            <xdr:cNvPr id="4"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019800" y="83821"/>
              <a:ext cx="1828800" cy="2156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762000</xdr:colOff>
      <xdr:row>14</xdr:row>
      <xdr:rowOff>45720</xdr:rowOff>
    </xdr:from>
    <xdr:to>
      <xdr:col>5</xdr:col>
      <xdr:colOff>45720</xdr:colOff>
      <xdr:row>23</xdr:row>
      <xdr:rowOff>22860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289560</xdr:colOff>
      <xdr:row>7</xdr:row>
      <xdr:rowOff>106680</xdr:rowOff>
    </xdr:from>
    <xdr:to>
      <xdr:col>8</xdr:col>
      <xdr:colOff>419100</xdr:colOff>
      <xdr:row>18</xdr:row>
      <xdr:rowOff>53340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15240</xdr:colOff>
      <xdr:row>3</xdr:row>
      <xdr:rowOff>99060</xdr:rowOff>
    </xdr:from>
    <xdr:to>
      <xdr:col>12</xdr:col>
      <xdr:colOff>182880</xdr:colOff>
      <xdr:row>13</xdr:row>
      <xdr:rowOff>99060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594360</xdr:colOff>
      <xdr:row>11</xdr:row>
      <xdr:rowOff>76200</xdr:rowOff>
    </xdr:from>
    <xdr:to>
      <xdr:col>11</xdr:col>
      <xdr:colOff>114300</xdr:colOff>
      <xdr:row>21</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0</xdr:colOff>
      <xdr:row>8</xdr:row>
      <xdr:rowOff>0</xdr:rowOff>
    </xdr:from>
    <xdr:to>
      <xdr:col>15</xdr:col>
      <xdr:colOff>45720</xdr:colOff>
      <xdr:row>17</xdr:row>
      <xdr:rowOff>7620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434340</xdr:colOff>
      <xdr:row>9</xdr:row>
      <xdr:rowOff>190500</xdr:rowOff>
    </xdr:from>
    <xdr:to>
      <xdr:col>5</xdr:col>
      <xdr:colOff>175260</xdr:colOff>
      <xdr:row>16</xdr:row>
      <xdr:rowOff>76199</xdr:rowOff>
    </xdr:to>
    <mc:AlternateContent xmlns:mc="http://schemas.openxmlformats.org/markup-compatibility/2006">
      <mc:Choice xmlns:a14="http://schemas.microsoft.com/office/drawing/2010/main"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771900" y="1973580"/>
              <a:ext cx="1082040" cy="1272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1333500</xdr:colOff>
      <xdr:row>9</xdr:row>
      <xdr:rowOff>152400</xdr:rowOff>
    </xdr:from>
    <xdr:to>
      <xdr:col>3</xdr:col>
      <xdr:colOff>373380</xdr:colOff>
      <xdr:row>20</xdr:row>
      <xdr:rowOff>129539</xdr:rowOff>
    </xdr:to>
    <mc:AlternateContent xmlns:mc="http://schemas.openxmlformats.org/markup-compatibility/2006">
      <mc:Choice xmlns:a14="http://schemas.microsoft.com/office/drawing/2010/main"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2263140" y="1935480"/>
              <a:ext cx="1447800" cy="2156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327660</xdr:colOff>
      <xdr:row>7</xdr:row>
      <xdr:rowOff>106680</xdr:rowOff>
    </xdr:from>
    <xdr:to>
      <xdr:col>8</xdr:col>
      <xdr:colOff>198120</xdr:colOff>
      <xdr:row>15</xdr:row>
      <xdr:rowOff>91440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4</xdr:col>
      <xdr:colOff>1</xdr:colOff>
      <xdr:row>14</xdr:row>
      <xdr:rowOff>123825</xdr:rowOff>
    </xdr:from>
    <xdr:ext cx="251460" cy="234315"/>
    <xdr:pic>
      <xdr:nvPicPr>
        <xdr:cNvPr id="2" name="image4.png"/>
        <xdr:cNvPicPr preferRelativeResize="0"/>
      </xdr:nvPicPr>
      <xdr:blipFill>
        <a:blip xmlns:r="http://schemas.openxmlformats.org/officeDocument/2006/relationships" r:embed="rId1" cstate="print"/>
        <a:stretch>
          <a:fillRect/>
        </a:stretch>
      </xdr:blipFill>
      <xdr:spPr>
        <a:xfrm>
          <a:off x="2621281" y="2790825"/>
          <a:ext cx="251460" cy="234315"/>
        </a:xfrm>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3</xdr:col>
      <xdr:colOff>590549</xdr:colOff>
      <xdr:row>1</xdr:row>
      <xdr:rowOff>8164</xdr:rowOff>
    </xdr:from>
    <xdr:ext cx="14754225" cy="7439025"/>
    <xdr:grpSp>
      <xdr:nvGrpSpPr>
        <xdr:cNvPr id="2" name="Shape 2"/>
        <xdr:cNvGrpSpPr/>
      </xdr:nvGrpSpPr>
      <xdr:grpSpPr>
        <a:xfrm>
          <a:off x="2549978" y="204107"/>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163286</xdr:colOff>
      <xdr:row>6</xdr:row>
      <xdr:rowOff>43543</xdr:rowOff>
    </xdr:from>
    <xdr:to>
      <xdr:col>7</xdr:col>
      <xdr:colOff>424543</xdr:colOff>
      <xdr:row>7</xdr:row>
      <xdr:rowOff>174171</xdr:rowOff>
    </xdr:to>
    <xdr:sp macro="" textlink="">
      <xdr:nvSpPr>
        <xdr:cNvPr id="3" name="TextBox 2"/>
        <xdr:cNvSpPr txBox="1"/>
      </xdr:nvSpPr>
      <xdr:spPr>
        <a:xfrm>
          <a:off x="2775857" y="1219200"/>
          <a:ext cx="2220686"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960000"/>
              </a:solidFill>
              <a:latin typeface="Comic Sans MS" panose="030F0702030302020204" pitchFamily="66" charset="0"/>
            </a:rPr>
            <a:t>Total Employees</a:t>
          </a:r>
        </a:p>
      </xdr:txBody>
    </xdr:sp>
    <xdr:clientData/>
  </xdr:twoCellAnchor>
  <xdr:twoCellAnchor>
    <xdr:from>
      <xdr:col>5</xdr:col>
      <xdr:colOff>195943</xdr:colOff>
      <xdr:row>8</xdr:row>
      <xdr:rowOff>65314</xdr:rowOff>
    </xdr:from>
    <xdr:to>
      <xdr:col>7</xdr:col>
      <xdr:colOff>228600</xdr:colOff>
      <xdr:row>10</xdr:row>
      <xdr:rowOff>87085</xdr:rowOff>
    </xdr:to>
    <xdr:sp macro="" textlink="KPI!A8">
      <xdr:nvSpPr>
        <xdr:cNvPr id="7" name="TextBox 6"/>
        <xdr:cNvSpPr txBox="1"/>
      </xdr:nvSpPr>
      <xdr:spPr>
        <a:xfrm>
          <a:off x="3461657" y="1632857"/>
          <a:ext cx="1338943"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F1E68E1-5539-498F-94E0-18B30C191B6E}" type="TxLink">
            <a:rPr lang="en-US" sz="2600" b="1" i="0" u="none" strike="noStrike">
              <a:solidFill>
                <a:schemeClr val="accent5">
                  <a:lumMod val="50000"/>
                </a:schemeClr>
              </a:solidFill>
              <a:latin typeface="Comic Sans MS" panose="030F0702030302020204" pitchFamily="66" charset="0"/>
              <a:cs typeface="Calibri"/>
            </a:rPr>
            <a:pPr algn="ctr"/>
            <a:t>1470</a:t>
          </a:fld>
          <a:endParaRPr lang="en-IN" sz="2600" b="1">
            <a:solidFill>
              <a:schemeClr val="accent5">
                <a:lumMod val="50000"/>
              </a:schemeClr>
            </a:solidFill>
            <a:latin typeface="Comic Sans MS" panose="030F0702030302020204" pitchFamily="66" charset="0"/>
          </a:endParaRPr>
        </a:p>
      </xdr:txBody>
    </xdr:sp>
    <xdr:clientData/>
  </xdr:twoCellAnchor>
  <xdr:twoCellAnchor>
    <xdr:from>
      <xdr:col>8</xdr:col>
      <xdr:colOff>489857</xdr:colOff>
      <xdr:row>6</xdr:row>
      <xdr:rowOff>54429</xdr:rowOff>
    </xdr:from>
    <xdr:to>
      <xdr:col>12</xdr:col>
      <xdr:colOff>32657</xdr:colOff>
      <xdr:row>7</xdr:row>
      <xdr:rowOff>163286</xdr:rowOff>
    </xdr:to>
    <xdr:sp macro="" textlink="">
      <xdr:nvSpPr>
        <xdr:cNvPr id="55" name="TextBox 54"/>
        <xdr:cNvSpPr txBox="1"/>
      </xdr:nvSpPr>
      <xdr:spPr>
        <a:xfrm>
          <a:off x="5715000" y="1230086"/>
          <a:ext cx="2155371"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960000"/>
              </a:solidFill>
              <a:latin typeface="Comic Sans MS" panose="030F0702030302020204" pitchFamily="66" charset="0"/>
            </a:rPr>
            <a:t>Attrition Count</a:t>
          </a:r>
        </a:p>
      </xdr:txBody>
    </xdr:sp>
    <xdr:clientData/>
  </xdr:twoCellAnchor>
  <xdr:twoCellAnchor>
    <xdr:from>
      <xdr:col>9</xdr:col>
      <xdr:colOff>522514</xdr:colOff>
      <xdr:row>8</xdr:row>
      <xdr:rowOff>32657</xdr:rowOff>
    </xdr:from>
    <xdr:to>
      <xdr:col>11</xdr:col>
      <xdr:colOff>555172</xdr:colOff>
      <xdr:row>10</xdr:row>
      <xdr:rowOff>54428</xdr:rowOff>
    </xdr:to>
    <xdr:sp macro="" textlink="KPI!B8">
      <xdr:nvSpPr>
        <xdr:cNvPr id="56" name="TextBox 55"/>
        <xdr:cNvSpPr txBox="1"/>
      </xdr:nvSpPr>
      <xdr:spPr>
        <a:xfrm>
          <a:off x="6400800" y="1600200"/>
          <a:ext cx="1338943"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11D596-554F-41A3-90DA-45D5C1673FA6}" type="TxLink">
            <a:rPr lang="en-US" sz="2600" b="1" i="0" u="none" strike="noStrike">
              <a:solidFill>
                <a:schemeClr val="accent5">
                  <a:lumMod val="50000"/>
                </a:schemeClr>
              </a:solidFill>
              <a:latin typeface="Comic Sans MS" panose="030F0702030302020204" pitchFamily="66" charset="0"/>
              <a:cs typeface="Calibri"/>
            </a:rPr>
            <a:pPr algn="ctr"/>
            <a:t>237</a:t>
          </a:fld>
          <a:endParaRPr lang="en-IN" sz="2600" b="1">
            <a:solidFill>
              <a:schemeClr val="accent5">
                <a:lumMod val="50000"/>
              </a:schemeClr>
            </a:solidFill>
            <a:latin typeface="Comic Sans MS" panose="030F0702030302020204" pitchFamily="66" charset="0"/>
          </a:endParaRPr>
        </a:p>
      </xdr:txBody>
    </xdr:sp>
    <xdr:clientData/>
  </xdr:twoCellAnchor>
  <xdr:twoCellAnchor>
    <xdr:from>
      <xdr:col>13</xdr:col>
      <xdr:colOff>174172</xdr:colOff>
      <xdr:row>6</xdr:row>
      <xdr:rowOff>54429</xdr:rowOff>
    </xdr:from>
    <xdr:to>
      <xdr:col>16</xdr:col>
      <xdr:colOff>381000</xdr:colOff>
      <xdr:row>7</xdr:row>
      <xdr:rowOff>185057</xdr:rowOff>
    </xdr:to>
    <xdr:sp macro="" textlink="">
      <xdr:nvSpPr>
        <xdr:cNvPr id="57" name="TextBox 56"/>
        <xdr:cNvSpPr txBox="1"/>
      </xdr:nvSpPr>
      <xdr:spPr>
        <a:xfrm>
          <a:off x="8665029" y="1230086"/>
          <a:ext cx="2166257"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960000"/>
              </a:solidFill>
              <a:latin typeface="Comic Sans MS" panose="030F0702030302020204" pitchFamily="66" charset="0"/>
            </a:rPr>
            <a:t>Average</a:t>
          </a:r>
          <a:r>
            <a:rPr lang="en-IN" sz="1600" b="1" baseline="0">
              <a:solidFill>
                <a:srgbClr val="960000"/>
              </a:solidFill>
              <a:latin typeface="Comic Sans MS" panose="030F0702030302020204" pitchFamily="66" charset="0"/>
            </a:rPr>
            <a:t> Age</a:t>
          </a:r>
          <a:endParaRPr lang="en-IN" sz="1600" b="1">
            <a:solidFill>
              <a:srgbClr val="960000"/>
            </a:solidFill>
            <a:latin typeface="Comic Sans MS" panose="030F0702030302020204" pitchFamily="66" charset="0"/>
          </a:endParaRPr>
        </a:p>
      </xdr:txBody>
    </xdr:sp>
    <xdr:clientData/>
  </xdr:twoCellAnchor>
  <xdr:twoCellAnchor>
    <xdr:from>
      <xdr:col>14</xdr:col>
      <xdr:colOff>206829</xdr:colOff>
      <xdr:row>8</xdr:row>
      <xdr:rowOff>87086</xdr:rowOff>
    </xdr:from>
    <xdr:to>
      <xdr:col>16</xdr:col>
      <xdr:colOff>239486</xdr:colOff>
      <xdr:row>10</xdr:row>
      <xdr:rowOff>108857</xdr:rowOff>
    </xdr:to>
    <xdr:sp macro="" textlink="KPI!C8">
      <xdr:nvSpPr>
        <xdr:cNvPr id="58" name="TextBox 57"/>
        <xdr:cNvSpPr txBox="1"/>
      </xdr:nvSpPr>
      <xdr:spPr>
        <a:xfrm>
          <a:off x="9350829" y="1654629"/>
          <a:ext cx="1338943"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A29F29-F92F-44EB-AA9D-69DAFEF2410D}" type="TxLink">
            <a:rPr lang="en-US" sz="2600" b="1" i="0" u="none" strike="noStrike">
              <a:solidFill>
                <a:schemeClr val="accent5">
                  <a:lumMod val="50000"/>
                </a:schemeClr>
              </a:solidFill>
              <a:latin typeface="Comic Sans MS" panose="030F0702030302020204" pitchFamily="66" charset="0"/>
              <a:cs typeface="Calibri"/>
            </a:rPr>
            <a:pPr algn="ctr"/>
            <a:t>37</a:t>
          </a:fld>
          <a:endParaRPr lang="en-IN" sz="2600" b="1">
            <a:solidFill>
              <a:schemeClr val="accent5">
                <a:lumMod val="50000"/>
              </a:schemeClr>
            </a:solidFill>
            <a:latin typeface="Comic Sans MS" panose="030F0702030302020204" pitchFamily="66" charset="0"/>
          </a:endParaRPr>
        </a:p>
      </xdr:txBody>
    </xdr:sp>
    <xdr:clientData/>
  </xdr:twoCellAnchor>
  <xdr:twoCellAnchor>
    <xdr:from>
      <xdr:col>17</xdr:col>
      <xdr:colOff>489856</xdr:colOff>
      <xdr:row>6</xdr:row>
      <xdr:rowOff>54429</xdr:rowOff>
    </xdr:from>
    <xdr:to>
      <xdr:col>20</xdr:col>
      <xdr:colOff>598713</xdr:colOff>
      <xdr:row>8</xdr:row>
      <xdr:rowOff>32657</xdr:rowOff>
    </xdr:to>
    <xdr:sp macro="" textlink="">
      <xdr:nvSpPr>
        <xdr:cNvPr id="59" name="TextBox 58"/>
        <xdr:cNvSpPr txBox="1"/>
      </xdr:nvSpPr>
      <xdr:spPr>
        <a:xfrm>
          <a:off x="11593285" y="1230086"/>
          <a:ext cx="2068285"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960000"/>
              </a:solidFill>
              <a:latin typeface="Comic Sans MS" panose="030F0702030302020204" pitchFamily="66" charset="0"/>
            </a:rPr>
            <a:t>Active</a:t>
          </a:r>
          <a:r>
            <a:rPr lang="en-IN" sz="1600" b="1" baseline="0">
              <a:solidFill>
                <a:srgbClr val="960000"/>
              </a:solidFill>
              <a:latin typeface="Comic Sans MS" panose="030F0702030302020204" pitchFamily="66" charset="0"/>
            </a:rPr>
            <a:t> Employees</a:t>
          </a:r>
          <a:endParaRPr lang="en-IN" sz="1600" b="1">
            <a:solidFill>
              <a:srgbClr val="960000"/>
            </a:solidFill>
            <a:latin typeface="Comic Sans MS" panose="030F0702030302020204" pitchFamily="66" charset="0"/>
          </a:endParaRPr>
        </a:p>
      </xdr:txBody>
    </xdr:sp>
    <xdr:clientData/>
  </xdr:twoCellAnchor>
  <xdr:twoCellAnchor>
    <xdr:from>
      <xdr:col>18</xdr:col>
      <xdr:colOff>522515</xdr:colOff>
      <xdr:row>8</xdr:row>
      <xdr:rowOff>87086</xdr:rowOff>
    </xdr:from>
    <xdr:to>
      <xdr:col>20</xdr:col>
      <xdr:colOff>555172</xdr:colOff>
      <xdr:row>10</xdr:row>
      <xdr:rowOff>108857</xdr:rowOff>
    </xdr:to>
    <xdr:sp macro="" textlink="KPI!D8">
      <xdr:nvSpPr>
        <xdr:cNvPr id="60" name="TextBox 59"/>
        <xdr:cNvSpPr txBox="1"/>
      </xdr:nvSpPr>
      <xdr:spPr>
        <a:xfrm>
          <a:off x="12279086" y="1654629"/>
          <a:ext cx="1338943"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03313B-9B6C-462F-99BF-B1DF47D27A7A}" type="TxLink">
            <a:rPr lang="en-US" sz="2600" b="1" i="0" u="none" strike="noStrike">
              <a:solidFill>
                <a:schemeClr val="accent5">
                  <a:lumMod val="50000"/>
                </a:schemeClr>
              </a:solidFill>
              <a:latin typeface="Comic Sans MS" panose="030F0702030302020204" pitchFamily="66" charset="0"/>
              <a:cs typeface="Calibri"/>
            </a:rPr>
            <a:pPr algn="ctr"/>
            <a:t>1233</a:t>
          </a:fld>
          <a:endParaRPr lang="en-IN" sz="2600" b="1">
            <a:solidFill>
              <a:schemeClr val="accent5">
                <a:lumMod val="50000"/>
              </a:schemeClr>
            </a:solidFill>
            <a:latin typeface="Comic Sans MS" panose="030F0702030302020204" pitchFamily="66" charset="0"/>
          </a:endParaRPr>
        </a:p>
      </xdr:txBody>
    </xdr:sp>
    <xdr:clientData/>
  </xdr:twoCellAnchor>
  <xdr:twoCellAnchor>
    <xdr:from>
      <xdr:col>22</xdr:col>
      <xdr:colOff>174171</xdr:colOff>
      <xdr:row>6</xdr:row>
      <xdr:rowOff>65314</xdr:rowOff>
    </xdr:from>
    <xdr:to>
      <xdr:col>25</xdr:col>
      <xdr:colOff>315686</xdr:colOff>
      <xdr:row>7</xdr:row>
      <xdr:rowOff>163286</xdr:rowOff>
    </xdr:to>
    <xdr:sp macro="" textlink="">
      <xdr:nvSpPr>
        <xdr:cNvPr id="61" name="TextBox 60"/>
        <xdr:cNvSpPr txBox="1"/>
      </xdr:nvSpPr>
      <xdr:spPr>
        <a:xfrm>
          <a:off x="14543314" y="1240971"/>
          <a:ext cx="2100943" cy="29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960000"/>
              </a:solidFill>
              <a:latin typeface="Comic Sans MS" panose="030F0702030302020204" pitchFamily="66" charset="0"/>
            </a:rPr>
            <a:t>Attrition</a:t>
          </a:r>
          <a:r>
            <a:rPr lang="en-IN" sz="1600" b="1" baseline="0">
              <a:solidFill>
                <a:srgbClr val="960000"/>
              </a:solidFill>
              <a:latin typeface="Comic Sans MS" panose="030F0702030302020204" pitchFamily="66" charset="0"/>
            </a:rPr>
            <a:t> Rate</a:t>
          </a:r>
          <a:endParaRPr lang="en-IN" sz="1600" b="1">
            <a:solidFill>
              <a:srgbClr val="960000"/>
            </a:solidFill>
            <a:latin typeface="Comic Sans MS" panose="030F0702030302020204" pitchFamily="66" charset="0"/>
          </a:endParaRPr>
        </a:p>
      </xdr:txBody>
    </xdr:sp>
    <xdr:clientData/>
  </xdr:twoCellAnchor>
  <xdr:twoCellAnchor>
    <xdr:from>
      <xdr:col>23</xdr:col>
      <xdr:colOff>87086</xdr:colOff>
      <xdr:row>8</xdr:row>
      <xdr:rowOff>97971</xdr:rowOff>
    </xdr:from>
    <xdr:to>
      <xdr:col>25</xdr:col>
      <xdr:colOff>250372</xdr:colOff>
      <xdr:row>10</xdr:row>
      <xdr:rowOff>119742</xdr:rowOff>
    </xdr:to>
    <xdr:sp macro="" textlink="KPI!E8">
      <xdr:nvSpPr>
        <xdr:cNvPr id="62" name="TextBox 61"/>
        <xdr:cNvSpPr txBox="1"/>
      </xdr:nvSpPr>
      <xdr:spPr>
        <a:xfrm>
          <a:off x="15109372" y="1665514"/>
          <a:ext cx="1469571" cy="413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A26AC21-0CDC-4245-852D-21233E98D003}" type="TxLink">
            <a:rPr lang="en-US" sz="2600" b="1" i="0" u="none" strike="noStrike">
              <a:solidFill>
                <a:schemeClr val="accent5">
                  <a:lumMod val="50000"/>
                </a:schemeClr>
              </a:solidFill>
              <a:latin typeface="Comic Sans MS" panose="030F0702030302020204" pitchFamily="66" charset="0"/>
              <a:cs typeface="Calibri"/>
            </a:rPr>
            <a:pPr algn="ctr"/>
            <a:t>16.12%</a:t>
          </a:fld>
          <a:endParaRPr lang="en-IN" sz="2600" b="1">
            <a:solidFill>
              <a:schemeClr val="accent5">
                <a:lumMod val="50000"/>
              </a:schemeClr>
            </a:solidFill>
            <a:latin typeface="Comic Sans MS" panose="030F0702030302020204" pitchFamily="66" charset="0"/>
          </a:endParaRPr>
        </a:p>
      </xdr:txBody>
    </xdr:sp>
    <xdr:clientData/>
  </xdr:twoCellAnchor>
  <xdr:oneCellAnchor>
    <xdr:from>
      <xdr:col>7</xdr:col>
      <xdr:colOff>500742</xdr:colOff>
      <xdr:row>6</xdr:row>
      <xdr:rowOff>76200</xdr:rowOff>
    </xdr:from>
    <xdr:ext cx="326571" cy="326571"/>
    <xdr:pic>
      <xdr:nvPicPr>
        <xdr:cNvPr id="63" name="image4.png"/>
        <xdr:cNvPicPr preferRelativeResize="0"/>
      </xdr:nvPicPr>
      <xdr:blipFill>
        <a:blip xmlns:r="http://schemas.openxmlformats.org/officeDocument/2006/relationships" r:embed="rId1" cstate="print"/>
        <a:stretch>
          <a:fillRect/>
        </a:stretch>
      </xdr:blipFill>
      <xdr:spPr>
        <a:xfrm>
          <a:off x="5072742" y="1251857"/>
          <a:ext cx="326571" cy="326571"/>
        </a:xfrm>
        <a:prstGeom prst="rect">
          <a:avLst/>
        </a:prstGeom>
        <a:noFill/>
      </xdr:spPr>
    </xdr:pic>
    <xdr:clientData fLocksWithSheet="0"/>
  </xdr:oneCellAnchor>
  <xdr:oneCellAnchor>
    <xdr:from>
      <xdr:col>21</xdr:col>
      <xdr:colOff>76200</xdr:colOff>
      <xdr:row>6</xdr:row>
      <xdr:rowOff>87087</xdr:rowOff>
    </xdr:from>
    <xdr:ext cx="419100" cy="327600"/>
    <xdr:pic>
      <xdr:nvPicPr>
        <xdr:cNvPr id="64" name="image5.png"/>
        <xdr:cNvPicPr preferRelativeResize="0"/>
      </xdr:nvPicPr>
      <xdr:blipFill>
        <a:blip xmlns:r="http://schemas.openxmlformats.org/officeDocument/2006/relationships" r:embed="rId2" cstate="print"/>
        <a:stretch>
          <a:fillRect/>
        </a:stretch>
      </xdr:blipFill>
      <xdr:spPr>
        <a:xfrm>
          <a:off x="13792200" y="1262744"/>
          <a:ext cx="419100" cy="327600"/>
        </a:xfrm>
        <a:prstGeom prst="rect">
          <a:avLst/>
        </a:prstGeom>
        <a:noFill/>
      </xdr:spPr>
    </xdr:pic>
    <xdr:clientData fLocksWithSheet="0"/>
  </xdr:oneCellAnchor>
  <xdr:oneCellAnchor>
    <xdr:from>
      <xdr:col>25</xdr:col>
      <xdr:colOff>424543</xdr:colOff>
      <xdr:row>6</xdr:row>
      <xdr:rowOff>108856</xdr:rowOff>
    </xdr:from>
    <xdr:ext cx="390525" cy="327600"/>
    <xdr:pic>
      <xdr:nvPicPr>
        <xdr:cNvPr id="65" name="image2.png"/>
        <xdr:cNvPicPr preferRelativeResize="0"/>
      </xdr:nvPicPr>
      <xdr:blipFill>
        <a:blip xmlns:r="http://schemas.openxmlformats.org/officeDocument/2006/relationships" r:embed="rId3" cstate="print"/>
        <a:stretch>
          <a:fillRect/>
        </a:stretch>
      </xdr:blipFill>
      <xdr:spPr>
        <a:xfrm>
          <a:off x="16753114" y="1284513"/>
          <a:ext cx="390525" cy="327600"/>
        </a:xfrm>
        <a:prstGeom prst="rect">
          <a:avLst/>
        </a:prstGeom>
        <a:noFill/>
      </xdr:spPr>
    </xdr:pic>
    <xdr:clientData fLocksWithSheet="0"/>
  </xdr:oneCellAnchor>
  <xdr:oneCellAnchor>
    <xdr:from>
      <xdr:col>16</xdr:col>
      <xdr:colOff>533399</xdr:colOff>
      <xdr:row>6</xdr:row>
      <xdr:rowOff>87086</xdr:rowOff>
    </xdr:from>
    <xdr:ext cx="327600" cy="327600"/>
    <xdr:pic>
      <xdr:nvPicPr>
        <xdr:cNvPr id="66" name="image6.png"/>
        <xdr:cNvPicPr preferRelativeResize="0"/>
      </xdr:nvPicPr>
      <xdr:blipFill>
        <a:blip xmlns:r="http://schemas.openxmlformats.org/officeDocument/2006/relationships" r:embed="rId4" cstate="print"/>
        <a:stretch>
          <a:fillRect/>
        </a:stretch>
      </xdr:blipFill>
      <xdr:spPr>
        <a:xfrm>
          <a:off x="10983685" y="1262743"/>
          <a:ext cx="327600" cy="327600"/>
        </a:xfrm>
        <a:prstGeom prst="rect">
          <a:avLst/>
        </a:prstGeom>
        <a:noFill/>
      </xdr:spPr>
    </xdr:pic>
    <xdr:clientData fLocksWithSheet="0"/>
  </xdr:oneCellAnchor>
  <xdr:oneCellAnchor>
    <xdr:from>
      <xdr:col>12</xdr:col>
      <xdr:colOff>43544</xdr:colOff>
      <xdr:row>6</xdr:row>
      <xdr:rowOff>76200</xdr:rowOff>
    </xdr:from>
    <xdr:ext cx="485775" cy="400050"/>
    <xdr:pic>
      <xdr:nvPicPr>
        <xdr:cNvPr id="67" name="image7.png"/>
        <xdr:cNvPicPr preferRelativeResize="0"/>
      </xdr:nvPicPr>
      <xdr:blipFill>
        <a:blip xmlns:r="http://schemas.openxmlformats.org/officeDocument/2006/relationships" r:embed="rId5" cstate="print"/>
        <a:stretch>
          <a:fillRect/>
        </a:stretch>
      </xdr:blipFill>
      <xdr:spPr>
        <a:xfrm>
          <a:off x="7881258" y="1251857"/>
          <a:ext cx="485775" cy="400050"/>
        </a:xfrm>
        <a:prstGeom prst="rect">
          <a:avLst/>
        </a:prstGeom>
        <a:noFill/>
      </xdr:spPr>
    </xdr:pic>
    <xdr:clientData fLocksWithSheet="0"/>
  </xdr:oneCellAnchor>
  <xdr:twoCellAnchor>
    <xdr:from>
      <xdr:col>5</xdr:col>
      <xdr:colOff>348343</xdr:colOff>
      <xdr:row>1</xdr:row>
      <xdr:rowOff>174171</xdr:rowOff>
    </xdr:from>
    <xdr:to>
      <xdr:col>16</xdr:col>
      <xdr:colOff>533400</xdr:colOff>
      <xdr:row>5</xdr:row>
      <xdr:rowOff>21772</xdr:rowOff>
    </xdr:to>
    <xdr:sp macro="" textlink="">
      <xdr:nvSpPr>
        <xdr:cNvPr id="8" name="TextBox 7"/>
        <xdr:cNvSpPr txBox="1"/>
      </xdr:nvSpPr>
      <xdr:spPr>
        <a:xfrm>
          <a:off x="3614057" y="370114"/>
          <a:ext cx="7369629" cy="631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3800" b="1">
              <a:solidFill>
                <a:schemeClr val="accent1">
                  <a:lumMod val="75000"/>
                </a:schemeClr>
              </a:solidFill>
              <a:latin typeface="Comic Sans MS" panose="030F0702030302020204" pitchFamily="66" charset="0"/>
            </a:rPr>
            <a:t>HR ANALYTICS DASHBOARD</a:t>
          </a:r>
        </a:p>
      </xdr:txBody>
    </xdr:sp>
    <xdr:clientData/>
  </xdr:twoCellAnchor>
  <xdr:oneCellAnchor>
    <xdr:from>
      <xdr:col>4</xdr:col>
      <xdr:colOff>206830</xdr:colOff>
      <xdr:row>1</xdr:row>
      <xdr:rowOff>141514</xdr:rowOff>
    </xdr:from>
    <xdr:ext cx="642256" cy="685800"/>
    <xdr:pic>
      <xdr:nvPicPr>
        <xdr:cNvPr id="68" name="image1.png"/>
        <xdr:cNvPicPr preferRelativeResize="0"/>
      </xdr:nvPicPr>
      <xdr:blipFill>
        <a:blip xmlns:r="http://schemas.openxmlformats.org/officeDocument/2006/relationships" r:embed="rId6" cstate="print"/>
        <a:stretch>
          <a:fillRect/>
        </a:stretch>
      </xdr:blipFill>
      <xdr:spPr>
        <a:xfrm>
          <a:off x="2819401" y="337457"/>
          <a:ext cx="642256" cy="685800"/>
        </a:xfrm>
        <a:prstGeom prst="rect">
          <a:avLst/>
        </a:prstGeom>
        <a:noFill/>
      </xdr:spPr>
    </xdr:pic>
    <xdr:clientData fLocksWithSheet="0"/>
  </xdr:oneCellAnchor>
  <xdr:oneCellAnchor>
    <xdr:from>
      <xdr:col>17</xdr:col>
      <xdr:colOff>272142</xdr:colOff>
      <xdr:row>1</xdr:row>
      <xdr:rowOff>163286</xdr:rowOff>
    </xdr:from>
    <xdr:ext cx="723900" cy="628650"/>
    <xdr:pic>
      <xdr:nvPicPr>
        <xdr:cNvPr id="69" name="image3.png"/>
        <xdr:cNvPicPr preferRelativeResize="0"/>
      </xdr:nvPicPr>
      <xdr:blipFill>
        <a:blip xmlns:r="http://schemas.openxmlformats.org/officeDocument/2006/relationships" r:embed="rId7" cstate="print"/>
        <a:stretch>
          <a:fillRect/>
        </a:stretch>
      </xdr:blipFill>
      <xdr:spPr>
        <a:xfrm>
          <a:off x="11375571" y="359229"/>
          <a:ext cx="723900" cy="628650"/>
        </a:xfrm>
        <a:prstGeom prst="rect">
          <a:avLst/>
        </a:prstGeom>
        <a:noFill/>
      </xdr:spPr>
    </xdr:pic>
    <xdr:clientData fLocksWithSheet="0"/>
  </xdr:oneCellAnchor>
  <xdr:twoCellAnchor>
    <xdr:from>
      <xdr:col>18</xdr:col>
      <xdr:colOff>424543</xdr:colOff>
      <xdr:row>1</xdr:row>
      <xdr:rowOff>97971</xdr:rowOff>
    </xdr:from>
    <xdr:to>
      <xdr:col>21</xdr:col>
      <xdr:colOff>139700</xdr:colOff>
      <xdr:row>5</xdr:row>
      <xdr:rowOff>87085</xdr:rowOff>
    </xdr:to>
    <xdr:sp macro="" textlink="">
      <xdr:nvSpPr>
        <xdr:cNvPr id="9" name="TextBox 8"/>
        <xdr:cNvSpPr txBox="1"/>
      </xdr:nvSpPr>
      <xdr:spPr>
        <a:xfrm>
          <a:off x="12311743" y="288471"/>
          <a:ext cx="1696357" cy="751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960000"/>
              </a:solidFill>
              <a:latin typeface="Comic Sans MS" panose="030F0702030302020204" pitchFamily="66" charset="0"/>
            </a:rPr>
            <a:t>JOB </a:t>
          </a:r>
        </a:p>
        <a:p>
          <a:pPr algn="ctr"/>
          <a:r>
            <a:rPr lang="en-IN" sz="1200" b="1">
              <a:solidFill>
                <a:srgbClr val="960000"/>
              </a:solidFill>
              <a:latin typeface="Comic Sans MS" panose="030F0702030302020204" pitchFamily="66" charset="0"/>
            </a:rPr>
            <a:t>SATISFACTION </a:t>
          </a:r>
        </a:p>
        <a:p>
          <a:pPr algn="ctr"/>
          <a:r>
            <a:rPr lang="en-IN" sz="1200" b="1">
              <a:solidFill>
                <a:srgbClr val="960000"/>
              </a:solidFill>
              <a:latin typeface="Comic Sans MS" panose="030F0702030302020204" pitchFamily="66" charset="0"/>
            </a:rPr>
            <a:t>RATING</a:t>
          </a:r>
        </a:p>
      </xdr:txBody>
    </xdr:sp>
    <xdr:clientData/>
  </xdr:twoCellAnchor>
  <xdr:twoCellAnchor>
    <xdr:from>
      <xdr:col>21</xdr:col>
      <xdr:colOff>23586</xdr:colOff>
      <xdr:row>1</xdr:row>
      <xdr:rowOff>87086</xdr:rowOff>
    </xdr:from>
    <xdr:to>
      <xdr:col>22</xdr:col>
      <xdr:colOff>259444</xdr:colOff>
      <xdr:row>5</xdr:row>
      <xdr:rowOff>108857</xdr:rowOff>
    </xdr:to>
    <xdr:graphicFrame macro="">
      <xdr:nvGraphicFramePr>
        <xdr:cNvPr id="71" name="Chart 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228600</xdr:colOff>
      <xdr:row>2</xdr:row>
      <xdr:rowOff>163286</xdr:rowOff>
    </xdr:from>
    <xdr:to>
      <xdr:col>22</xdr:col>
      <xdr:colOff>14513</xdr:colOff>
      <xdr:row>4</xdr:row>
      <xdr:rowOff>0</xdr:rowOff>
    </xdr:to>
    <xdr:sp macro="" textlink="Ratings!$B$7">
      <xdr:nvSpPr>
        <xdr:cNvPr id="10" name="TextBox 9"/>
        <xdr:cNvSpPr txBox="1"/>
      </xdr:nvSpPr>
      <xdr:spPr>
        <a:xfrm>
          <a:off x="14097000" y="544286"/>
          <a:ext cx="446313"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1BD2986-F6EB-4D10-8A4D-AD1E305DD13B}" type="TxLink">
            <a:rPr lang="en-US" sz="1050" b="1" i="0" u="none" strike="noStrike">
              <a:solidFill>
                <a:srgbClr val="002060"/>
              </a:solidFill>
              <a:latin typeface="Comic Sans MS" panose="030F0702030302020204" pitchFamily="66" charset="0"/>
              <a:cs typeface="Calibri"/>
            </a:rPr>
            <a:pPr algn="ctr"/>
            <a:t>2.6</a:t>
          </a:fld>
          <a:endParaRPr lang="en-IN" sz="1050" b="1">
            <a:solidFill>
              <a:srgbClr val="002060"/>
            </a:solidFill>
            <a:latin typeface="Comic Sans MS" panose="030F0702030302020204" pitchFamily="66" charset="0"/>
          </a:endParaRPr>
        </a:p>
      </xdr:txBody>
    </xdr:sp>
    <xdr:clientData/>
  </xdr:twoCellAnchor>
  <xdr:twoCellAnchor>
    <xdr:from>
      <xdr:col>22</xdr:col>
      <xdr:colOff>330200</xdr:colOff>
      <xdr:row>1</xdr:row>
      <xdr:rowOff>76200</xdr:rowOff>
    </xdr:from>
    <xdr:to>
      <xdr:col>25</xdr:col>
      <xdr:colOff>393700</xdr:colOff>
      <xdr:row>5</xdr:row>
      <xdr:rowOff>76200</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304800</xdr:colOff>
      <xdr:row>2</xdr:row>
      <xdr:rowOff>101600</xdr:rowOff>
    </xdr:from>
    <xdr:to>
      <xdr:col>25</xdr:col>
      <xdr:colOff>457200</xdr:colOff>
      <xdr:row>4</xdr:row>
      <xdr:rowOff>139700</xdr:rowOff>
    </xdr:to>
    <xdr:sp macro="" textlink="">
      <xdr:nvSpPr>
        <xdr:cNvPr id="72" name="Freeform 71"/>
        <xdr:cNvSpPr/>
      </xdr:nvSpPr>
      <xdr:spPr>
        <a:xfrm>
          <a:off x="14833600" y="482600"/>
          <a:ext cx="2133600" cy="419100"/>
        </a:xfrm>
        <a:custGeom>
          <a:avLst/>
          <a:gdLst>
            <a:gd name="connsiteX0" fmla="*/ 0 w 1600200"/>
            <a:gd name="connsiteY0" fmla="*/ 0 h 314325"/>
            <a:gd name="connsiteX1" fmla="*/ 238124 w 1600200"/>
            <a:gd name="connsiteY1" fmla="*/ 0 h 314325"/>
            <a:gd name="connsiteX2" fmla="*/ 197651 w 1600200"/>
            <a:gd name="connsiteY2" fmla="*/ 120062 h 314325"/>
            <a:gd name="connsiteX3" fmla="*/ 66674 w 1600200"/>
            <a:gd name="connsiteY3" fmla="*/ 120061 h 314325"/>
            <a:gd name="connsiteX4" fmla="*/ 172637 w 1600200"/>
            <a:gd name="connsiteY4" fmla="*/ 194263 h 314325"/>
            <a:gd name="connsiteX5" fmla="*/ 132162 w 1600200"/>
            <a:gd name="connsiteY5" fmla="*/ 314324 h 314325"/>
            <a:gd name="connsiteX6" fmla="*/ 238124 w 1600200"/>
            <a:gd name="connsiteY6" fmla="*/ 240121 h 314325"/>
            <a:gd name="connsiteX7" fmla="*/ 344086 w 1600200"/>
            <a:gd name="connsiteY7" fmla="*/ 314324 h 314325"/>
            <a:gd name="connsiteX8" fmla="*/ 303611 w 1600200"/>
            <a:gd name="connsiteY8" fmla="*/ 194263 h 314325"/>
            <a:gd name="connsiteX9" fmla="*/ 409574 w 1600200"/>
            <a:gd name="connsiteY9" fmla="*/ 120061 h 314325"/>
            <a:gd name="connsiteX10" fmla="*/ 278597 w 1600200"/>
            <a:gd name="connsiteY10" fmla="*/ 120062 h 314325"/>
            <a:gd name="connsiteX11" fmla="*/ 238124 w 1600200"/>
            <a:gd name="connsiteY11" fmla="*/ 0 h 314325"/>
            <a:gd name="connsiteX12" fmla="*/ 609599 w 1600200"/>
            <a:gd name="connsiteY12" fmla="*/ 0 h 314325"/>
            <a:gd name="connsiteX13" fmla="*/ 569126 w 1600200"/>
            <a:gd name="connsiteY13" fmla="*/ 120062 h 314325"/>
            <a:gd name="connsiteX14" fmla="*/ 438149 w 1600200"/>
            <a:gd name="connsiteY14" fmla="*/ 120061 h 314325"/>
            <a:gd name="connsiteX15" fmla="*/ 544112 w 1600200"/>
            <a:gd name="connsiteY15" fmla="*/ 194263 h 314325"/>
            <a:gd name="connsiteX16" fmla="*/ 503637 w 1600200"/>
            <a:gd name="connsiteY16" fmla="*/ 314324 h 314325"/>
            <a:gd name="connsiteX17" fmla="*/ 609599 w 1600200"/>
            <a:gd name="connsiteY17" fmla="*/ 240121 h 314325"/>
            <a:gd name="connsiteX18" fmla="*/ 715561 w 1600200"/>
            <a:gd name="connsiteY18" fmla="*/ 314324 h 314325"/>
            <a:gd name="connsiteX19" fmla="*/ 675086 w 1600200"/>
            <a:gd name="connsiteY19" fmla="*/ 194263 h 314325"/>
            <a:gd name="connsiteX20" fmla="*/ 781049 w 1600200"/>
            <a:gd name="connsiteY20" fmla="*/ 120061 h 314325"/>
            <a:gd name="connsiteX21" fmla="*/ 650072 w 1600200"/>
            <a:gd name="connsiteY21" fmla="*/ 120062 h 314325"/>
            <a:gd name="connsiteX22" fmla="*/ 609599 w 1600200"/>
            <a:gd name="connsiteY22" fmla="*/ 0 h 314325"/>
            <a:gd name="connsiteX23" fmla="*/ 981074 w 1600200"/>
            <a:gd name="connsiteY23" fmla="*/ 0 h 314325"/>
            <a:gd name="connsiteX24" fmla="*/ 940601 w 1600200"/>
            <a:gd name="connsiteY24" fmla="*/ 120062 h 314325"/>
            <a:gd name="connsiteX25" fmla="*/ 809624 w 1600200"/>
            <a:gd name="connsiteY25" fmla="*/ 120061 h 314325"/>
            <a:gd name="connsiteX26" fmla="*/ 915587 w 1600200"/>
            <a:gd name="connsiteY26" fmla="*/ 194263 h 314325"/>
            <a:gd name="connsiteX27" fmla="*/ 875112 w 1600200"/>
            <a:gd name="connsiteY27" fmla="*/ 314324 h 314325"/>
            <a:gd name="connsiteX28" fmla="*/ 981074 w 1600200"/>
            <a:gd name="connsiteY28" fmla="*/ 240121 h 314325"/>
            <a:gd name="connsiteX29" fmla="*/ 1087036 w 1600200"/>
            <a:gd name="connsiteY29" fmla="*/ 314324 h 314325"/>
            <a:gd name="connsiteX30" fmla="*/ 1046561 w 1600200"/>
            <a:gd name="connsiteY30" fmla="*/ 194263 h 314325"/>
            <a:gd name="connsiteX31" fmla="*/ 1152524 w 1600200"/>
            <a:gd name="connsiteY31" fmla="*/ 120061 h 314325"/>
            <a:gd name="connsiteX32" fmla="*/ 1021547 w 1600200"/>
            <a:gd name="connsiteY32" fmla="*/ 120062 h 314325"/>
            <a:gd name="connsiteX33" fmla="*/ 981074 w 1600200"/>
            <a:gd name="connsiteY33" fmla="*/ 0 h 314325"/>
            <a:gd name="connsiteX34" fmla="*/ 1352549 w 1600200"/>
            <a:gd name="connsiteY34" fmla="*/ 0 h 314325"/>
            <a:gd name="connsiteX35" fmla="*/ 1312076 w 1600200"/>
            <a:gd name="connsiteY35" fmla="*/ 120062 h 314325"/>
            <a:gd name="connsiteX36" fmla="*/ 1181099 w 1600200"/>
            <a:gd name="connsiteY36" fmla="*/ 120061 h 314325"/>
            <a:gd name="connsiteX37" fmla="*/ 1287062 w 1600200"/>
            <a:gd name="connsiteY37" fmla="*/ 194263 h 314325"/>
            <a:gd name="connsiteX38" fmla="*/ 1246587 w 1600200"/>
            <a:gd name="connsiteY38" fmla="*/ 314324 h 314325"/>
            <a:gd name="connsiteX39" fmla="*/ 1352549 w 1600200"/>
            <a:gd name="connsiteY39" fmla="*/ 240121 h 314325"/>
            <a:gd name="connsiteX40" fmla="*/ 1458511 w 1600200"/>
            <a:gd name="connsiteY40" fmla="*/ 314324 h 314325"/>
            <a:gd name="connsiteX41" fmla="*/ 1418036 w 1600200"/>
            <a:gd name="connsiteY41" fmla="*/ 194263 h 314325"/>
            <a:gd name="connsiteX42" fmla="*/ 1523999 w 1600200"/>
            <a:gd name="connsiteY42" fmla="*/ 120061 h 314325"/>
            <a:gd name="connsiteX43" fmla="*/ 1393022 w 1600200"/>
            <a:gd name="connsiteY43" fmla="*/ 120062 h 314325"/>
            <a:gd name="connsiteX44" fmla="*/ 1352549 w 1600200"/>
            <a:gd name="connsiteY44" fmla="*/ 0 h 314325"/>
            <a:gd name="connsiteX45" fmla="*/ 1600200 w 1600200"/>
            <a:gd name="connsiteY45" fmla="*/ 0 h 314325"/>
            <a:gd name="connsiteX46" fmla="*/ 1600200 w 1600200"/>
            <a:gd name="connsiteY46" fmla="*/ 314325 h 314325"/>
            <a:gd name="connsiteX47" fmla="*/ 0 w 1600200"/>
            <a:gd name="connsiteY47" fmla="*/ 314325 h 31432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600200" h="314325">
              <a:moveTo>
                <a:pt x="0" y="0"/>
              </a:moveTo>
              <a:lnTo>
                <a:pt x="238124" y="0"/>
              </a:lnTo>
              <a:lnTo>
                <a:pt x="197651" y="120062"/>
              </a:lnTo>
              <a:lnTo>
                <a:pt x="66674" y="120061"/>
              </a:lnTo>
              <a:lnTo>
                <a:pt x="172637" y="194263"/>
              </a:lnTo>
              <a:lnTo>
                <a:pt x="132162" y="314324"/>
              </a:lnTo>
              <a:lnTo>
                <a:pt x="238124" y="240121"/>
              </a:lnTo>
              <a:lnTo>
                <a:pt x="344086" y="314324"/>
              </a:lnTo>
              <a:lnTo>
                <a:pt x="303611" y="194263"/>
              </a:lnTo>
              <a:lnTo>
                <a:pt x="409574" y="120061"/>
              </a:lnTo>
              <a:lnTo>
                <a:pt x="278597" y="120062"/>
              </a:lnTo>
              <a:lnTo>
                <a:pt x="238124" y="0"/>
              </a:lnTo>
              <a:lnTo>
                <a:pt x="609599" y="0"/>
              </a:lnTo>
              <a:lnTo>
                <a:pt x="569126" y="120062"/>
              </a:lnTo>
              <a:lnTo>
                <a:pt x="438149" y="120061"/>
              </a:lnTo>
              <a:lnTo>
                <a:pt x="544112" y="194263"/>
              </a:lnTo>
              <a:lnTo>
                <a:pt x="503637" y="314324"/>
              </a:lnTo>
              <a:lnTo>
                <a:pt x="609599" y="240121"/>
              </a:lnTo>
              <a:lnTo>
                <a:pt x="715561" y="314324"/>
              </a:lnTo>
              <a:lnTo>
                <a:pt x="675086" y="194263"/>
              </a:lnTo>
              <a:lnTo>
                <a:pt x="781049" y="120061"/>
              </a:lnTo>
              <a:lnTo>
                <a:pt x="650072" y="120062"/>
              </a:lnTo>
              <a:lnTo>
                <a:pt x="609599" y="0"/>
              </a:lnTo>
              <a:lnTo>
                <a:pt x="981074" y="0"/>
              </a:lnTo>
              <a:lnTo>
                <a:pt x="940601" y="120062"/>
              </a:lnTo>
              <a:lnTo>
                <a:pt x="809624" y="120061"/>
              </a:lnTo>
              <a:lnTo>
                <a:pt x="915587" y="194263"/>
              </a:lnTo>
              <a:lnTo>
                <a:pt x="875112" y="314324"/>
              </a:lnTo>
              <a:lnTo>
                <a:pt x="981074" y="240121"/>
              </a:lnTo>
              <a:lnTo>
                <a:pt x="1087036" y="314324"/>
              </a:lnTo>
              <a:lnTo>
                <a:pt x="1046561" y="194263"/>
              </a:lnTo>
              <a:lnTo>
                <a:pt x="1152524" y="120061"/>
              </a:lnTo>
              <a:lnTo>
                <a:pt x="1021547" y="120062"/>
              </a:lnTo>
              <a:lnTo>
                <a:pt x="981074" y="0"/>
              </a:lnTo>
              <a:lnTo>
                <a:pt x="1352549" y="0"/>
              </a:lnTo>
              <a:lnTo>
                <a:pt x="1312076" y="120062"/>
              </a:lnTo>
              <a:lnTo>
                <a:pt x="1181099" y="120061"/>
              </a:lnTo>
              <a:lnTo>
                <a:pt x="1287062" y="194263"/>
              </a:lnTo>
              <a:lnTo>
                <a:pt x="1246587" y="314324"/>
              </a:lnTo>
              <a:lnTo>
                <a:pt x="1352549" y="240121"/>
              </a:lnTo>
              <a:lnTo>
                <a:pt x="1458511" y="314324"/>
              </a:lnTo>
              <a:lnTo>
                <a:pt x="1418036" y="194263"/>
              </a:lnTo>
              <a:lnTo>
                <a:pt x="1523999" y="120061"/>
              </a:lnTo>
              <a:lnTo>
                <a:pt x="1393022" y="120062"/>
              </a:lnTo>
              <a:lnTo>
                <a:pt x="1352549" y="0"/>
              </a:lnTo>
              <a:lnTo>
                <a:pt x="1600200" y="0"/>
              </a:lnTo>
              <a:lnTo>
                <a:pt x="1600200" y="314325"/>
              </a:lnTo>
              <a:lnTo>
                <a:pt x="0" y="314325"/>
              </a:lnTo>
              <a:close/>
            </a:path>
          </a:pathLst>
        </a:custGeom>
        <a:solidFill>
          <a:schemeClr val="bg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533399</xdr:colOff>
      <xdr:row>15</xdr:row>
      <xdr:rowOff>43544</xdr:rowOff>
    </xdr:from>
    <xdr:to>
      <xdr:col>10</xdr:col>
      <xdr:colOff>612324</xdr:colOff>
      <xdr:row>23</xdr:row>
      <xdr:rowOff>133759</xdr:rowOff>
    </xdr:to>
    <xdr:grpSp>
      <xdr:nvGrpSpPr>
        <xdr:cNvPr id="13" name="Group 12"/>
        <xdr:cNvGrpSpPr/>
      </xdr:nvGrpSpPr>
      <xdr:grpSpPr>
        <a:xfrm>
          <a:off x="2492828" y="2982687"/>
          <a:ext cx="4650925" cy="1657758"/>
          <a:chOff x="2492828" y="3080658"/>
          <a:chExt cx="4650925" cy="1657758"/>
        </a:xfrm>
      </xdr:grpSpPr>
      <xdr:graphicFrame macro="">
        <xdr:nvGraphicFramePr>
          <xdr:cNvPr id="54" name="Chart 53"/>
          <xdr:cNvGraphicFramePr>
            <a:graphicFrameLocks/>
          </xdr:cNvGraphicFramePr>
        </xdr:nvGraphicFramePr>
        <xdr:xfrm>
          <a:off x="2492828" y="3108824"/>
          <a:ext cx="1861458" cy="1629591"/>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70" name="Chart 69"/>
          <xdr:cNvGraphicFramePr>
            <a:graphicFrameLocks/>
          </xdr:cNvGraphicFramePr>
        </xdr:nvGraphicFramePr>
        <xdr:xfrm>
          <a:off x="5279571" y="3080658"/>
          <a:ext cx="1864182" cy="1657758"/>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 name="Picture 4"/>
          <xdr:cNvPicPr>
            <a:picLocks noChangeAspect="1"/>
          </xdr:cNvPicPr>
        </xdr:nvPicPr>
        <xdr:blipFill>
          <a:blip xmlns:r="http://schemas.openxmlformats.org/officeDocument/2006/relationships" r:embed="rId12">
            <a:duotone>
              <a:schemeClr val="accent5">
                <a:shade val="45000"/>
                <a:satMod val="135000"/>
              </a:schemeClr>
              <a:prstClr val="white"/>
            </a:duotone>
          </a:blip>
          <a:stretch>
            <a:fillRect/>
          </a:stretch>
        </xdr:blipFill>
        <xdr:spPr>
          <a:xfrm>
            <a:off x="4898572" y="3634885"/>
            <a:ext cx="676800" cy="676800"/>
          </a:xfrm>
          <a:prstGeom prst="rect">
            <a:avLst/>
          </a:prstGeom>
        </xdr:spPr>
      </xdr:pic>
      <xdr:pic>
        <xdr:nvPicPr>
          <xdr:cNvPr id="6" name="Picture 5"/>
          <xdr:cNvPicPr>
            <a:picLocks noChangeAspect="1"/>
          </xdr:cNvPicPr>
        </xdr:nvPicPr>
        <xdr:blipFill>
          <a:blip xmlns:r="http://schemas.openxmlformats.org/officeDocument/2006/relationships" r:embed="rId13">
            <a:clrChange>
              <a:clrFrom>
                <a:srgbClr val="000000">
                  <a:alpha val="0"/>
                </a:srgbClr>
              </a:clrFrom>
              <a:clrTo>
                <a:srgbClr val="000000">
                  <a:alpha val="0"/>
                </a:srgbClr>
              </a:clrTo>
            </a:clrChange>
            <a:duotone>
              <a:prstClr val="black"/>
              <a:srgbClr val="933F95">
                <a:tint val="45000"/>
                <a:satMod val="400000"/>
              </a:srgbClr>
            </a:duotone>
            <a:extLst>
              <a:ext uri="{BEBA8EAE-BF5A-486C-A8C5-ECC9F3942E4B}">
                <a14:imgProps xmlns:a14="http://schemas.microsoft.com/office/drawing/2010/main">
                  <a14:imgLayer r:embed="rId14">
                    <a14:imgEffect>
                      <a14:artisticPhotocopy trans="37000"/>
                    </a14:imgEffect>
                  </a14:imgLayer>
                </a14:imgProps>
              </a:ext>
            </a:extLst>
          </a:blip>
          <a:stretch>
            <a:fillRect/>
          </a:stretch>
        </xdr:blipFill>
        <xdr:spPr>
          <a:xfrm>
            <a:off x="4038600" y="3635828"/>
            <a:ext cx="674914" cy="667294"/>
          </a:xfrm>
          <a:prstGeom prst="rect">
            <a:avLst/>
          </a:prstGeom>
          <a:ln>
            <a:noFill/>
          </a:ln>
        </xdr:spPr>
      </xdr:pic>
    </xdr:grpSp>
    <xdr:clientData/>
  </xdr:twoCellAnchor>
  <xdr:twoCellAnchor>
    <xdr:from>
      <xdr:col>4</xdr:col>
      <xdr:colOff>511629</xdr:colOff>
      <xdr:row>19</xdr:row>
      <xdr:rowOff>59873</xdr:rowOff>
    </xdr:from>
    <xdr:to>
      <xdr:col>5</xdr:col>
      <xdr:colOff>457200</xdr:colOff>
      <xdr:row>20</xdr:row>
      <xdr:rowOff>146959</xdr:rowOff>
    </xdr:to>
    <xdr:sp macro="" textlink="Gender!B10">
      <xdr:nvSpPr>
        <xdr:cNvPr id="12" name="TextBox 11"/>
        <xdr:cNvSpPr txBox="1"/>
      </xdr:nvSpPr>
      <xdr:spPr>
        <a:xfrm>
          <a:off x="3124200" y="3782787"/>
          <a:ext cx="598714"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9B0D9DD-D162-4025-B770-5E30F38973E2}" type="TxLink">
            <a:rPr lang="en-US" sz="1400" b="1" i="0" u="none" strike="noStrike">
              <a:solidFill>
                <a:srgbClr val="933F95"/>
              </a:solidFill>
              <a:latin typeface="Comic Sans MS" panose="030F0702030302020204" pitchFamily="66" charset="0"/>
              <a:cs typeface="Calibri"/>
            </a:rPr>
            <a:pPr algn="ctr"/>
            <a:t>588</a:t>
          </a:fld>
          <a:endParaRPr lang="en-IN" sz="1400" b="1">
            <a:solidFill>
              <a:srgbClr val="933F95"/>
            </a:solidFill>
            <a:latin typeface="Comic Sans MS" panose="030F0702030302020204" pitchFamily="66" charset="0"/>
          </a:endParaRPr>
        </a:p>
      </xdr:txBody>
    </xdr:sp>
    <xdr:clientData/>
  </xdr:twoCellAnchor>
  <xdr:twoCellAnchor>
    <xdr:from>
      <xdr:col>9</xdr:col>
      <xdr:colOff>32657</xdr:colOff>
      <xdr:row>19</xdr:row>
      <xdr:rowOff>59873</xdr:rowOff>
    </xdr:from>
    <xdr:to>
      <xdr:col>9</xdr:col>
      <xdr:colOff>631371</xdr:colOff>
      <xdr:row>20</xdr:row>
      <xdr:rowOff>146959</xdr:rowOff>
    </xdr:to>
    <xdr:sp macro="" textlink="Gender!B11">
      <xdr:nvSpPr>
        <xdr:cNvPr id="74" name="TextBox 73"/>
        <xdr:cNvSpPr txBox="1"/>
      </xdr:nvSpPr>
      <xdr:spPr>
        <a:xfrm>
          <a:off x="5910943" y="3782787"/>
          <a:ext cx="598714"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8AD28C-7879-4671-A1B7-22BB81FA2649}" type="TxLink">
            <a:rPr lang="en-US" sz="1400" b="1" i="0" u="none" strike="noStrike">
              <a:solidFill>
                <a:schemeClr val="accent1">
                  <a:lumMod val="75000"/>
                </a:schemeClr>
              </a:solidFill>
              <a:latin typeface="Comic Sans MS" panose="030F0702030302020204" pitchFamily="66" charset="0"/>
              <a:cs typeface="Calibri"/>
            </a:rPr>
            <a:pPr algn="ctr"/>
            <a:t>882</a:t>
          </a:fld>
          <a:endParaRPr lang="en-IN" sz="1400" b="1">
            <a:solidFill>
              <a:schemeClr val="accent1">
                <a:lumMod val="75000"/>
              </a:schemeClr>
            </a:solidFill>
            <a:latin typeface="Comic Sans MS" panose="030F0702030302020204" pitchFamily="66" charset="0"/>
          </a:endParaRPr>
        </a:p>
      </xdr:txBody>
    </xdr:sp>
    <xdr:clientData/>
  </xdr:twoCellAnchor>
  <xdr:twoCellAnchor>
    <xdr:from>
      <xdr:col>4</xdr:col>
      <xdr:colOff>261258</xdr:colOff>
      <xdr:row>11</xdr:row>
      <xdr:rowOff>108858</xdr:rowOff>
    </xdr:from>
    <xdr:to>
      <xdr:col>9</xdr:col>
      <xdr:colOff>326571</xdr:colOff>
      <xdr:row>13</xdr:row>
      <xdr:rowOff>32657</xdr:rowOff>
    </xdr:to>
    <xdr:sp macro="" textlink="">
      <xdr:nvSpPr>
        <xdr:cNvPr id="14" name="TextBox 13"/>
        <xdr:cNvSpPr txBox="1"/>
      </xdr:nvSpPr>
      <xdr:spPr>
        <a:xfrm>
          <a:off x="2873829" y="2264229"/>
          <a:ext cx="3331028" cy="315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960000"/>
              </a:solidFill>
              <a:latin typeface="Comic Sans MS" panose="030F0702030302020204" pitchFamily="66" charset="0"/>
            </a:rPr>
            <a:t>Total Employees by Gender</a:t>
          </a:r>
        </a:p>
      </xdr:txBody>
    </xdr:sp>
    <xdr:clientData/>
  </xdr:twoCellAnchor>
  <xdr:twoCellAnchor editAs="oneCell">
    <xdr:from>
      <xdr:col>5</xdr:col>
      <xdr:colOff>642257</xdr:colOff>
      <xdr:row>14</xdr:row>
      <xdr:rowOff>10886</xdr:rowOff>
    </xdr:from>
    <xdr:to>
      <xdr:col>8</xdr:col>
      <xdr:colOff>533399</xdr:colOff>
      <xdr:row>17</xdr:row>
      <xdr:rowOff>76200</xdr:rowOff>
    </xdr:to>
    <mc:AlternateContent xmlns:mc="http://schemas.openxmlformats.org/markup-compatibility/2006">
      <mc:Choice xmlns:a14="http://schemas.microsoft.com/office/drawing/2010/main" Requires="a14">
        <xdr:graphicFrame macro="">
          <xdr:nvGraphicFramePr>
            <xdr:cNvPr id="75"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3907971" y="2754086"/>
              <a:ext cx="1850571" cy="6531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174172</xdr:colOff>
      <xdr:row>13</xdr:row>
      <xdr:rowOff>84364</xdr:rowOff>
    </xdr:from>
    <xdr:to>
      <xdr:col>18</xdr:col>
      <xdr:colOff>326572</xdr:colOff>
      <xdr:row>24</xdr:row>
      <xdr:rowOff>54972</xdr:rowOff>
    </xdr:to>
    <xdr:graphicFrame macro="">
      <xdr:nvGraphicFramePr>
        <xdr:cNvPr id="76"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108858</xdr:colOff>
      <xdr:row>11</xdr:row>
      <xdr:rowOff>108858</xdr:rowOff>
    </xdr:from>
    <xdr:to>
      <xdr:col>16</xdr:col>
      <xdr:colOff>174171</xdr:colOff>
      <xdr:row>13</xdr:row>
      <xdr:rowOff>32657</xdr:rowOff>
    </xdr:to>
    <xdr:sp macro="" textlink="">
      <xdr:nvSpPr>
        <xdr:cNvPr id="77" name="TextBox 76"/>
        <xdr:cNvSpPr txBox="1"/>
      </xdr:nvSpPr>
      <xdr:spPr>
        <a:xfrm>
          <a:off x="7293429" y="2264229"/>
          <a:ext cx="3331028" cy="315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960000"/>
              </a:solidFill>
              <a:latin typeface="Comic Sans MS" panose="030F0702030302020204" pitchFamily="66" charset="0"/>
            </a:rPr>
            <a:t>Education</a:t>
          </a:r>
          <a:r>
            <a:rPr lang="en-IN" sz="1400" b="1" baseline="0">
              <a:solidFill>
                <a:srgbClr val="960000"/>
              </a:solidFill>
              <a:latin typeface="Comic Sans MS" panose="030F0702030302020204" pitchFamily="66" charset="0"/>
            </a:rPr>
            <a:t> wise Attrition</a:t>
          </a:r>
          <a:endParaRPr lang="en-IN" sz="1400" b="1">
            <a:solidFill>
              <a:srgbClr val="960000"/>
            </a:solidFill>
            <a:latin typeface="Comic Sans MS" panose="030F0702030302020204" pitchFamily="66" charset="0"/>
          </a:endParaRPr>
        </a:p>
      </xdr:txBody>
    </xdr:sp>
    <xdr:clientData/>
  </xdr:twoCellAnchor>
  <xdr:twoCellAnchor>
    <xdr:from>
      <xdr:col>19</xdr:col>
      <xdr:colOff>293915</xdr:colOff>
      <xdr:row>11</xdr:row>
      <xdr:rowOff>119743</xdr:rowOff>
    </xdr:from>
    <xdr:to>
      <xdr:col>24</xdr:col>
      <xdr:colOff>359228</xdr:colOff>
      <xdr:row>13</xdr:row>
      <xdr:rowOff>43542</xdr:rowOff>
    </xdr:to>
    <xdr:sp macro="" textlink="">
      <xdr:nvSpPr>
        <xdr:cNvPr id="78" name="TextBox 77"/>
        <xdr:cNvSpPr txBox="1"/>
      </xdr:nvSpPr>
      <xdr:spPr>
        <a:xfrm>
          <a:off x="12703629" y="2275114"/>
          <a:ext cx="3331028" cy="315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960000"/>
              </a:solidFill>
              <a:latin typeface="Comic Sans MS" panose="030F0702030302020204" pitchFamily="66" charset="0"/>
            </a:rPr>
            <a:t>Attrition</a:t>
          </a:r>
          <a:r>
            <a:rPr lang="en-IN" sz="1400" b="1" baseline="0">
              <a:solidFill>
                <a:srgbClr val="960000"/>
              </a:solidFill>
              <a:latin typeface="Comic Sans MS" panose="030F0702030302020204" pitchFamily="66" charset="0"/>
            </a:rPr>
            <a:t> by Job Role</a:t>
          </a:r>
          <a:endParaRPr lang="en-IN" sz="1400" b="1">
            <a:solidFill>
              <a:srgbClr val="960000"/>
            </a:solidFill>
            <a:latin typeface="Comic Sans MS" panose="030F0702030302020204" pitchFamily="66" charset="0"/>
          </a:endParaRPr>
        </a:p>
      </xdr:txBody>
    </xdr:sp>
    <xdr:clientData/>
  </xdr:twoCellAnchor>
  <xdr:twoCellAnchor>
    <xdr:from>
      <xdr:col>19</xdr:col>
      <xdr:colOff>250371</xdr:colOff>
      <xdr:row>13</xdr:row>
      <xdr:rowOff>138792</xdr:rowOff>
    </xdr:from>
    <xdr:to>
      <xdr:col>26</xdr:col>
      <xdr:colOff>65314</xdr:colOff>
      <xdr:row>24</xdr:row>
      <xdr:rowOff>-1</xdr:rowOff>
    </xdr:to>
    <xdr:graphicFrame macro="">
      <xdr:nvGraphicFramePr>
        <xdr:cNvPr id="79" name="Chart 7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337458</xdr:colOff>
      <xdr:row>27</xdr:row>
      <xdr:rowOff>152399</xdr:rowOff>
    </xdr:from>
    <xdr:to>
      <xdr:col>10</xdr:col>
      <xdr:colOff>61177</xdr:colOff>
      <xdr:row>38</xdr:row>
      <xdr:rowOff>13606</xdr:rowOff>
    </xdr:to>
    <xdr:graphicFrame macro="">
      <xdr:nvGraphicFramePr>
        <xdr:cNvPr id="80" name="Chart 7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315687</xdr:colOff>
      <xdr:row>25</xdr:row>
      <xdr:rowOff>87085</xdr:rowOff>
    </xdr:from>
    <xdr:to>
      <xdr:col>9</xdr:col>
      <xdr:colOff>381000</xdr:colOff>
      <xdr:row>27</xdr:row>
      <xdr:rowOff>3264</xdr:rowOff>
    </xdr:to>
    <xdr:sp macro="" textlink="">
      <xdr:nvSpPr>
        <xdr:cNvPr id="81" name="TextBox 80"/>
        <xdr:cNvSpPr txBox="1"/>
      </xdr:nvSpPr>
      <xdr:spPr>
        <a:xfrm>
          <a:off x="2928258" y="4985656"/>
          <a:ext cx="3331028" cy="308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960000"/>
              </a:solidFill>
              <a:latin typeface="Comic Sans MS" panose="030F0702030302020204" pitchFamily="66" charset="0"/>
            </a:rPr>
            <a:t>Department wise Attrition</a:t>
          </a:r>
          <a:r>
            <a:rPr lang="en-IN" sz="1400" b="1" baseline="0">
              <a:solidFill>
                <a:srgbClr val="960000"/>
              </a:solidFill>
              <a:latin typeface="Comic Sans MS" panose="030F0702030302020204" pitchFamily="66" charset="0"/>
            </a:rPr>
            <a:t> </a:t>
          </a:r>
          <a:endParaRPr lang="en-IN" sz="1400" b="1">
            <a:solidFill>
              <a:srgbClr val="960000"/>
            </a:solidFill>
            <a:latin typeface="Comic Sans MS" panose="030F0702030302020204" pitchFamily="66" charset="0"/>
          </a:endParaRPr>
        </a:p>
      </xdr:txBody>
    </xdr:sp>
    <xdr:clientData/>
  </xdr:twoCellAnchor>
  <xdr:twoCellAnchor>
    <xdr:from>
      <xdr:col>11</xdr:col>
      <xdr:colOff>122463</xdr:colOff>
      <xdr:row>27</xdr:row>
      <xdr:rowOff>182334</xdr:rowOff>
    </xdr:from>
    <xdr:to>
      <xdr:col>16</xdr:col>
      <xdr:colOff>195943</xdr:colOff>
      <xdr:row>37</xdr:row>
      <xdr:rowOff>163284</xdr:rowOff>
    </xdr:to>
    <xdr:graphicFrame macro="">
      <xdr:nvGraphicFramePr>
        <xdr:cNvPr id="82" name="Chart 8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185058</xdr:colOff>
      <xdr:row>25</xdr:row>
      <xdr:rowOff>108857</xdr:rowOff>
    </xdr:from>
    <xdr:to>
      <xdr:col>16</xdr:col>
      <xdr:colOff>250371</xdr:colOff>
      <xdr:row>27</xdr:row>
      <xdr:rowOff>25036</xdr:rowOff>
    </xdr:to>
    <xdr:sp macro="" textlink="">
      <xdr:nvSpPr>
        <xdr:cNvPr id="83" name="TextBox 82"/>
        <xdr:cNvSpPr txBox="1"/>
      </xdr:nvSpPr>
      <xdr:spPr>
        <a:xfrm>
          <a:off x="7369629" y="5007428"/>
          <a:ext cx="3331028" cy="308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960000"/>
              </a:solidFill>
              <a:latin typeface="Comic Sans MS" panose="030F0702030302020204" pitchFamily="66" charset="0"/>
            </a:rPr>
            <a:t>Attrition by Age group</a:t>
          </a:r>
          <a:r>
            <a:rPr lang="en-IN" sz="1400" b="1" baseline="0">
              <a:solidFill>
                <a:srgbClr val="960000"/>
              </a:solidFill>
              <a:latin typeface="Comic Sans MS" panose="030F0702030302020204" pitchFamily="66" charset="0"/>
            </a:rPr>
            <a:t> </a:t>
          </a:r>
          <a:endParaRPr lang="en-IN" sz="1400" b="1">
            <a:solidFill>
              <a:srgbClr val="960000"/>
            </a:solidFill>
            <a:latin typeface="Comic Sans MS" panose="030F0702030302020204" pitchFamily="66" charset="0"/>
          </a:endParaRPr>
        </a:p>
      </xdr:txBody>
    </xdr:sp>
    <xdr:clientData/>
  </xdr:twoCellAnchor>
  <xdr:twoCellAnchor>
    <xdr:from>
      <xdr:col>17</xdr:col>
      <xdr:colOff>119742</xdr:colOff>
      <xdr:row>27</xdr:row>
      <xdr:rowOff>127906</xdr:rowOff>
    </xdr:from>
    <xdr:to>
      <xdr:col>21</xdr:col>
      <xdr:colOff>185057</xdr:colOff>
      <xdr:row>37</xdr:row>
      <xdr:rowOff>141514</xdr:rowOff>
    </xdr:to>
    <xdr:graphicFrame macro="">
      <xdr:nvGraphicFramePr>
        <xdr:cNvPr id="84" name="Chart 8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108857</xdr:colOff>
      <xdr:row>25</xdr:row>
      <xdr:rowOff>108856</xdr:rowOff>
    </xdr:from>
    <xdr:to>
      <xdr:col>21</xdr:col>
      <xdr:colOff>195943</xdr:colOff>
      <xdr:row>27</xdr:row>
      <xdr:rowOff>21771</xdr:rowOff>
    </xdr:to>
    <xdr:sp macro="" textlink="">
      <xdr:nvSpPr>
        <xdr:cNvPr id="85" name="TextBox 84"/>
        <xdr:cNvSpPr txBox="1"/>
      </xdr:nvSpPr>
      <xdr:spPr>
        <a:xfrm>
          <a:off x="11212286" y="5007427"/>
          <a:ext cx="2699657"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960000"/>
              </a:solidFill>
              <a:latin typeface="Comic Sans MS" panose="030F0702030302020204" pitchFamily="66" charset="0"/>
            </a:rPr>
            <a:t>Attrition by Marital</a:t>
          </a:r>
          <a:r>
            <a:rPr lang="en-IN" sz="1400" b="1" baseline="0">
              <a:solidFill>
                <a:srgbClr val="960000"/>
              </a:solidFill>
              <a:latin typeface="Comic Sans MS" panose="030F0702030302020204" pitchFamily="66" charset="0"/>
            </a:rPr>
            <a:t> status </a:t>
          </a:r>
          <a:endParaRPr lang="en-IN" sz="1400" b="1">
            <a:solidFill>
              <a:srgbClr val="960000"/>
            </a:solidFill>
            <a:latin typeface="Comic Sans MS" panose="030F0702030302020204" pitchFamily="66" charset="0"/>
          </a:endParaRPr>
        </a:p>
      </xdr:txBody>
    </xdr:sp>
    <xdr:clientData/>
  </xdr:twoCellAnchor>
  <xdr:twoCellAnchor editAs="oneCell">
    <xdr:from>
      <xdr:col>24</xdr:col>
      <xdr:colOff>466452</xdr:colOff>
      <xdr:row>27</xdr:row>
      <xdr:rowOff>78923</xdr:rowOff>
    </xdr:from>
    <xdr:to>
      <xdr:col>26</xdr:col>
      <xdr:colOff>163286</xdr:colOff>
      <xdr:row>33</xdr:row>
      <xdr:rowOff>141515</xdr:rowOff>
    </xdr:to>
    <mc:AlternateContent xmlns:mc="http://schemas.openxmlformats.org/markup-compatibility/2006">
      <mc:Choice xmlns:a14="http://schemas.microsoft.com/office/drawing/2010/main" Requires="a14">
        <xdr:graphicFrame macro="">
          <xdr:nvGraphicFramePr>
            <xdr:cNvPr id="86"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6141881" y="5369380"/>
              <a:ext cx="1003119" cy="1238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579662</xdr:colOff>
      <xdr:row>27</xdr:row>
      <xdr:rowOff>87086</xdr:rowOff>
    </xdr:from>
    <xdr:to>
      <xdr:col>24</xdr:col>
      <xdr:colOff>402771</xdr:colOff>
      <xdr:row>38</xdr:row>
      <xdr:rowOff>54429</xdr:rowOff>
    </xdr:to>
    <mc:AlternateContent xmlns:mc="http://schemas.openxmlformats.org/markup-compatibility/2006">
      <mc:Choice xmlns:a14="http://schemas.microsoft.com/office/drawing/2010/main" Requires="a14">
        <xdr:graphicFrame macro="">
          <xdr:nvGraphicFramePr>
            <xdr:cNvPr id="87" name="Education Field 3"/>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295662" y="5377543"/>
              <a:ext cx="1782538" cy="21227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54429</xdr:colOff>
      <xdr:row>25</xdr:row>
      <xdr:rowOff>87084</xdr:rowOff>
    </xdr:from>
    <xdr:to>
      <xdr:col>24</xdr:col>
      <xdr:colOff>206828</xdr:colOff>
      <xdr:row>27</xdr:row>
      <xdr:rowOff>10885</xdr:rowOff>
    </xdr:to>
    <xdr:sp macro="" textlink="">
      <xdr:nvSpPr>
        <xdr:cNvPr id="88" name="TextBox 87"/>
        <xdr:cNvSpPr txBox="1"/>
      </xdr:nvSpPr>
      <xdr:spPr>
        <a:xfrm>
          <a:off x="14423572" y="4985655"/>
          <a:ext cx="1458685"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solidFill>
                <a:srgbClr val="960000"/>
              </a:solidFill>
              <a:latin typeface="Comic Sans MS" panose="030F0702030302020204" pitchFamily="66" charset="0"/>
            </a:rPr>
            <a:t>Filter Panel </a:t>
          </a:r>
          <a:endParaRPr lang="en-IN" sz="1400" b="1">
            <a:solidFill>
              <a:srgbClr val="960000"/>
            </a:solidFill>
            <a:latin typeface="Comic Sans MS" panose="030F0702030302020204" pitchFamily="66"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556.935783796296" createdVersion="5" refreshedVersion="5"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1824187392"/>
    <dataField name="Sum of CF_attrition count" fld="17" baseField="0" baseItem="0"/>
    <dataField name="Average of Age" fld="16" subtotal="average" baseField="0" baseItem="1" numFmtId="1"/>
  </dataFields>
  <formats count="1">
    <format dxfId="49">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824187392" numFmtId="165"/>
  </dataFields>
  <formats count="1">
    <format dxfId="4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23"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ttrition by Job Role"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t wise Attrition"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ttrition by age group"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ttrition by marital status" cacheId="1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0" count="1" selected="0">
            <x v="0"/>
          </reference>
        </references>
      </pivotArea>
    </chartFormat>
    <chartFormat chart="2" format="10">
      <pivotArea type="data" outline="0" fieldPosition="0">
        <references count="2">
          <reference field="4294967294" count="1" selected="0">
            <x v="0"/>
          </reference>
          <reference field="10" count="1" selected="0">
            <x v="1"/>
          </reference>
        </references>
      </pivotArea>
    </chartFormat>
    <chartFormat chart="2" format="11">
      <pivotArea type="data" outline="0" fieldPosition="0">
        <references count="2">
          <reference field="4294967294" count="1" selected="0">
            <x v="0"/>
          </reference>
          <reference field="10" count="1" selected="0">
            <x v="2"/>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9" name="GENDER"/>
    <pivotTable tabId="13" name="Attrition by age group"/>
    <pivotTable tabId="11" name="Attrition by Job Role"/>
    <pivotTable tabId="14" name="Attrition by marital status"/>
    <pivotTable tabId="12" name="Dept wise Attrition"/>
    <pivotTable tabId="10" name="Education"/>
    <pivotTable tabId="7" name="KPI"/>
    <pivotTable tabId="8" name="RATING"/>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3" name="Attrition by age group"/>
    <pivotTable tabId="11" name="Attrition by Job Role"/>
    <pivotTable tabId="14" name="Attrition by marital status"/>
    <pivotTable tabId="12" name="Dept wise Attrition"/>
    <pivotTable tabId="10" name="Education"/>
    <pivotTable tabId="9" name="GENDER"/>
    <pivotTable tabId="7" name="KPI"/>
    <pivotTable tabId="8" name="RATING"/>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3" name="Attrition by age group"/>
    <pivotTable tabId="11" name="Attrition by Job Role"/>
    <pivotTable tabId="14" name="Attrition by marital status"/>
    <pivotTable tabId="12" name="Dept wise Attrition"/>
    <pivotTable tabId="10" name="Education"/>
    <pivotTable tabId="9" name="GENDER"/>
    <pivotTable tabId="7" name="KPI"/>
    <pivotTable tabId="8" name="RATING"/>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1" caption="Gender" rowHeight="260350"/>
  <slicer name="Education Field" cache="Slicer_Education_Field2"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60350"/>
  <slicer name="Education Field 1"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0350"/>
  <slicer name="Education Field 2"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2" cache="Slicer_Gender1" caption="Gender" columnCount="2" style="Slicer2" rowHeight="260350"/>
  <slicer name="Department 1" cache="Slicer_Department" caption="Dept." style="Slicer " rowHeight="260350"/>
  <slicer name="Education Field 3" cache="Slicer_Education_Field2" caption="Education Field" style="Slicer " rowHeight="2603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B15" sqref="B15"/>
    </sheetView>
  </sheetViews>
  <sheetFormatPr defaultRowHeight="15.6" x14ac:dyDescent="0.3"/>
  <cols>
    <col min="1" max="1" width="15.19921875" bestFit="1" customWidth="1"/>
    <col min="2" max="2" width="22.796875" customWidth="1"/>
    <col min="3" max="3" width="13.5" bestFit="1" customWidth="1"/>
    <col min="4" max="4" width="18.19921875" customWidth="1"/>
  </cols>
  <sheetData>
    <row r="3" spans="1:5" x14ac:dyDescent="0.3">
      <c r="A3" s="2" t="s">
        <v>1554</v>
      </c>
      <c r="B3" s="6" t="s">
        <v>1555</v>
      </c>
      <c r="C3" s="4" t="s">
        <v>1556</v>
      </c>
    </row>
    <row r="4" spans="1:5" x14ac:dyDescent="0.3">
      <c r="A4" s="5">
        <v>1470</v>
      </c>
      <c r="B4" s="7">
        <v>237</v>
      </c>
      <c r="C4" s="8">
        <v>36.923809523809524</v>
      </c>
    </row>
    <row r="7" spans="1:5" x14ac:dyDescent="0.3">
      <c r="A7" s="9" t="s">
        <v>1557</v>
      </c>
      <c r="B7" s="9" t="s">
        <v>1558</v>
      </c>
      <c r="C7" s="9" t="s">
        <v>1559</v>
      </c>
      <c r="D7" s="9" t="s">
        <v>1560</v>
      </c>
      <c r="E7" s="9" t="s">
        <v>1561</v>
      </c>
    </row>
    <row r="8" spans="1:5" x14ac:dyDescent="0.3">
      <c r="A8">
        <f>GETPIVOTDATA("Count of emp no",$A$3)</f>
        <v>1470</v>
      </c>
      <c r="B8">
        <f>GETPIVOTDATA("Sum of CF_attrition count",$A$3)</f>
        <v>237</v>
      </c>
      <c r="C8" s="12">
        <f>GETPIVOTDATA("Average of Age",$A$3)</f>
        <v>36.923809523809524</v>
      </c>
      <c r="D8">
        <f>A8-B8</f>
        <v>1233</v>
      </c>
      <c r="E8" s="13">
        <f>B8/A8</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1"/>
  <sheetViews>
    <sheetView workbookViewId="0">
      <selection activeCell="O6" sqref="O6"/>
    </sheetView>
  </sheetViews>
  <sheetFormatPr defaultRowHeight="15.6" x14ac:dyDescent="0.3"/>
  <cols>
    <col min="1" max="1" width="23.59765625" bestFit="1" customWidth="1"/>
  </cols>
  <sheetData>
    <row r="3" spans="1:7" x14ac:dyDescent="0.3">
      <c r="A3" s="3" t="s">
        <v>1562</v>
      </c>
    </row>
    <row r="4" spans="1:7" x14ac:dyDescent="0.3">
      <c r="A4" s="14">
        <v>2.6265306122448981</v>
      </c>
    </row>
    <row r="7" spans="1:7" x14ac:dyDescent="0.3">
      <c r="A7" s="9" t="s">
        <v>1563</v>
      </c>
      <c r="B7" s="11">
        <f>GETPIVOTDATA("Job Satisfaction",$A$3)</f>
        <v>2.6265306122448981</v>
      </c>
      <c r="C7" s="10">
        <f>B7/4</f>
        <v>0.65663265306122454</v>
      </c>
    </row>
    <row r="8" spans="1:7" x14ac:dyDescent="0.3">
      <c r="A8" s="9" t="s">
        <v>1564</v>
      </c>
      <c r="B8" s="11">
        <f>4-B7</f>
        <v>1.3734693877551019</v>
      </c>
      <c r="C8" s="10">
        <f>B8/4</f>
        <v>0.34336734693877546</v>
      </c>
    </row>
    <row r="11" spans="1:7" x14ac:dyDescent="0.3">
      <c r="G11" s="1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G2" sqref="G2"/>
    </sheetView>
  </sheetViews>
  <sheetFormatPr defaultRowHeight="15.6" x14ac:dyDescent="0.3"/>
  <cols>
    <col min="1" max="1" width="12.19921875" bestFit="1" customWidth="1"/>
    <col min="2" max="2" width="22.796875" bestFit="1" customWidth="1"/>
  </cols>
  <sheetData>
    <row r="3" spans="1:3" x14ac:dyDescent="0.3">
      <c r="A3" s="15" t="s">
        <v>1565</v>
      </c>
      <c r="B3" t="s">
        <v>1567</v>
      </c>
    </row>
    <row r="4" spans="1:3" x14ac:dyDescent="0.3">
      <c r="A4" s="16" t="s">
        <v>51</v>
      </c>
      <c r="B4" s="17">
        <v>588</v>
      </c>
    </row>
    <row r="5" spans="1:3" x14ac:dyDescent="0.3">
      <c r="A5" s="16" t="s">
        <v>62</v>
      </c>
      <c r="B5" s="17">
        <v>882</v>
      </c>
    </row>
    <row r="6" spans="1:3" x14ac:dyDescent="0.3">
      <c r="A6" s="16" t="s">
        <v>1566</v>
      </c>
      <c r="B6" s="17">
        <v>1470</v>
      </c>
    </row>
    <row r="10" spans="1:3" x14ac:dyDescent="0.3">
      <c r="A10" s="9" t="s">
        <v>51</v>
      </c>
      <c r="B10">
        <f>IFERROR(GETPIVOTDATA("Employee Count",$A$3,"Gender","Female"),0)</f>
        <v>588</v>
      </c>
      <c r="C10" s="18">
        <f>IFERROR(B10/GETPIVOTDATA("Employee Count",$A$3),B11)</f>
        <v>0.4</v>
      </c>
    </row>
    <row r="11" spans="1:3" x14ac:dyDescent="0.3">
      <c r="A11" s="9" t="s">
        <v>62</v>
      </c>
      <c r="B11">
        <f>IFERROR(GETPIVOTDATA("Employee Count",$A$3,"Gender","Male"),0)</f>
        <v>882</v>
      </c>
      <c r="C11" s="18">
        <f>IFERROR(B11/GETPIVOTDATA("Employee Count",$A$3),B12)</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O15" sqref="O15"/>
    </sheetView>
  </sheetViews>
  <sheetFormatPr defaultRowHeight="15.6" x14ac:dyDescent="0.3"/>
  <cols>
    <col min="1" max="1" width="16" customWidth="1"/>
    <col min="2" max="2" width="22.796875" bestFit="1" customWidth="1"/>
    <col min="3" max="3" width="11.19921875" bestFit="1" customWidth="1"/>
    <col min="4" max="4" width="9.3984375" bestFit="1" customWidth="1"/>
    <col min="5" max="5" width="7.5" bestFit="1" customWidth="1"/>
    <col min="6" max="6" width="5.69921875" bestFit="1" customWidth="1"/>
    <col min="7" max="7" width="15.09765625" bestFit="1" customWidth="1"/>
    <col min="8" max="8" width="10.8984375" bestFit="1" customWidth="1"/>
  </cols>
  <sheetData>
    <row r="3" spans="1:2" x14ac:dyDescent="0.3">
      <c r="A3" s="15" t="s">
        <v>1565</v>
      </c>
      <c r="B3" t="s">
        <v>1555</v>
      </c>
    </row>
    <row r="4" spans="1:2" x14ac:dyDescent="0.3">
      <c r="A4" s="16" t="s">
        <v>134</v>
      </c>
      <c r="B4" s="17">
        <v>5</v>
      </c>
    </row>
    <row r="5" spans="1:2" x14ac:dyDescent="0.3">
      <c r="A5" s="16" t="s">
        <v>65</v>
      </c>
      <c r="B5" s="17">
        <v>31</v>
      </c>
    </row>
    <row r="6" spans="1:2" x14ac:dyDescent="0.3">
      <c r="A6" s="16" t="s">
        <v>55</v>
      </c>
      <c r="B6" s="17">
        <v>44</v>
      </c>
    </row>
    <row r="7" spans="1:2" x14ac:dyDescent="0.3">
      <c r="A7" s="16" t="s">
        <v>71</v>
      </c>
      <c r="B7" s="17">
        <v>58</v>
      </c>
    </row>
    <row r="8" spans="1:2" x14ac:dyDescent="0.3">
      <c r="A8" s="16" t="s">
        <v>77</v>
      </c>
      <c r="B8" s="17">
        <v>99</v>
      </c>
    </row>
    <row r="9" spans="1:2" x14ac:dyDescent="0.3">
      <c r="A9" s="16" t="s">
        <v>1566</v>
      </c>
      <c r="B9" s="17">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3"/>
  <sheetViews>
    <sheetView workbookViewId="0">
      <selection activeCell="J19" sqref="J19"/>
    </sheetView>
  </sheetViews>
  <sheetFormatPr defaultRowHeight="15.6" x14ac:dyDescent="0.3"/>
  <cols>
    <col min="1" max="1" width="23.296875" customWidth="1"/>
    <col min="2" max="2" width="22.796875" bestFit="1" customWidth="1"/>
    <col min="5" max="5" width="25.69921875" customWidth="1"/>
  </cols>
  <sheetData>
    <row r="3" spans="1:6" x14ac:dyDescent="0.3">
      <c r="A3" s="15" t="s">
        <v>1565</v>
      </c>
      <c r="B3" t="s">
        <v>1555</v>
      </c>
      <c r="E3" s="9" t="s">
        <v>9</v>
      </c>
      <c r="F3" s="9" t="s">
        <v>0</v>
      </c>
    </row>
    <row r="4" spans="1:6" x14ac:dyDescent="0.3">
      <c r="A4" s="16" t="s">
        <v>83</v>
      </c>
      <c r="B4" s="17">
        <v>9</v>
      </c>
      <c r="E4" t="str">
        <f>A4</f>
        <v>Healthcare Representative</v>
      </c>
      <c r="F4">
        <f>GETPIVOTDATA("CF_attrition count",$A$3,"Job Role","Healthcare Representative")</f>
        <v>9</v>
      </c>
    </row>
    <row r="5" spans="1:6" x14ac:dyDescent="0.3">
      <c r="A5" s="16" t="s">
        <v>163</v>
      </c>
      <c r="B5" s="17">
        <v>12</v>
      </c>
      <c r="E5" t="str">
        <f t="shared" ref="E5:E12" si="0">A5</f>
        <v>Human Resources</v>
      </c>
      <c r="F5">
        <f>GETPIVOTDATA("CF_attrition count",$A$3,"Job Role","Human Resources")</f>
        <v>12</v>
      </c>
    </row>
    <row r="6" spans="1:6" x14ac:dyDescent="0.3">
      <c r="A6" s="16" t="s">
        <v>68</v>
      </c>
      <c r="B6" s="17">
        <v>62</v>
      </c>
      <c r="E6" t="str">
        <f t="shared" si="0"/>
        <v>Laboratory Technician</v>
      </c>
      <c r="F6">
        <f>GETPIVOTDATA("CF_attrition count",$A$3,"Job Role","Laboratory Technician")</f>
        <v>62</v>
      </c>
    </row>
    <row r="7" spans="1:6" x14ac:dyDescent="0.3">
      <c r="A7" s="16" t="s">
        <v>95</v>
      </c>
      <c r="B7" s="17">
        <v>5</v>
      </c>
      <c r="E7" t="str">
        <f t="shared" si="0"/>
        <v>Manager</v>
      </c>
      <c r="F7">
        <f>GETPIVOTDATA("CF_attrition count",$A$3,"Job Role","Manager")</f>
        <v>5</v>
      </c>
    </row>
    <row r="8" spans="1:6" x14ac:dyDescent="0.3">
      <c r="A8" s="16" t="s">
        <v>81</v>
      </c>
      <c r="B8" s="17">
        <v>10</v>
      </c>
      <c r="E8" t="str">
        <f t="shared" si="0"/>
        <v>Manufacturing Director</v>
      </c>
      <c r="F8">
        <f>GETPIVOTDATA("CF_attrition count",$A$3,"Job Role","Manufacturing Director")</f>
        <v>10</v>
      </c>
    </row>
    <row r="9" spans="1:6" x14ac:dyDescent="0.3">
      <c r="A9" s="16" t="s">
        <v>101</v>
      </c>
      <c r="B9" s="17">
        <v>2</v>
      </c>
      <c r="E9" t="str">
        <f t="shared" si="0"/>
        <v>Research Director</v>
      </c>
      <c r="F9">
        <f>GETPIVOTDATA("CF_attrition count",$A$3,"Job Role","Research Director")</f>
        <v>2</v>
      </c>
    </row>
    <row r="10" spans="1:6" x14ac:dyDescent="0.3">
      <c r="A10" s="16" t="s">
        <v>63</v>
      </c>
      <c r="B10" s="17">
        <v>47</v>
      </c>
      <c r="E10" t="str">
        <f t="shared" si="0"/>
        <v>Research Scientist</v>
      </c>
      <c r="F10">
        <f>GETPIVOTDATA("CF_attrition count",$A$3,"Job Role","Research Scientist")</f>
        <v>47</v>
      </c>
    </row>
    <row r="11" spans="1:6" x14ac:dyDescent="0.3">
      <c r="A11" s="16" t="s">
        <v>52</v>
      </c>
      <c r="B11" s="17">
        <v>57</v>
      </c>
      <c r="E11" t="str">
        <f t="shared" si="0"/>
        <v>Sales Executive</v>
      </c>
      <c r="F11">
        <f>GETPIVOTDATA("CF_attrition count",$A$3,"Job Role","Sales Executive")</f>
        <v>57</v>
      </c>
    </row>
    <row r="12" spans="1:6" x14ac:dyDescent="0.3">
      <c r="A12" s="16" t="s">
        <v>99</v>
      </c>
      <c r="B12" s="17">
        <v>33</v>
      </c>
      <c r="E12" t="str">
        <f t="shared" si="0"/>
        <v>Sales Representative</v>
      </c>
      <c r="F12">
        <f>GETPIVOTDATA("CF_attrition count",$A$3,"Job Role","Sales Representative")</f>
        <v>33</v>
      </c>
    </row>
    <row r="13" spans="1:6" x14ac:dyDescent="0.3">
      <c r="A13" s="16" t="s">
        <v>1566</v>
      </c>
      <c r="B13" s="17">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7"/>
  <sheetViews>
    <sheetView workbookViewId="0">
      <selection activeCell="G4" activeCellId="1" sqref="F4:F6 G4:G6"/>
    </sheetView>
  </sheetViews>
  <sheetFormatPr defaultRowHeight="15.6" x14ac:dyDescent="0.3"/>
  <cols>
    <col min="1" max="1" width="12.19921875" bestFit="1" customWidth="1"/>
    <col min="2" max="2" width="22.796875" bestFit="1" customWidth="1"/>
  </cols>
  <sheetData>
    <row r="3" spans="1:7" x14ac:dyDescent="0.3">
      <c r="A3" s="19" t="s">
        <v>1565</v>
      </c>
      <c r="B3" s="3" t="s">
        <v>1555</v>
      </c>
      <c r="F3" s="9" t="s">
        <v>4</v>
      </c>
      <c r="G3" s="9" t="s">
        <v>0</v>
      </c>
    </row>
    <row r="4" spans="1:7" x14ac:dyDescent="0.3">
      <c r="A4" s="20" t="s">
        <v>161</v>
      </c>
      <c r="B4" s="23">
        <v>5.0632911392405063E-2</v>
      </c>
      <c r="F4" t="str">
        <f>A4</f>
        <v>HR</v>
      </c>
      <c r="G4" s="13">
        <f>GETPIVOTDATA("CF_attrition count",$A$3,"Department","HR")</f>
        <v>5.0632911392405063E-2</v>
      </c>
    </row>
    <row r="5" spans="1:7" x14ac:dyDescent="0.3">
      <c r="A5" s="21" t="s">
        <v>60</v>
      </c>
      <c r="B5" s="24">
        <v>0.56118143459915615</v>
      </c>
      <c r="F5" t="str">
        <f t="shared" ref="F5:F6" si="0">A5</f>
        <v>R&amp;D</v>
      </c>
      <c r="G5" s="13">
        <f>GETPIVOTDATA("CF_attrition count",$A$3,"Department","R&amp;D")</f>
        <v>0.56118143459915615</v>
      </c>
    </row>
    <row r="6" spans="1:7" x14ac:dyDescent="0.3">
      <c r="A6" s="21" t="s">
        <v>48</v>
      </c>
      <c r="B6" s="24">
        <v>0.3881856540084388</v>
      </c>
      <c r="F6" t="str">
        <f t="shared" si="0"/>
        <v>Sales</v>
      </c>
      <c r="G6" s="13">
        <f>GETPIVOTDATA("CF_attrition count",$A$3,"Department","Sales")</f>
        <v>0.3881856540084388</v>
      </c>
    </row>
    <row r="7" spans="1:7" x14ac:dyDescent="0.3">
      <c r="A7" s="22" t="s">
        <v>1566</v>
      </c>
      <c r="B7" s="2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workbookViewId="0">
      <selection activeCell="D19" sqref="D19"/>
    </sheetView>
  </sheetViews>
  <sheetFormatPr defaultRowHeight="15.6" x14ac:dyDescent="0.3"/>
  <cols>
    <col min="1" max="1" width="12.19921875" bestFit="1" customWidth="1"/>
    <col min="2" max="2" width="22.796875" bestFit="1" customWidth="1"/>
  </cols>
  <sheetData>
    <row r="3" spans="1:6" x14ac:dyDescent="0.3">
      <c r="A3" s="15" t="s">
        <v>1565</v>
      </c>
      <c r="B3" t="s">
        <v>1555</v>
      </c>
      <c r="E3" s="9" t="s">
        <v>1568</v>
      </c>
      <c r="F3" s="9" t="s">
        <v>0</v>
      </c>
    </row>
    <row r="4" spans="1:6" x14ac:dyDescent="0.3">
      <c r="A4" s="16" t="s">
        <v>69</v>
      </c>
      <c r="B4" s="17">
        <v>112</v>
      </c>
      <c r="E4" t="str">
        <f>A4</f>
        <v>25 - 34</v>
      </c>
      <c r="F4">
        <f>GETPIVOTDATA("CF_attrition count",$A$3,"CF_age band","25 - 34")</f>
        <v>112</v>
      </c>
    </row>
    <row r="5" spans="1:6" x14ac:dyDescent="0.3">
      <c r="A5" s="16" t="s">
        <v>46</v>
      </c>
      <c r="B5" s="17">
        <v>51</v>
      </c>
      <c r="E5" t="str">
        <f>A5</f>
        <v>35 - 44</v>
      </c>
      <c r="F5">
        <f>GETPIVOTDATA("CF_attrition count",$A$3,"CF_age band","35 - 44")</f>
        <v>51</v>
      </c>
    </row>
    <row r="6" spans="1:6" x14ac:dyDescent="0.3">
      <c r="A6" s="16" t="s">
        <v>58</v>
      </c>
      <c r="B6" s="17">
        <v>25</v>
      </c>
      <c r="E6" t="str">
        <f>A6</f>
        <v>45 - 54</v>
      </c>
      <c r="F6">
        <f>GETPIVOTDATA("CF_attrition count",$A$3,"CF_age band","Under 25")</f>
        <v>38</v>
      </c>
    </row>
    <row r="7" spans="1:6" x14ac:dyDescent="0.3">
      <c r="A7" s="16" t="s">
        <v>75</v>
      </c>
      <c r="B7" s="17">
        <v>11</v>
      </c>
      <c r="E7" t="str">
        <f>A7</f>
        <v>Over 55</v>
      </c>
      <c r="F7">
        <f>GETPIVOTDATA("CF_attrition count",$A$3,"CF_age band","45 - 54")</f>
        <v>25</v>
      </c>
    </row>
    <row r="8" spans="1:6" x14ac:dyDescent="0.3">
      <c r="A8" s="16" t="s">
        <v>92</v>
      </c>
      <c r="B8" s="17">
        <v>38</v>
      </c>
      <c r="E8" t="str">
        <f>A8</f>
        <v>Under 25</v>
      </c>
      <c r="F8">
        <f>GETPIVOTDATA("CF_attrition count",$A$3,"CF_age band","Over 55")</f>
        <v>11</v>
      </c>
    </row>
    <row r="9" spans="1:6" x14ac:dyDescent="0.3">
      <c r="A9" s="16" t="s">
        <v>1566</v>
      </c>
      <c r="B9" s="17">
        <v>237</v>
      </c>
    </row>
  </sheetData>
  <sortState ref="E4:F8">
    <sortCondition descending="1" ref="F4"/>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H18" sqref="H18"/>
    </sheetView>
  </sheetViews>
  <sheetFormatPr defaultRowHeight="15.6" x14ac:dyDescent="0.3"/>
  <cols>
    <col min="1" max="1" width="12.19921875" bestFit="1" customWidth="1"/>
    <col min="2" max="2" width="16" customWidth="1"/>
  </cols>
  <sheetData>
    <row r="3" spans="1:2" x14ac:dyDescent="0.3">
      <c r="A3" s="15" t="s">
        <v>1565</v>
      </c>
      <c r="B3" t="s">
        <v>1569</v>
      </c>
    </row>
    <row r="4" spans="1:2" x14ac:dyDescent="0.3">
      <c r="A4" s="16" t="s">
        <v>79</v>
      </c>
      <c r="B4" s="26">
        <v>0.22244897959183674</v>
      </c>
    </row>
    <row r="5" spans="1:2" x14ac:dyDescent="0.3">
      <c r="A5" s="16" t="s">
        <v>64</v>
      </c>
      <c r="B5" s="26">
        <v>0.45782312925170066</v>
      </c>
    </row>
    <row r="6" spans="1:2" x14ac:dyDescent="0.3">
      <c r="A6" s="16" t="s">
        <v>53</v>
      </c>
      <c r="B6" s="26">
        <v>0.31972789115646261</v>
      </c>
    </row>
    <row r="7" spans="1:2" x14ac:dyDescent="0.3">
      <c r="A7" s="16" t="s">
        <v>1566</v>
      </c>
      <c r="B7" s="26">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A2" sqref="A2"/>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70" zoomScaleNormal="70" workbookViewId="0">
      <selection activeCell="AC20" sqref="AC20"/>
    </sheetView>
  </sheetViews>
  <sheetFormatPr defaultColWidth="11.19921875" defaultRowHeight="15" customHeight="1" x14ac:dyDescent="0.3"/>
  <cols>
    <col min="1" max="26" width="8.59765625" customWidth="1"/>
  </cols>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Ratings</vt:lpstr>
      <vt:lpstr>Gender</vt:lpstr>
      <vt:lpstr>Education bt attrition</vt:lpstr>
      <vt:lpstr>Attrition by Job role</vt:lpstr>
      <vt:lpstr>Dept wise Attrition</vt:lpstr>
      <vt:lpstr>age wise attrition</vt:lpstr>
      <vt:lpstr>Attrition by marital status</vt:lpstr>
      <vt:lpstr>Data</vt:lpstr>
      <vt:lpstr>Images</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2024-09-22T19:53:20Z</dcterms:modified>
</cp:coreProperties>
</file>