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lise\Documents\UV\9° semestre\GTS\Jupyter Notebook\"/>
    </mc:Choice>
  </mc:AlternateContent>
  <xr:revisionPtr revIDLastSave="0" documentId="13_ncr:1_{23A4F04A-ADD0-4846-B234-F11AADBF23F2}" xr6:coauthVersionLast="47" xr6:coauthVersionMax="47" xr10:uidLastSave="{00000000-0000-0000-0000-000000000000}"/>
  <bookViews>
    <workbookView xWindow="-108" yWindow="-108" windowWidth="23256" windowHeight="12456" activeTab="2" xr2:uid="{2AA86D61-9D76-B74F-AA0D-E6B0A4E37F32}"/>
  </bookViews>
  <sheets>
    <sheet name="Total de Escenarios Estrategias" sheetId="3" r:id="rId1"/>
    <sheet name="Hoja1" sheetId="1" r:id="rId2"/>
    <sheet name="Hoja2" sheetId="2" r:id="rId3"/>
    <sheet name="Hoja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X24" i="2" l="1"/>
  <c r="D6" i="3"/>
  <c r="D7" i="3"/>
  <c r="D8" i="3"/>
  <c r="D9" i="3"/>
  <c r="D10" i="3"/>
  <c r="D11" i="3"/>
  <c r="D12" i="3"/>
  <c r="D13" i="3"/>
  <c r="D5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22" i="3"/>
  <c r="F23" i="3"/>
  <c r="G23" i="3"/>
  <c r="H23" i="3"/>
  <c r="I23" i="3"/>
  <c r="J23" i="3"/>
  <c r="K23" i="3"/>
  <c r="L23" i="3"/>
  <c r="M23" i="3"/>
  <c r="F24" i="3"/>
  <c r="G24" i="3"/>
  <c r="H24" i="3"/>
  <c r="I24" i="3"/>
  <c r="J24" i="3"/>
  <c r="K24" i="3"/>
  <c r="L24" i="3"/>
  <c r="M24" i="3"/>
  <c r="F25" i="3"/>
  <c r="G25" i="3"/>
  <c r="H25" i="3"/>
  <c r="I25" i="3"/>
  <c r="J25" i="3"/>
  <c r="K25" i="3"/>
  <c r="L25" i="3"/>
  <c r="M25" i="3"/>
  <c r="F26" i="3"/>
  <c r="G26" i="3"/>
  <c r="H26" i="3"/>
  <c r="I26" i="3"/>
  <c r="J26" i="3"/>
  <c r="K26" i="3"/>
  <c r="L26" i="3"/>
  <c r="M26" i="3"/>
  <c r="F27" i="3"/>
  <c r="G27" i="3"/>
  <c r="H27" i="3"/>
  <c r="I27" i="3"/>
  <c r="J27" i="3"/>
  <c r="K27" i="3"/>
  <c r="L27" i="3"/>
  <c r="M27" i="3"/>
  <c r="F28" i="3"/>
  <c r="G28" i="3"/>
  <c r="H28" i="3"/>
  <c r="I28" i="3"/>
  <c r="J28" i="3"/>
  <c r="K28" i="3"/>
  <c r="L28" i="3"/>
  <c r="M28" i="3"/>
  <c r="F29" i="3"/>
  <c r="G29" i="3"/>
  <c r="H29" i="3"/>
  <c r="I29" i="3"/>
  <c r="J29" i="3"/>
  <c r="K29" i="3"/>
  <c r="L29" i="3"/>
  <c r="M29" i="3"/>
  <c r="F30" i="3"/>
  <c r="G30" i="3"/>
  <c r="H30" i="3"/>
  <c r="I30" i="3"/>
  <c r="J30" i="3"/>
  <c r="K30" i="3"/>
  <c r="L30" i="3"/>
  <c r="M30" i="3"/>
  <c r="I22" i="3"/>
  <c r="J22" i="3"/>
  <c r="K22" i="3"/>
  <c r="L22" i="3"/>
  <c r="M22" i="3"/>
  <c r="F22" i="3"/>
  <c r="G22" i="3"/>
  <c r="H22" i="3"/>
  <c r="E22" i="3"/>
  <c r="F9" i="3"/>
  <c r="G5" i="3"/>
  <c r="E5" i="3"/>
  <c r="BW39" i="2"/>
  <c r="BX35" i="2"/>
  <c r="BX34" i="2"/>
  <c r="BX33" i="2"/>
  <c r="BX32" i="2"/>
  <c r="BX31" i="2"/>
  <c r="BX30" i="2"/>
  <c r="BX29" i="2"/>
  <c r="BX28" i="2"/>
  <c r="F5" i="3"/>
  <c r="H5" i="3"/>
  <c r="I5" i="3"/>
  <c r="J5" i="3"/>
  <c r="K5" i="3"/>
  <c r="L5" i="3"/>
  <c r="M5" i="3"/>
  <c r="F13" i="3"/>
  <c r="E13" i="3"/>
  <c r="F12" i="3"/>
  <c r="E12" i="3"/>
  <c r="F11" i="3"/>
  <c r="E11" i="3"/>
  <c r="F10" i="3"/>
  <c r="E10" i="3"/>
  <c r="E9" i="3"/>
  <c r="F8" i="3"/>
  <c r="E8" i="3"/>
  <c r="F7" i="3"/>
  <c r="E7" i="3"/>
  <c r="F6" i="3"/>
  <c r="E6" i="3"/>
  <c r="M13" i="3"/>
  <c r="L13" i="3"/>
  <c r="K13" i="3"/>
  <c r="J13" i="3"/>
  <c r="I13" i="3"/>
  <c r="M12" i="3"/>
  <c r="L12" i="3"/>
  <c r="K12" i="3"/>
  <c r="J12" i="3"/>
  <c r="I12" i="3"/>
  <c r="M11" i="3"/>
  <c r="L11" i="3"/>
  <c r="K11" i="3"/>
  <c r="J11" i="3"/>
  <c r="I11" i="3"/>
  <c r="M10" i="3"/>
  <c r="L10" i="3"/>
  <c r="K10" i="3"/>
  <c r="J10" i="3"/>
  <c r="I10" i="3"/>
  <c r="M9" i="3"/>
  <c r="L9" i="3"/>
  <c r="K9" i="3"/>
  <c r="J9" i="3"/>
  <c r="I9" i="3"/>
  <c r="M8" i="3"/>
  <c r="L8" i="3"/>
  <c r="K8" i="3"/>
  <c r="J8" i="3"/>
  <c r="I8" i="3"/>
  <c r="M7" i="3"/>
  <c r="L7" i="3"/>
  <c r="K7" i="3"/>
  <c r="J7" i="3"/>
  <c r="I7" i="3"/>
  <c r="M6" i="3"/>
  <c r="L6" i="3"/>
  <c r="K6" i="3"/>
  <c r="J6" i="3"/>
  <c r="I6" i="3"/>
  <c r="H13" i="3"/>
  <c r="H12" i="3"/>
  <c r="H11" i="3"/>
  <c r="H10" i="3"/>
  <c r="H9" i="3"/>
  <c r="H8" i="3"/>
  <c r="H7" i="3"/>
  <c r="H6" i="3"/>
  <c r="G6" i="3"/>
  <c r="G7" i="3"/>
  <c r="G8" i="3"/>
  <c r="G9" i="3"/>
  <c r="G10" i="3"/>
  <c r="G11" i="3"/>
  <c r="G12" i="3"/>
  <c r="G13" i="3"/>
  <c r="BQ32" i="2"/>
  <c r="BW26" i="2"/>
  <c r="BY26" i="2"/>
  <c r="BW27" i="2"/>
  <c r="BX27" i="2"/>
  <c r="BY29" i="2"/>
  <c r="BW30" i="2"/>
  <c r="BY32" i="2"/>
  <c r="BW34" i="2"/>
  <c r="BW35" i="2"/>
  <c r="BY37" i="2"/>
  <c r="BW38" i="2"/>
  <c r="BW24" i="2"/>
  <c r="AX39" i="2"/>
  <c r="AX38" i="2"/>
  <c r="AX37" i="2"/>
  <c r="AX36" i="2"/>
  <c r="AX35" i="2"/>
  <c r="AX34" i="2"/>
  <c r="AX33" i="2"/>
  <c r="AX32" i="2"/>
  <c r="AX31" i="2"/>
  <c r="AX30" i="2"/>
  <c r="AX29" i="2"/>
  <c r="AX28" i="2"/>
  <c r="AX27" i="2"/>
  <c r="AX26" i="2"/>
  <c r="AX25" i="2"/>
  <c r="AX24" i="2"/>
  <c r="BQ36" i="2"/>
  <c r="BQ39" i="2"/>
  <c r="BC26" i="2"/>
  <c r="BC24" i="2"/>
  <c r="BB33" i="2"/>
  <c r="BQ33" i="2" s="1"/>
  <c r="BB34" i="2"/>
  <c r="BQ34" i="2" s="1"/>
  <c r="BB35" i="2"/>
  <c r="BQ35" i="2" s="1"/>
  <c r="BB36" i="2"/>
  <c r="BB37" i="2"/>
  <c r="BQ37" i="2" s="1"/>
  <c r="BB38" i="2"/>
  <c r="BQ38" i="2" s="1"/>
  <c r="BB39" i="2"/>
  <c r="BB32" i="2"/>
  <c r="BB25" i="2"/>
  <c r="BQ25" i="2" s="1"/>
  <c r="BB26" i="2"/>
  <c r="BQ26" i="2" s="1"/>
  <c r="BB27" i="2"/>
  <c r="BQ27" i="2" s="1"/>
  <c r="BB28" i="2"/>
  <c r="BQ28" i="2" s="1"/>
  <c r="BB29" i="2"/>
  <c r="BQ29" i="2" s="1"/>
  <c r="BB30" i="2"/>
  <c r="BQ30" i="2" s="1"/>
  <c r="BB31" i="2"/>
  <c r="BQ31" i="2" s="1"/>
  <c r="BB24" i="2"/>
  <c r="BQ24" i="2" s="1"/>
  <c r="BW25" i="2" s="1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O26" i="1"/>
  <c r="N18" i="1"/>
  <c r="P18" i="1" s="1"/>
  <c r="N19" i="1"/>
  <c r="P19" i="1" s="1"/>
  <c r="N20" i="1"/>
  <c r="P20" i="1" s="1"/>
  <c r="N21" i="1"/>
  <c r="P21" i="1" s="1"/>
  <c r="N22" i="1"/>
  <c r="P22" i="1" s="1"/>
  <c r="N23" i="1"/>
  <c r="P23" i="1" s="1"/>
  <c r="N24" i="1"/>
  <c r="P24" i="1" s="1"/>
  <c r="N25" i="1"/>
  <c r="P25" i="1" s="1"/>
  <c r="N11" i="1"/>
  <c r="P11" i="1" s="1"/>
  <c r="N12" i="1"/>
  <c r="P12" i="1" s="1"/>
  <c r="N13" i="1"/>
  <c r="P13" i="1" s="1"/>
  <c r="N14" i="1"/>
  <c r="P14" i="1" s="1"/>
  <c r="N15" i="1"/>
  <c r="P15" i="1" s="1"/>
  <c r="N16" i="1"/>
  <c r="P16" i="1" s="1"/>
  <c r="N17" i="1"/>
  <c r="P17" i="1" s="1"/>
  <c r="N10" i="1"/>
  <c r="P10" i="1" s="1"/>
  <c r="F18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F11" i="1"/>
  <c r="F12" i="1"/>
  <c r="F13" i="1"/>
  <c r="F14" i="1"/>
  <c r="F15" i="1"/>
  <c r="F16" i="1"/>
  <c r="F17" i="1"/>
  <c r="F19" i="1"/>
  <c r="F20" i="1"/>
  <c r="F21" i="1"/>
  <c r="F22" i="1"/>
  <c r="F23" i="1"/>
  <c r="F24" i="1"/>
  <c r="F25" i="1"/>
  <c r="F10" i="1"/>
  <c r="B6" i="1"/>
  <c r="BY39" i="2" l="1"/>
  <c r="BW37" i="2"/>
  <c r="BY31" i="2"/>
  <c r="BW29" i="2"/>
  <c r="BX26" i="2"/>
  <c r="BX36" i="2"/>
  <c r="BY33" i="2"/>
  <c r="BW31" i="2"/>
  <c r="BY25" i="2"/>
  <c r="BY38" i="2"/>
  <c r="BW36" i="2"/>
  <c r="BY30" i="2"/>
  <c r="BW28" i="2"/>
  <c r="BX25" i="2"/>
  <c r="BY24" i="2"/>
  <c r="BX37" i="2"/>
  <c r="BY34" i="2"/>
  <c r="BW32" i="2"/>
  <c r="BX39" i="2"/>
  <c r="BY36" i="2"/>
  <c r="BY28" i="2"/>
  <c r="BX38" i="2"/>
  <c r="BY35" i="2"/>
  <c r="BW33" i="2"/>
  <c r="BY27" i="2"/>
  <c r="BQ40" i="2"/>
  <c r="N26" i="1"/>
</calcChain>
</file>

<file path=xl/sharedStrings.xml><?xml version="1.0" encoding="utf-8"?>
<sst xmlns="http://schemas.openxmlformats.org/spreadsheetml/2006/main" count="214" uniqueCount="79">
  <si>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</si>
  <si>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</si>
  <si>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</si>
  <si>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</si>
  <si>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</si>
  <si>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</si>
  <si>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</si>
  <si>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</si>
  <si>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</si>
  <si>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</si>
  <si>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</si>
  <si>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</si>
  <si>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</si>
  <si>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</si>
  <si>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</si>
  <si>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</si>
  <si>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</si>
  <si>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</si>
  <si>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</si>
  <si>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</si>
  <si>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</si>
  <si>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</si>
  <si>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</si>
  <si>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</si>
  <si>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</si>
  <si>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</si>
  <si>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</si>
  <si>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</si>
  <si>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</si>
  <si>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</si>
  <si>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X0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</si>
  <si>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</si>
  <si>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</si>
  <si>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</si>
  <si>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</si>
  <si>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</si>
  <si>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</si>
  <si>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</si>
  <si>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</si>
  <si>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</si>
  <si>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</si>
  <si>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</si>
  <si>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</si>
  <si>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</si>
  <si>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</si>
  <si>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</si>
  <si>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</si>
  <si>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J1</t>
  </si>
  <si>
    <t>J2</t>
  </si>
  <si>
    <t>J3</t>
  </si>
  <si>
    <t>E1</t>
  </si>
  <si>
    <t>E2</t>
  </si>
  <si>
    <t>E3</t>
  </si>
  <si>
    <t>E4</t>
  </si>
  <si>
    <t>z1</t>
  </si>
  <si>
    <t>z2</t>
  </si>
  <si>
    <t>z3</t>
  </si>
  <si>
    <t>z4</t>
  </si>
  <si>
    <t>z5</t>
  </si>
  <si>
    <t>z6</t>
  </si>
  <si>
    <t>z7</t>
  </si>
  <si>
    <t>z8</t>
  </si>
  <si>
    <t>z9</t>
  </si>
  <si>
    <t>z10</t>
  </si>
  <si>
    <t>z11</t>
  </si>
  <si>
    <t>z12</t>
  </si>
  <si>
    <t>z13</t>
  </si>
  <si>
    <t>z14</t>
  </si>
  <si>
    <t>z15</t>
  </si>
  <si>
    <t>z16</t>
  </si>
  <si>
    <t>Pagos</t>
  </si>
  <si>
    <t>Zi</t>
  </si>
  <si>
    <t>P(z)</t>
  </si>
  <si>
    <t>historia</t>
  </si>
  <si>
    <t>Uitlidad esperada</t>
  </si>
  <si>
    <t>Estrategias</t>
  </si>
  <si>
    <t>Etapas</t>
  </si>
  <si>
    <t>Cálculo de Escenarios totales X en el árbol</t>
  </si>
  <si>
    <t>Cálculo de Decisiones totales A en el árbol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</si>
</sst>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6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4"/>
      <color rgb="FF000000"/>
      <name val="-webkit-standard"/>
    </font>
    <font>
      <sz val="11"/>
      <color rgb="FF000000"/>
      <name val="Helvetica"/>
      <family val="2"/>
    </font>
    <font>
      <b/>
      <sz val="16"/>
      <color theme="1"/>
      <name val="Aptos Narrow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quotePrefix="1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0" borderId="1" xfId="0" applyBorder="1"/>
    <xf numFmtId="2" fontId="0" fillId="0" borderId="1" xfId="0" applyNumberFormat="1" applyBorder="1"/>
    <xf numFmtId="1" fontId="0" fillId="0" borderId="1" xfId="0" applyNumberFormat="1" applyBorder="1"/>
    <xf numFmtId="2" fontId="0" fillId="2" borderId="1" xfId="0" applyNumberFormat="1" applyFill="1" applyBorder="1"/>
    <xf numFmtId="0" fontId="0" fillId="0" borderId="1" xfId="0" applyBorder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4" fillId="0" borderId="0" xfId="0" applyFont="1"/>
    <xf numFmtId="2" fontId="5" fillId="0" borderId="0" xfId="0" applyNumberFormat="1" applyFont="1"/>
    <xf numFmtId="0" fontId="4" fillId="0" borderId="1" xfId="0" applyFont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2" xfId="0" applyFill="1" applyBorder="1"/>
    <xf numFmtId="0" fontId="0" fillId="6" borderId="1" xfId="0" applyFill="1" applyBorder="1"/>
    <xf numFmtId="0" fontId="0" fillId="6" borderId="0" xfId="0" applyFill="1"/>
    <xf numFmtId="0" fontId="0" fillId="7" borderId="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241300</xdr:colOff>
      <xdr:row>1</xdr:row>
      <xdr:rowOff>190500</xdr:rowOff>
    </xdr:from>
    <xdr:to>
      <xdr:col>32</xdr:col>
      <xdr:colOff>406400</xdr:colOff>
      <xdr:row>32</xdr:row>
      <xdr:rowOff>123705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9C72AB0-B2A4-CA80-0FEC-224BFAC64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3800" y="1206500"/>
          <a:ext cx="7772400" cy="6537205"/>
        </a:xfrm>
        <a:prstGeom prst="rect">
          <a:avLst/>
        </a:prstGeom>
      </xdr:spPr>
    </xdr:pic>
    <xdr:clientData/>
  </xdr:twoCellAnchor>
  <xdr:oneCellAnchor>
    <xdr:from>
      <xdr:col>67</xdr:col>
      <xdr:colOff>62344</xdr:colOff>
      <xdr:row>38</xdr:row>
      <xdr:rowOff>229754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5026CD3E-C53C-3199-80E1-AFC2918DC201}"/>
            </a:ext>
          </a:extLst>
        </xdr:cNvPr>
        <xdr:cNvSpPr txBox="1"/>
      </xdr:nvSpPr>
      <xdr:spPr>
        <a:xfrm>
          <a:off x="23892162" y="847320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 kern="12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8D51D-B8CB-4062-B34D-A024901C524E}">
  <dimension ref="B1:U37"/>
  <sheetViews>
    <sheetView topLeftCell="F16" workbookViewId="0">
      <selection activeCell="O6" sqref="O6:O7"/>
    </sheetView>
  </sheetViews>
  <sheetFormatPr baseColWidth="10" defaultRowHeight="15.6"/>
  <sheetData>
    <row r="1" spans="2:19">
      <c r="C1" s="21" t="s">
        <v>77</v>
      </c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2:19">
      <c r="B2" s="5"/>
      <c r="C2" s="15" t="s">
        <v>76</v>
      </c>
      <c r="D2" s="16">
        <v>1</v>
      </c>
      <c r="E2" s="16">
        <v>2</v>
      </c>
      <c r="F2" s="16">
        <v>3</v>
      </c>
      <c r="G2" s="16">
        <v>4</v>
      </c>
      <c r="H2" s="16">
        <v>5</v>
      </c>
      <c r="I2" s="16">
        <v>6</v>
      </c>
      <c r="J2" s="16">
        <v>7</v>
      </c>
      <c r="K2" s="16">
        <v>8</v>
      </c>
      <c r="L2" s="16">
        <v>9</v>
      </c>
      <c r="M2" s="16">
        <v>10</v>
      </c>
    </row>
    <row r="3" spans="2:19">
      <c r="C3" s="17" t="s">
        <v>75</v>
      </c>
      <c r="D3" s="16"/>
      <c r="E3" s="16"/>
      <c r="F3" s="16"/>
      <c r="G3" s="16"/>
      <c r="H3" s="16"/>
      <c r="I3" s="16"/>
      <c r="J3" s="16"/>
      <c r="K3" s="16"/>
      <c r="L3" s="16"/>
      <c r="M3" s="16"/>
    </row>
    <row r="4" spans="2:19">
      <c r="C4" s="17">
        <v>1</v>
      </c>
      <c r="D4" s="18">
        <v>1</v>
      </c>
      <c r="E4" s="18">
        <v>2</v>
      </c>
      <c r="F4" s="18">
        <v>3</v>
      </c>
      <c r="G4" s="18">
        <v>4</v>
      </c>
      <c r="H4" s="18">
        <v>5</v>
      </c>
      <c r="I4" s="18">
        <v>6</v>
      </c>
      <c r="J4" s="18">
        <v>7</v>
      </c>
      <c r="K4" s="18">
        <v>8</v>
      </c>
      <c r="L4" s="18">
        <v>9</v>
      </c>
      <c r="M4" s="18">
        <v>10</v>
      </c>
    </row>
    <row r="5" spans="2:19">
      <c r="C5" s="17">
        <v>2</v>
      </c>
      <c r="D5" s="19">
        <f>((POWER($C5,D$2))-1)/($C5-1)</f>
        <v>1</v>
      </c>
      <c r="E5" s="19">
        <f t="shared" ref="E5:M5" si="0">((POWER($C5,E$2))-1)/($C5-1)</f>
        <v>3</v>
      </c>
      <c r="F5" s="19">
        <f t="shared" si="0"/>
        <v>7</v>
      </c>
      <c r="G5" s="19">
        <f t="shared" si="0"/>
        <v>15</v>
      </c>
      <c r="H5" s="19">
        <f t="shared" si="0"/>
        <v>31</v>
      </c>
      <c r="I5" s="19">
        <f t="shared" si="0"/>
        <v>63</v>
      </c>
      <c r="J5" s="19">
        <f t="shared" si="0"/>
        <v>127</v>
      </c>
      <c r="K5" s="19">
        <f t="shared" si="0"/>
        <v>255</v>
      </c>
      <c r="L5" s="19">
        <f t="shared" si="0"/>
        <v>511</v>
      </c>
      <c r="M5" s="19">
        <f t="shared" si="0"/>
        <v>1023</v>
      </c>
    </row>
    <row r="6" spans="2:19">
      <c r="C6" s="17">
        <v>3</v>
      </c>
      <c r="D6" s="19">
        <f t="shared" ref="D6:D13" si="1">((POWER($C6,D$2))-1)/($C6-1)</f>
        <v>1</v>
      </c>
      <c r="E6" s="19">
        <f t="shared" ref="E6:F13" si="2">((POWER($C6,E$2))-1)/($C6-1)</f>
        <v>4</v>
      </c>
      <c r="F6" s="19">
        <f t="shared" si="2"/>
        <v>13</v>
      </c>
      <c r="G6" s="19">
        <f t="shared" ref="G6:G13" si="3">((POWER(C6,G$2))-1)/($C6-1)</f>
        <v>40</v>
      </c>
      <c r="H6" s="19">
        <f t="shared" ref="H6:M13" si="4">((POWER($C6,H$2))-1)/($C6-1)</f>
        <v>121</v>
      </c>
      <c r="I6" s="19">
        <f t="shared" si="4"/>
        <v>364</v>
      </c>
      <c r="J6" s="19">
        <f t="shared" si="4"/>
        <v>1093</v>
      </c>
      <c r="K6" s="19">
        <f t="shared" si="4"/>
        <v>3280</v>
      </c>
      <c r="L6" s="19">
        <f t="shared" si="4"/>
        <v>9841</v>
      </c>
      <c r="M6" s="19">
        <f t="shared" si="4"/>
        <v>29524</v>
      </c>
      <c r="O6">
        <v>15</v>
      </c>
      <c r="Q6">
        <v>40</v>
      </c>
      <c r="S6">
        <v>85</v>
      </c>
    </row>
    <row r="7" spans="2:19">
      <c r="C7" s="17">
        <v>4</v>
      </c>
      <c r="D7" s="19">
        <f t="shared" si="1"/>
        <v>1</v>
      </c>
      <c r="E7" s="19">
        <f t="shared" si="2"/>
        <v>5</v>
      </c>
      <c r="F7" s="19">
        <f t="shared" si="2"/>
        <v>21</v>
      </c>
      <c r="G7" s="19">
        <f t="shared" si="3"/>
        <v>85</v>
      </c>
      <c r="H7" s="19">
        <f t="shared" si="4"/>
        <v>341</v>
      </c>
      <c r="I7" s="19">
        <f t="shared" si="4"/>
        <v>1365</v>
      </c>
      <c r="J7" s="19">
        <f t="shared" si="4"/>
        <v>5461</v>
      </c>
      <c r="K7" s="19">
        <f t="shared" si="4"/>
        <v>21845</v>
      </c>
      <c r="L7" s="19">
        <f t="shared" si="4"/>
        <v>87381</v>
      </c>
      <c r="M7" s="19">
        <f t="shared" si="4"/>
        <v>349525</v>
      </c>
    </row>
    <row r="8" spans="2:19">
      <c r="C8" s="17">
        <v>5</v>
      </c>
      <c r="D8" s="19">
        <f t="shared" si="1"/>
        <v>1</v>
      </c>
      <c r="E8" s="19">
        <f t="shared" si="2"/>
        <v>6</v>
      </c>
      <c r="F8" s="19">
        <f t="shared" si="2"/>
        <v>31</v>
      </c>
      <c r="G8" s="19">
        <f t="shared" si="3"/>
        <v>156</v>
      </c>
      <c r="H8" s="19">
        <f t="shared" si="4"/>
        <v>781</v>
      </c>
      <c r="I8" s="19">
        <f t="shared" si="4"/>
        <v>3906</v>
      </c>
      <c r="J8" s="19">
        <f t="shared" si="4"/>
        <v>19531</v>
      </c>
      <c r="K8" s="19">
        <f t="shared" si="4"/>
        <v>97656</v>
      </c>
      <c r="L8" s="19">
        <f t="shared" si="4"/>
        <v>488281</v>
      </c>
      <c r="M8" s="19">
        <f t="shared" si="4"/>
        <v>2441406</v>
      </c>
    </row>
    <row r="9" spans="2:19">
      <c r="C9" s="17">
        <v>6</v>
      </c>
      <c r="D9" s="19">
        <f t="shared" si="1"/>
        <v>1</v>
      </c>
      <c r="E9" s="19">
        <f t="shared" si="2"/>
        <v>7</v>
      </c>
      <c r="F9" s="19">
        <f>((POWER($C9,F$2))-1)/($C9-1)</f>
        <v>43</v>
      </c>
      <c r="G9" s="19">
        <f t="shared" si="3"/>
        <v>259</v>
      </c>
      <c r="H9" s="19">
        <f t="shared" si="4"/>
        <v>1555</v>
      </c>
      <c r="I9" s="19">
        <f t="shared" si="4"/>
        <v>9331</v>
      </c>
      <c r="J9" s="19">
        <f t="shared" si="4"/>
        <v>55987</v>
      </c>
      <c r="K9" s="19">
        <f t="shared" si="4"/>
        <v>335923</v>
      </c>
      <c r="L9" s="19">
        <f t="shared" si="4"/>
        <v>2015539</v>
      </c>
      <c r="M9" s="19">
        <f t="shared" si="4"/>
        <v>12093235</v>
      </c>
    </row>
    <row r="10" spans="2:19">
      <c r="C10" s="17">
        <v>7</v>
      </c>
      <c r="D10" s="19">
        <f t="shared" si="1"/>
        <v>1</v>
      </c>
      <c r="E10" s="19">
        <f t="shared" si="2"/>
        <v>8</v>
      </c>
      <c r="F10" s="19">
        <f t="shared" si="2"/>
        <v>57</v>
      </c>
      <c r="G10" s="19">
        <f t="shared" si="3"/>
        <v>400</v>
      </c>
      <c r="H10" s="19">
        <f t="shared" si="4"/>
        <v>2801</v>
      </c>
      <c r="I10" s="19">
        <f t="shared" si="4"/>
        <v>19608</v>
      </c>
      <c r="J10" s="19">
        <f t="shared" si="4"/>
        <v>137257</v>
      </c>
      <c r="K10" s="19">
        <f t="shared" si="4"/>
        <v>960800</v>
      </c>
      <c r="L10" s="19">
        <f t="shared" si="4"/>
        <v>6725601</v>
      </c>
      <c r="M10" s="19">
        <f t="shared" si="4"/>
        <v>47079208</v>
      </c>
    </row>
    <row r="11" spans="2:19">
      <c r="C11" s="17">
        <v>8</v>
      </c>
      <c r="D11" s="19">
        <f t="shared" si="1"/>
        <v>1</v>
      </c>
      <c r="E11" s="19">
        <f t="shared" si="2"/>
        <v>9</v>
      </c>
      <c r="F11" s="19">
        <f t="shared" si="2"/>
        <v>73</v>
      </c>
      <c r="G11" s="19">
        <f t="shared" si="3"/>
        <v>585</v>
      </c>
      <c r="H11" s="19">
        <f t="shared" si="4"/>
        <v>4681</v>
      </c>
      <c r="I11" s="19">
        <f t="shared" si="4"/>
        <v>37449</v>
      </c>
      <c r="J11" s="19">
        <f t="shared" si="4"/>
        <v>299593</v>
      </c>
      <c r="K11" s="19">
        <f t="shared" si="4"/>
        <v>2396745</v>
      </c>
      <c r="L11" s="19">
        <f t="shared" si="4"/>
        <v>19173961</v>
      </c>
      <c r="M11" s="19">
        <f t="shared" si="4"/>
        <v>153391689</v>
      </c>
    </row>
    <row r="12" spans="2:19">
      <c r="C12" s="17">
        <v>9</v>
      </c>
      <c r="D12" s="19">
        <f t="shared" si="1"/>
        <v>1</v>
      </c>
      <c r="E12" s="19">
        <f t="shared" si="2"/>
        <v>10</v>
      </c>
      <c r="F12" s="19">
        <f t="shared" si="2"/>
        <v>91</v>
      </c>
      <c r="G12" s="19">
        <f t="shared" si="3"/>
        <v>820</v>
      </c>
      <c r="H12" s="19">
        <f t="shared" si="4"/>
        <v>7381</v>
      </c>
      <c r="I12" s="19">
        <f t="shared" si="4"/>
        <v>66430</v>
      </c>
      <c r="J12" s="19">
        <f t="shared" si="4"/>
        <v>597871</v>
      </c>
      <c r="K12" s="19">
        <f t="shared" si="4"/>
        <v>5380840</v>
      </c>
      <c r="L12" s="19">
        <f t="shared" si="4"/>
        <v>48427561</v>
      </c>
      <c r="M12" s="19">
        <f t="shared" si="4"/>
        <v>435848050</v>
      </c>
    </row>
    <row r="13" spans="2:19">
      <c r="C13" s="17">
        <v>10</v>
      </c>
      <c r="D13" s="19">
        <f t="shared" si="1"/>
        <v>1</v>
      </c>
      <c r="E13" s="19">
        <f t="shared" si="2"/>
        <v>11</v>
      </c>
      <c r="F13" s="19">
        <f t="shared" si="2"/>
        <v>111</v>
      </c>
      <c r="G13" s="19">
        <f t="shared" si="3"/>
        <v>1111</v>
      </c>
      <c r="H13" s="19">
        <f t="shared" si="4"/>
        <v>11111</v>
      </c>
      <c r="I13" s="19">
        <f t="shared" si="4"/>
        <v>111111</v>
      </c>
      <c r="J13" s="19">
        <f t="shared" si="4"/>
        <v>1111111</v>
      </c>
      <c r="K13" s="19">
        <f t="shared" si="4"/>
        <v>11111111</v>
      </c>
      <c r="L13" s="19">
        <f t="shared" si="4"/>
        <v>111111111</v>
      </c>
      <c r="M13" s="19">
        <f t="shared" si="4"/>
        <v>1111111111</v>
      </c>
    </row>
    <row r="18" spans="3:21">
      <c r="C18" s="22" t="s">
        <v>78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</row>
    <row r="19" spans="3:21">
      <c r="C19" s="15" t="s">
        <v>76</v>
      </c>
      <c r="D19" s="16">
        <v>1</v>
      </c>
      <c r="E19" s="16">
        <v>2</v>
      </c>
      <c r="F19" s="16">
        <v>3</v>
      </c>
      <c r="G19" s="16">
        <v>4</v>
      </c>
      <c r="H19" s="16">
        <v>5</v>
      </c>
      <c r="I19" s="16">
        <v>6</v>
      </c>
      <c r="J19" s="16">
        <v>7</v>
      </c>
      <c r="K19" s="16">
        <v>8</v>
      </c>
      <c r="L19" s="16">
        <v>9</v>
      </c>
      <c r="M19" s="16">
        <v>10</v>
      </c>
    </row>
    <row r="20" spans="3:21">
      <c r="C20" s="17" t="s">
        <v>75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</row>
    <row r="21" spans="3:21">
      <c r="C21" s="17">
        <v>1</v>
      </c>
      <c r="D21" s="18">
        <v>1</v>
      </c>
      <c r="E21" s="18">
        <v>2</v>
      </c>
      <c r="F21" s="18">
        <v>3</v>
      </c>
      <c r="G21" s="18">
        <v>4</v>
      </c>
      <c r="H21" s="18">
        <v>5</v>
      </c>
      <c r="I21" s="18">
        <v>6</v>
      </c>
      <c r="J21" s="18">
        <v>7</v>
      </c>
      <c r="K21" s="18">
        <v>8</v>
      </c>
      <c r="L21" s="18">
        <v>9</v>
      </c>
      <c r="M21" s="18">
        <v>10</v>
      </c>
    </row>
    <row r="22" spans="3:21">
      <c r="C22" s="17">
        <v>2</v>
      </c>
      <c r="D22" s="19">
        <f>(((POWER($C22,D$19))-(POWER($C22,2)))/($C22-1))+(2*$C22)</f>
        <v>2</v>
      </c>
      <c r="E22" s="19">
        <f>(((POWER($C22,E$19))-(POWER($C22,2)))/($C22-1))+(2*$C22)</f>
        <v>4</v>
      </c>
      <c r="F22" s="19">
        <f t="shared" ref="F22:M30" si="5">(((POWER($C22,F$19))-(POWER($C22,2)))/($C22-1))+(2*$C22)</f>
        <v>8</v>
      </c>
      <c r="G22" s="19">
        <f t="shared" si="5"/>
        <v>16</v>
      </c>
      <c r="H22" s="19">
        <f t="shared" si="5"/>
        <v>32</v>
      </c>
      <c r="I22" s="19">
        <f t="shared" si="5"/>
        <v>64</v>
      </c>
      <c r="J22" s="19">
        <f t="shared" si="5"/>
        <v>128</v>
      </c>
      <c r="K22" s="19">
        <f t="shared" si="5"/>
        <v>256</v>
      </c>
      <c r="L22" s="19">
        <f t="shared" si="5"/>
        <v>512</v>
      </c>
      <c r="M22" s="19">
        <f t="shared" si="5"/>
        <v>1024</v>
      </c>
    </row>
    <row r="23" spans="3:21">
      <c r="C23" s="17">
        <v>3</v>
      </c>
      <c r="D23" s="19">
        <f t="shared" ref="D23:E30" si="6">(((POWER($C23,D$19))-(POWER($C23,2)))/($C23-1))+(2*$C23)</f>
        <v>3</v>
      </c>
      <c r="E23" s="19">
        <f t="shared" si="6"/>
        <v>6</v>
      </c>
      <c r="F23" s="19">
        <f t="shared" si="5"/>
        <v>15</v>
      </c>
      <c r="G23" s="19">
        <f t="shared" si="5"/>
        <v>42</v>
      </c>
      <c r="H23" s="19">
        <f t="shared" si="5"/>
        <v>123</v>
      </c>
      <c r="I23" s="19">
        <f t="shared" si="5"/>
        <v>366</v>
      </c>
      <c r="J23" s="19">
        <f t="shared" si="5"/>
        <v>1095</v>
      </c>
      <c r="K23" s="19">
        <f t="shared" si="5"/>
        <v>3282</v>
      </c>
      <c r="L23" s="19">
        <f t="shared" si="5"/>
        <v>9843</v>
      </c>
      <c r="M23" s="19">
        <f t="shared" si="5"/>
        <v>29526</v>
      </c>
    </row>
    <row r="24" spans="3:21">
      <c r="C24" s="17">
        <v>4</v>
      </c>
      <c r="D24" s="19">
        <f t="shared" si="6"/>
        <v>4</v>
      </c>
      <c r="E24" s="19">
        <f t="shared" si="6"/>
        <v>8</v>
      </c>
      <c r="F24" s="19">
        <f t="shared" si="5"/>
        <v>24</v>
      </c>
      <c r="G24" s="19">
        <f t="shared" si="5"/>
        <v>88</v>
      </c>
      <c r="H24" s="19">
        <f t="shared" si="5"/>
        <v>344</v>
      </c>
      <c r="I24" s="19">
        <f t="shared" si="5"/>
        <v>1368</v>
      </c>
      <c r="J24" s="19">
        <f t="shared" si="5"/>
        <v>5464</v>
      </c>
      <c r="K24" s="19">
        <f t="shared" si="5"/>
        <v>21848</v>
      </c>
      <c r="L24" s="19">
        <f t="shared" si="5"/>
        <v>87384</v>
      </c>
      <c r="M24" s="19">
        <f t="shared" si="5"/>
        <v>349528</v>
      </c>
    </row>
    <row r="25" spans="3:21">
      <c r="C25" s="17">
        <v>5</v>
      </c>
      <c r="D25" s="19">
        <f t="shared" si="6"/>
        <v>5</v>
      </c>
      <c r="E25" s="19">
        <f t="shared" si="6"/>
        <v>10</v>
      </c>
      <c r="F25" s="19">
        <f t="shared" si="5"/>
        <v>35</v>
      </c>
      <c r="G25" s="19">
        <f t="shared" si="5"/>
        <v>160</v>
      </c>
      <c r="H25" s="19">
        <f t="shared" si="5"/>
        <v>785</v>
      </c>
      <c r="I25" s="19">
        <f t="shared" si="5"/>
        <v>3910</v>
      </c>
      <c r="J25" s="19">
        <f t="shared" si="5"/>
        <v>19535</v>
      </c>
      <c r="K25" s="19">
        <f t="shared" si="5"/>
        <v>97660</v>
      </c>
      <c r="L25" s="19">
        <f t="shared" si="5"/>
        <v>488285</v>
      </c>
      <c r="M25" s="19">
        <f t="shared" si="5"/>
        <v>2441410</v>
      </c>
    </row>
    <row r="26" spans="3:21">
      <c r="C26" s="17">
        <v>6</v>
      </c>
      <c r="D26" s="19">
        <f t="shared" si="6"/>
        <v>6</v>
      </c>
      <c r="E26" s="19">
        <f t="shared" si="6"/>
        <v>12</v>
      </c>
      <c r="F26" s="19">
        <f t="shared" si="5"/>
        <v>48</v>
      </c>
      <c r="G26" s="19">
        <f t="shared" si="5"/>
        <v>264</v>
      </c>
      <c r="H26" s="19">
        <f t="shared" si="5"/>
        <v>1560</v>
      </c>
      <c r="I26" s="19">
        <f t="shared" si="5"/>
        <v>9336</v>
      </c>
      <c r="J26" s="19">
        <f t="shared" si="5"/>
        <v>55992</v>
      </c>
      <c r="K26" s="19">
        <f t="shared" si="5"/>
        <v>335928</v>
      </c>
      <c r="L26" s="19">
        <f t="shared" si="5"/>
        <v>2015544</v>
      </c>
      <c r="M26" s="19">
        <f t="shared" si="5"/>
        <v>12093240</v>
      </c>
    </row>
    <row r="27" spans="3:21">
      <c r="C27" s="17">
        <v>7</v>
      </c>
      <c r="D27" s="19">
        <f t="shared" si="6"/>
        <v>7</v>
      </c>
      <c r="E27" s="19">
        <f t="shared" si="6"/>
        <v>14</v>
      </c>
      <c r="F27" s="19">
        <f t="shared" si="5"/>
        <v>63</v>
      </c>
      <c r="G27" s="19">
        <f t="shared" si="5"/>
        <v>406</v>
      </c>
      <c r="H27" s="19">
        <f t="shared" si="5"/>
        <v>2807</v>
      </c>
      <c r="I27" s="19">
        <f t="shared" si="5"/>
        <v>19614</v>
      </c>
      <c r="J27" s="19">
        <f t="shared" si="5"/>
        <v>137263</v>
      </c>
      <c r="K27" s="19">
        <f t="shared" si="5"/>
        <v>960806</v>
      </c>
      <c r="L27" s="19">
        <f t="shared" si="5"/>
        <v>6725607</v>
      </c>
      <c r="M27" s="19">
        <f t="shared" si="5"/>
        <v>47079214</v>
      </c>
    </row>
    <row r="28" spans="3:21">
      <c r="C28" s="17">
        <v>8</v>
      </c>
      <c r="D28" s="19">
        <f t="shared" si="6"/>
        <v>8</v>
      </c>
      <c r="E28" s="19">
        <f t="shared" si="6"/>
        <v>16</v>
      </c>
      <c r="F28" s="19">
        <f t="shared" si="5"/>
        <v>80</v>
      </c>
      <c r="G28" s="19">
        <f t="shared" si="5"/>
        <v>592</v>
      </c>
      <c r="H28" s="19">
        <f t="shared" si="5"/>
        <v>4688</v>
      </c>
      <c r="I28" s="19">
        <f t="shared" si="5"/>
        <v>37456</v>
      </c>
      <c r="J28" s="19">
        <f t="shared" si="5"/>
        <v>299600</v>
      </c>
      <c r="K28" s="19">
        <f t="shared" si="5"/>
        <v>2396752</v>
      </c>
      <c r="L28" s="19">
        <f t="shared" si="5"/>
        <v>19173968</v>
      </c>
      <c r="M28" s="19">
        <f t="shared" si="5"/>
        <v>153391696</v>
      </c>
    </row>
    <row r="29" spans="3:21">
      <c r="C29" s="17">
        <v>9</v>
      </c>
      <c r="D29" s="19">
        <f t="shared" si="6"/>
        <v>9</v>
      </c>
      <c r="E29" s="19">
        <f t="shared" si="6"/>
        <v>18</v>
      </c>
      <c r="F29" s="19">
        <f t="shared" si="5"/>
        <v>99</v>
      </c>
      <c r="G29" s="19">
        <f t="shared" si="5"/>
        <v>828</v>
      </c>
      <c r="H29" s="19">
        <f t="shared" si="5"/>
        <v>7389</v>
      </c>
      <c r="I29" s="19">
        <f t="shared" si="5"/>
        <v>66438</v>
      </c>
      <c r="J29" s="19">
        <f t="shared" si="5"/>
        <v>597879</v>
      </c>
      <c r="K29" s="19">
        <f t="shared" si="5"/>
        <v>5380848</v>
      </c>
      <c r="L29" s="19">
        <f t="shared" si="5"/>
        <v>48427569</v>
      </c>
      <c r="M29" s="19">
        <f t="shared" si="5"/>
        <v>435848058</v>
      </c>
    </row>
    <row r="30" spans="3:21">
      <c r="C30" s="17">
        <v>10</v>
      </c>
      <c r="D30" s="19">
        <f t="shared" si="6"/>
        <v>10</v>
      </c>
      <c r="E30" s="19">
        <f t="shared" si="6"/>
        <v>20</v>
      </c>
      <c r="F30" s="19">
        <f t="shared" si="5"/>
        <v>120</v>
      </c>
      <c r="G30" s="19">
        <f t="shared" si="5"/>
        <v>1120</v>
      </c>
      <c r="H30" s="19">
        <f t="shared" si="5"/>
        <v>11120</v>
      </c>
      <c r="I30" s="19">
        <f t="shared" si="5"/>
        <v>111120</v>
      </c>
      <c r="J30" s="19">
        <f t="shared" si="5"/>
        <v>1111120</v>
      </c>
      <c r="K30" s="19">
        <f t="shared" si="5"/>
        <v>11111120</v>
      </c>
      <c r="L30" s="19">
        <f t="shared" si="5"/>
        <v>111111120</v>
      </c>
      <c r="M30" s="19">
        <f t="shared" si="5"/>
        <v>1111111120</v>
      </c>
    </row>
    <row r="32" spans="3:21">
      <c r="D32" s="20">
        <v>3</v>
      </c>
      <c r="F32" s="20">
        <v>6</v>
      </c>
      <c r="H32">
        <v>15</v>
      </c>
      <c r="J32">
        <v>42</v>
      </c>
      <c r="L32">
        <v>123</v>
      </c>
      <c r="N32">
        <v>366</v>
      </c>
      <c r="U32">
        <v>99</v>
      </c>
    </row>
    <row r="33" spans="5:13">
      <c r="E33" s="20">
        <v>3</v>
      </c>
      <c r="G33" s="20">
        <v>9</v>
      </c>
      <c r="I33">
        <v>27</v>
      </c>
      <c r="K33">
        <v>81</v>
      </c>
      <c r="M33">
        <v>243</v>
      </c>
    </row>
    <row r="34" spans="5:13">
      <c r="F34" s="20">
        <v>6</v>
      </c>
      <c r="H34">
        <v>18</v>
      </c>
      <c r="J34">
        <v>54</v>
      </c>
      <c r="L34">
        <v>162</v>
      </c>
    </row>
    <row r="35" spans="5:13">
      <c r="G35">
        <v>12</v>
      </c>
      <c r="I35">
        <v>36</v>
      </c>
      <c r="K35">
        <v>108</v>
      </c>
    </row>
    <row r="36" spans="5:13">
      <c r="H36">
        <v>24</v>
      </c>
      <c r="J36">
        <v>72</v>
      </c>
    </row>
    <row r="37" spans="5:13">
      <c r="I37">
        <v>48</v>
      </c>
    </row>
  </sheetData>
  <mergeCells count="2">
    <mergeCell ref="C1:M1"/>
    <mergeCell ref="C18:M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596FF-FBDE-B34A-BFBB-59B8A6F93DB7}">
  <dimension ref="B2:V26"/>
  <sheetViews>
    <sheetView workbookViewId="0">
      <selection activeCell="G20" sqref="G20"/>
    </sheetView>
  </sheetViews>
  <sheetFormatPr baseColWidth="10" defaultRowHeight="15.6"/>
  <sheetData>
    <row r="2" spans="2:22">
      <c r="B2">
        <v>0.6</v>
      </c>
      <c r="C2" s="1">
        <v>0.4</v>
      </c>
    </row>
    <row r="3" spans="2:22">
      <c r="B3">
        <v>0.7</v>
      </c>
      <c r="C3">
        <v>0.3</v>
      </c>
    </row>
    <row r="4" spans="2:22">
      <c r="B4">
        <v>0.8</v>
      </c>
      <c r="C4" s="1">
        <v>0.2</v>
      </c>
    </row>
    <row r="5" spans="2:22">
      <c r="B5">
        <v>0.9</v>
      </c>
      <c r="C5">
        <v>0.1</v>
      </c>
    </row>
    <row r="6" spans="2:22">
      <c r="B6">
        <f>B2*B3*B4*B5</f>
        <v>0.3024</v>
      </c>
    </row>
    <row r="10" spans="2:22">
      <c r="B10">
        <v>0.4</v>
      </c>
      <c r="C10">
        <v>0.3</v>
      </c>
      <c r="D10">
        <v>0.11</v>
      </c>
      <c r="E10">
        <v>0.2</v>
      </c>
      <c r="F10" s="2">
        <f t="shared" ref="F10:F25" si="0">B10*C10*D10*E10</f>
        <v>2.64E-3</v>
      </c>
      <c r="G10" s="2">
        <f t="shared" ref="G10:G25" si="1">C10*D10*B10</f>
        <v>1.3200000000000002E-2</v>
      </c>
      <c r="K10">
        <v>0.6</v>
      </c>
      <c r="L10">
        <v>0.7</v>
      </c>
      <c r="M10" s="4">
        <v>0.27</v>
      </c>
      <c r="N10" s="3">
        <f t="shared" ref="N10:N25" si="2">K10*L10*M10</f>
        <v>0.1134</v>
      </c>
      <c r="O10">
        <v>0.05</v>
      </c>
      <c r="P10" s="2">
        <f t="shared" ref="P10:P25" si="3">N10*O10</f>
        <v>5.6700000000000006E-3</v>
      </c>
      <c r="R10">
        <v>0.05</v>
      </c>
      <c r="S10">
        <v>0.27</v>
      </c>
      <c r="T10">
        <v>0.13500000000000001</v>
      </c>
      <c r="U10">
        <v>6.7500000000000004E-2</v>
      </c>
      <c r="V10">
        <v>0.54</v>
      </c>
    </row>
    <row r="11" spans="2:22">
      <c r="B11">
        <v>0.4</v>
      </c>
      <c r="C11">
        <v>0.3</v>
      </c>
      <c r="D11">
        <v>0.11</v>
      </c>
      <c r="E11">
        <v>0.3</v>
      </c>
      <c r="F11" s="2">
        <f t="shared" si="0"/>
        <v>3.96E-3</v>
      </c>
      <c r="G11" s="2">
        <f t="shared" si="1"/>
        <v>1.3200000000000002E-2</v>
      </c>
      <c r="K11">
        <v>0.6</v>
      </c>
      <c r="L11">
        <v>0.7</v>
      </c>
      <c r="M11" s="4">
        <v>0.27</v>
      </c>
      <c r="N11" s="3">
        <f t="shared" si="2"/>
        <v>0.1134</v>
      </c>
      <c r="O11">
        <v>7.4999999999999997E-2</v>
      </c>
      <c r="P11" s="2">
        <f t="shared" si="3"/>
        <v>8.5050000000000004E-3</v>
      </c>
      <c r="R11">
        <v>7.4999999999999997E-2</v>
      </c>
      <c r="S11">
        <v>0.27</v>
      </c>
      <c r="T11">
        <v>0.13500000000000001</v>
      </c>
      <c r="U11">
        <v>6.7500000000000004E-2</v>
      </c>
      <c r="V11">
        <v>0.54</v>
      </c>
    </row>
    <row r="12" spans="2:22">
      <c r="B12">
        <v>0.4</v>
      </c>
      <c r="C12">
        <v>0.3</v>
      </c>
      <c r="D12">
        <v>0.12</v>
      </c>
      <c r="E12">
        <v>0.2</v>
      </c>
      <c r="F12" s="2">
        <f t="shared" si="0"/>
        <v>2.8800000000000002E-3</v>
      </c>
      <c r="G12" s="2">
        <f t="shared" si="1"/>
        <v>1.44E-2</v>
      </c>
      <c r="K12">
        <v>0.6</v>
      </c>
      <c r="L12">
        <v>0.7</v>
      </c>
      <c r="M12" s="4">
        <v>0.35</v>
      </c>
      <c r="N12" s="3">
        <f t="shared" si="2"/>
        <v>0.14699999999999999</v>
      </c>
      <c r="O12">
        <v>0.05</v>
      </c>
      <c r="P12" s="2">
        <f t="shared" si="3"/>
        <v>7.3499999999999998E-3</v>
      </c>
      <c r="R12">
        <v>0.05</v>
      </c>
      <c r="S12">
        <v>0.35</v>
      </c>
      <c r="T12">
        <v>0.17499999999999999</v>
      </c>
      <c r="U12">
        <v>8.7499999999999994E-2</v>
      </c>
      <c r="V12">
        <v>0.7</v>
      </c>
    </row>
    <row r="13" spans="2:22">
      <c r="B13">
        <v>0.4</v>
      </c>
      <c r="C13">
        <v>0.3</v>
      </c>
      <c r="D13">
        <v>0.12</v>
      </c>
      <c r="E13">
        <v>0.3</v>
      </c>
      <c r="F13" s="2">
        <f t="shared" si="0"/>
        <v>4.3200000000000001E-3</v>
      </c>
      <c r="G13" s="2">
        <f t="shared" si="1"/>
        <v>1.44E-2</v>
      </c>
      <c r="K13">
        <v>0.6</v>
      </c>
      <c r="L13">
        <v>0.7</v>
      </c>
      <c r="M13" s="4">
        <v>0.35</v>
      </c>
      <c r="N13" s="3">
        <f t="shared" si="2"/>
        <v>0.14699999999999999</v>
      </c>
      <c r="O13">
        <v>7.4999999999999997E-2</v>
      </c>
      <c r="P13" s="2">
        <f t="shared" si="3"/>
        <v>1.1024999999999998E-2</v>
      </c>
      <c r="R13">
        <v>7.4999999999999997E-2</v>
      </c>
      <c r="S13">
        <v>0.35</v>
      </c>
      <c r="T13">
        <v>0.17499999999999999</v>
      </c>
      <c r="U13">
        <v>8.7499999999999994E-2</v>
      </c>
      <c r="V13">
        <v>0.7</v>
      </c>
    </row>
    <row r="14" spans="2:22">
      <c r="B14">
        <v>0.4</v>
      </c>
      <c r="C14">
        <v>0.7</v>
      </c>
      <c r="D14">
        <v>0.1</v>
      </c>
      <c r="E14">
        <v>0.3</v>
      </c>
      <c r="F14" s="2">
        <f t="shared" si="0"/>
        <v>8.3999999999999995E-3</v>
      </c>
      <c r="G14" s="2">
        <f t="shared" si="1"/>
        <v>2.7999999999999997E-2</v>
      </c>
      <c r="K14">
        <v>0.6</v>
      </c>
      <c r="L14">
        <v>0.3</v>
      </c>
      <c r="M14" s="4">
        <v>0.15</v>
      </c>
      <c r="N14" s="3">
        <f t="shared" si="2"/>
        <v>2.7E-2</v>
      </c>
      <c r="O14">
        <v>0.05</v>
      </c>
      <c r="P14" s="2">
        <f t="shared" si="3"/>
        <v>1.3500000000000001E-3</v>
      </c>
      <c r="R14">
        <v>0.05</v>
      </c>
      <c r="S14">
        <v>0.15</v>
      </c>
      <c r="T14">
        <v>7.4999999999999997E-2</v>
      </c>
      <c r="U14">
        <v>3.7499999999999999E-2</v>
      </c>
      <c r="V14">
        <v>0.3</v>
      </c>
    </row>
    <row r="15" spans="2:22">
      <c r="B15">
        <v>0.4</v>
      </c>
      <c r="C15">
        <v>0.7</v>
      </c>
      <c r="D15">
        <v>0.1</v>
      </c>
      <c r="E15">
        <v>0.2</v>
      </c>
      <c r="F15" s="2">
        <f t="shared" si="0"/>
        <v>5.5999999999999999E-3</v>
      </c>
      <c r="G15" s="2">
        <f t="shared" si="1"/>
        <v>2.7999999999999997E-2</v>
      </c>
      <c r="K15">
        <v>0.6</v>
      </c>
      <c r="L15">
        <v>0.3</v>
      </c>
      <c r="M15" s="4">
        <v>0.15</v>
      </c>
      <c r="N15" s="3">
        <f t="shared" si="2"/>
        <v>2.7E-2</v>
      </c>
      <c r="O15">
        <v>7.4999999999999997E-2</v>
      </c>
      <c r="P15" s="2">
        <f t="shared" si="3"/>
        <v>2.0249999999999999E-3</v>
      </c>
      <c r="R15">
        <v>7.4999999999999997E-2</v>
      </c>
      <c r="S15">
        <v>0.15</v>
      </c>
      <c r="T15">
        <v>7.4999999999999997E-2</v>
      </c>
      <c r="U15">
        <v>3.7499999999999999E-2</v>
      </c>
      <c r="V15">
        <v>0.3</v>
      </c>
    </row>
    <row r="16" spans="2:22">
      <c r="B16">
        <v>0.4</v>
      </c>
      <c r="C16">
        <v>0.7</v>
      </c>
      <c r="D16">
        <v>0.11</v>
      </c>
      <c r="E16">
        <v>0.2</v>
      </c>
      <c r="F16" s="2">
        <f t="shared" si="0"/>
        <v>6.1599999999999997E-3</v>
      </c>
      <c r="G16" s="2">
        <f t="shared" si="1"/>
        <v>3.0800000000000001E-2</v>
      </c>
      <c r="K16">
        <v>0.6</v>
      </c>
      <c r="L16">
        <v>0.3</v>
      </c>
      <c r="M16" s="4">
        <v>0.23</v>
      </c>
      <c r="N16" s="3">
        <f t="shared" si="2"/>
        <v>4.1399999999999999E-2</v>
      </c>
      <c r="O16">
        <v>0.05</v>
      </c>
      <c r="P16" s="2">
        <f t="shared" si="3"/>
        <v>2.0700000000000002E-3</v>
      </c>
      <c r="R16">
        <v>0.05</v>
      </c>
      <c r="S16">
        <v>0.23</v>
      </c>
      <c r="T16">
        <v>0.115</v>
      </c>
      <c r="U16">
        <v>5.7500000000000002E-2</v>
      </c>
      <c r="V16">
        <v>0.46</v>
      </c>
    </row>
    <row r="17" spans="2:22">
      <c r="B17">
        <v>0.4</v>
      </c>
      <c r="C17">
        <v>0.7</v>
      </c>
      <c r="D17">
        <v>0.11</v>
      </c>
      <c r="E17">
        <v>0.3</v>
      </c>
      <c r="F17" s="2">
        <f t="shared" si="0"/>
        <v>9.2399999999999982E-3</v>
      </c>
      <c r="G17" s="2">
        <f t="shared" si="1"/>
        <v>3.0800000000000001E-2</v>
      </c>
      <c r="K17">
        <v>0.6</v>
      </c>
      <c r="L17">
        <v>0.3</v>
      </c>
      <c r="M17" s="4">
        <v>0.23</v>
      </c>
      <c r="N17" s="3">
        <f t="shared" si="2"/>
        <v>4.1399999999999999E-2</v>
      </c>
      <c r="O17">
        <v>7.4999999999999997E-2</v>
      </c>
      <c r="P17" s="2">
        <f t="shared" si="3"/>
        <v>3.1049999999999997E-3</v>
      </c>
      <c r="R17">
        <v>7.4999999999999997E-2</v>
      </c>
      <c r="S17">
        <v>0.23</v>
      </c>
      <c r="T17">
        <v>0.115</v>
      </c>
      <c r="U17">
        <v>5.7500000000000002E-2</v>
      </c>
      <c r="V17">
        <v>0.46</v>
      </c>
    </row>
    <row r="18" spans="2:22">
      <c r="B18" s="1">
        <v>0.6</v>
      </c>
      <c r="C18">
        <v>0.3</v>
      </c>
      <c r="D18">
        <v>0.2</v>
      </c>
      <c r="E18">
        <v>0.2</v>
      </c>
      <c r="F18" s="2">
        <f t="shared" si="0"/>
        <v>7.1999999999999998E-3</v>
      </c>
      <c r="G18" s="2">
        <f t="shared" si="1"/>
        <v>3.5999999999999997E-2</v>
      </c>
      <c r="K18" s="1">
        <v>0.4</v>
      </c>
      <c r="L18">
        <v>0.7</v>
      </c>
      <c r="M18" s="4">
        <v>0.13</v>
      </c>
      <c r="N18" s="3">
        <f t="shared" si="2"/>
        <v>3.6399999999999995E-2</v>
      </c>
      <c r="O18">
        <v>0.05</v>
      </c>
      <c r="P18" s="2">
        <f t="shared" si="3"/>
        <v>1.8199999999999998E-3</v>
      </c>
      <c r="R18">
        <v>0.05</v>
      </c>
      <c r="S18">
        <v>0.13</v>
      </c>
      <c r="T18">
        <v>6.5000000000000002E-2</v>
      </c>
      <c r="U18">
        <v>3.2500000000000001E-2</v>
      </c>
      <c r="V18">
        <v>0.26</v>
      </c>
    </row>
    <row r="19" spans="2:22">
      <c r="B19" s="1">
        <v>0.6</v>
      </c>
      <c r="C19">
        <v>0.3</v>
      </c>
      <c r="D19">
        <v>0.2</v>
      </c>
      <c r="E19">
        <v>0.3</v>
      </c>
      <c r="F19" s="2">
        <f t="shared" si="0"/>
        <v>1.0799999999999999E-2</v>
      </c>
      <c r="G19" s="2">
        <f t="shared" si="1"/>
        <v>3.5999999999999997E-2</v>
      </c>
      <c r="K19" s="1">
        <v>0.4</v>
      </c>
      <c r="L19">
        <v>0.7</v>
      </c>
      <c r="M19" s="4">
        <v>0.13</v>
      </c>
      <c r="N19" s="3">
        <f t="shared" si="2"/>
        <v>3.6399999999999995E-2</v>
      </c>
      <c r="O19">
        <v>7.4999999999999997E-2</v>
      </c>
      <c r="P19" s="2">
        <f t="shared" si="3"/>
        <v>2.7299999999999994E-3</v>
      </c>
      <c r="R19">
        <v>7.4999999999999997E-2</v>
      </c>
      <c r="S19">
        <v>0.13</v>
      </c>
      <c r="T19">
        <v>6.5000000000000002E-2</v>
      </c>
      <c r="U19">
        <v>3.2500000000000001E-2</v>
      </c>
      <c r="V19">
        <v>0.26</v>
      </c>
    </row>
    <row r="20" spans="2:22">
      <c r="B20" s="1">
        <v>0.6</v>
      </c>
      <c r="C20">
        <v>0.3</v>
      </c>
      <c r="D20">
        <v>0.15</v>
      </c>
      <c r="E20">
        <v>0.2</v>
      </c>
      <c r="F20" s="2">
        <f t="shared" si="0"/>
        <v>5.4000000000000003E-3</v>
      </c>
      <c r="G20" s="2">
        <f t="shared" si="1"/>
        <v>2.7E-2</v>
      </c>
      <c r="K20" s="1">
        <v>0.4</v>
      </c>
      <c r="L20">
        <v>0.7</v>
      </c>
      <c r="M20" s="4">
        <v>0.32</v>
      </c>
      <c r="N20" s="3">
        <f t="shared" si="2"/>
        <v>8.9599999999999999E-2</v>
      </c>
      <c r="O20">
        <v>0.05</v>
      </c>
      <c r="P20" s="2">
        <f t="shared" si="3"/>
        <v>4.4800000000000005E-3</v>
      </c>
      <c r="R20">
        <v>0.05</v>
      </c>
      <c r="S20">
        <v>0.32</v>
      </c>
      <c r="T20">
        <v>0.16</v>
      </c>
      <c r="U20">
        <v>0.08</v>
      </c>
      <c r="V20">
        <v>0.64</v>
      </c>
    </row>
    <row r="21" spans="2:22">
      <c r="B21" s="1">
        <v>0.6</v>
      </c>
      <c r="C21">
        <v>0.3</v>
      </c>
      <c r="D21">
        <v>0.15</v>
      </c>
      <c r="E21">
        <v>0.3</v>
      </c>
      <c r="F21" s="2">
        <f t="shared" si="0"/>
        <v>8.0999999999999996E-3</v>
      </c>
      <c r="G21" s="2">
        <f t="shared" si="1"/>
        <v>2.7E-2</v>
      </c>
      <c r="K21" s="1">
        <v>0.4</v>
      </c>
      <c r="L21">
        <v>0.7</v>
      </c>
      <c r="M21" s="4">
        <v>0.32</v>
      </c>
      <c r="N21" s="3">
        <f t="shared" si="2"/>
        <v>8.9599999999999999E-2</v>
      </c>
      <c r="O21">
        <v>7.4999999999999997E-2</v>
      </c>
      <c r="P21" s="2">
        <f t="shared" si="3"/>
        <v>6.7199999999999994E-3</v>
      </c>
      <c r="R21">
        <v>7.4999999999999997E-2</v>
      </c>
      <c r="S21">
        <v>0.32</v>
      </c>
      <c r="T21">
        <v>0.16</v>
      </c>
      <c r="U21">
        <v>0.08</v>
      </c>
      <c r="V21">
        <v>0.64</v>
      </c>
    </row>
    <row r="22" spans="2:22">
      <c r="B22" s="1">
        <v>0.6</v>
      </c>
      <c r="C22">
        <v>0.7</v>
      </c>
      <c r="D22">
        <v>0.11</v>
      </c>
      <c r="E22">
        <v>0.2</v>
      </c>
      <c r="F22" s="2">
        <f t="shared" si="0"/>
        <v>9.2399999999999999E-3</v>
      </c>
      <c r="G22" s="2">
        <f t="shared" si="1"/>
        <v>4.6199999999999998E-2</v>
      </c>
      <c r="K22" s="1">
        <v>0.4</v>
      </c>
      <c r="L22">
        <v>0.3</v>
      </c>
      <c r="M22" s="4">
        <v>0.21</v>
      </c>
      <c r="N22" s="3">
        <f t="shared" si="2"/>
        <v>2.5199999999999997E-2</v>
      </c>
      <c r="O22">
        <v>0.05</v>
      </c>
      <c r="P22" s="2">
        <f t="shared" si="3"/>
        <v>1.2599999999999998E-3</v>
      </c>
      <c r="R22">
        <v>0.05</v>
      </c>
      <c r="S22">
        <v>0.21</v>
      </c>
      <c r="T22">
        <v>0.105</v>
      </c>
      <c r="U22">
        <v>5.2499999999999998E-2</v>
      </c>
      <c r="V22">
        <v>0.42</v>
      </c>
    </row>
    <row r="23" spans="2:22">
      <c r="B23" s="1">
        <v>0.6</v>
      </c>
      <c r="C23">
        <v>0.7</v>
      </c>
      <c r="D23">
        <v>0.11</v>
      </c>
      <c r="E23">
        <v>0.3</v>
      </c>
      <c r="F23" s="2">
        <f t="shared" si="0"/>
        <v>1.3859999999999999E-2</v>
      </c>
      <c r="G23" s="2">
        <f t="shared" si="1"/>
        <v>4.6199999999999998E-2</v>
      </c>
      <c r="K23" s="1">
        <v>0.4</v>
      </c>
      <c r="L23">
        <v>0.3</v>
      </c>
      <c r="M23" s="4">
        <v>0.21</v>
      </c>
      <c r="N23" s="3">
        <f t="shared" si="2"/>
        <v>2.5199999999999997E-2</v>
      </c>
      <c r="O23">
        <v>7.4999999999999997E-2</v>
      </c>
      <c r="P23" s="2">
        <f t="shared" si="3"/>
        <v>1.8899999999999998E-3</v>
      </c>
      <c r="R23">
        <v>7.4999999999999997E-2</v>
      </c>
      <c r="S23">
        <v>0.21</v>
      </c>
      <c r="T23">
        <v>0.105</v>
      </c>
      <c r="U23">
        <v>5.2499999999999998E-2</v>
      </c>
      <c r="V23">
        <v>0.42</v>
      </c>
    </row>
    <row r="24" spans="2:22">
      <c r="B24" s="1">
        <v>0.6</v>
      </c>
      <c r="C24">
        <v>0.7</v>
      </c>
      <c r="D24">
        <v>0.1</v>
      </c>
      <c r="E24">
        <v>0.2</v>
      </c>
      <c r="F24" s="2">
        <f t="shared" si="0"/>
        <v>8.4000000000000012E-3</v>
      </c>
      <c r="G24" s="2">
        <f t="shared" si="1"/>
        <v>4.1999999999999996E-2</v>
      </c>
      <c r="K24" s="1">
        <v>0.4</v>
      </c>
      <c r="L24">
        <v>0.3</v>
      </c>
      <c r="M24" s="4">
        <v>0.34</v>
      </c>
      <c r="N24" s="3">
        <f t="shared" si="2"/>
        <v>4.0800000000000003E-2</v>
      </c>
      <c r="O24">
        <v>0.05</v>
      </c>
      <c r="P24" s="2">
        <f t="shared" si="3"/>
        <v>2.0400000000000001E-3</v>
      </c>
      <c r="R24">
        <v>0.05</v>
      </c>
      <c r="S24">
        <v>0.34</v>
      </c>
      <c r="T24">
        <v>0.17</v>
      </c>
      <c r="U24">
        <v>8.5000000000000006E-2</v>
      </c>
      <c r="V24">
        <v>0.68</v>
      </c>
    </row>
    <row r="25" spans="2:22">
      <c r="B25" s="1">
        <v>0.6</v>
      </c>
      <c r="C25">
        <v>0.7</v>
      </c>
      <c r="D25">
        <v>0.1</v>
      </c>
      <c r="E25">
        <v>0.3</v>
      </c>
      <c r="F25" s="2">
        <f t="shared" si="0"/>
        <v>1.26E-2</v>
      </c>
      <c r="G25" s="2">
        <f t="shared" si="1"/>
        <v>4.1999999999999996E-2</v>
      </c>
      <c r="K25" s="1">
        <v>0.4</v>
      </c>
      <c r="L25">
        <v>0.3</v>
      </c>
      <c r="M25" s="4">
        <v>0.34</v>
      </c>
      <c r="N25" s="3">
        <f t="shared" si="2"/>
        <v>4.0800000000000003E-2</v>
      </c>
      <c r="O25">
        <v>7.4999999999999997E-2</v>
      </c>
      <c r="P25" s="2">
        <f t="shared" si="3"/>
        <v>3.0600000000000002E-3</v>
      </c>
      <c r="R25">
        <v>7.4999999999999997E-2</v>
      </c>
      <c r="S25">
        <v>0.34</v>
      </c>
      <c r="T25">
        <v>0.17</v>
      </c>
      <c r="U25">
        <v>8.5000000000000006E-2</v>
      </c>
      <c r="V25">
        <v>0.68</v>
      </c>
    </row>
    <row r="26" spans="2:22">
      <c r="N26" s="3">
        <f>SUM(N10:N25)</f>
        <v>1.0416000000000001</v>
      </c>
      <c r="O26">
        <f>SUM(O10:O25)</f>
        <v>1</v>
      </c>
      <c r="P26" s="2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EDCC2-98A0-234B-B823-E37B4CA5F8D0}">
  <dimension ref="AH3:BY1048576"/>
  <sheetViews>
    <sheetView tabSelected="1" zoomScale="70" zoomScaleNormal="70" workbookViewId="0">
      <selection activeCell="AX6" sqref="AX6"/>
    </sheetView>
  </sheetViews>
  <sheetFormatPr baseColWidth="10" defaultRowHeight="15.6"/>
  <cols>
    <col min="1" max="4" width="4.19921875" bestFit="1" customWidth="1"/>
    <col min="5" max="11" width="3.19921875" bestFit="1" customWidth="1"/>
    <col min="12" max="25" width="3.19921875" customWidth="1"/>
    <col min="26" max="32" width="4.19921875" bestFit="1" customWidth="1"/>
    <col min="34" max="37" width="4.796875" bestFit="1" customWidth="1"/>
    <col min="38" max="41" width="6" bestFit="1" customWidth="1"/>
    <col min="42" max="43" width="4.796875" bestFit="1" customWidth="1"/>
    <col min="44" max="46" width="6" bestFit="1" customWidth="1"/>
    <col min="47" max="49" width="4.796875" bestFit="1" customWidth="1"/>
    <col min="50" max="50" width="12.69921875" bestFit="1" customWidth="1"/>
    <col min="51" max="51" width="4.69921875" bestFit="1" customWidth="1"/>
    <col min="52" max="52" width="2.296875" customWidth="1"/>
    <col min="53" max="53" width="10.5" bestFit="1" customWidth="1"/>
    <col min="54" max="58" width="5.296875" bestFit="1" customWidth="1"/>
    <col min="59" max="59" width="9.19921875" customWidth="1"/>
    <col min="60" max="66" width="5.296875" bestFit="1" customWidth="1"/>
    <col min="67" max="67" width="4.796875" bestFit="1" customWidth="1"/>
    <col min="68" max="68" width="5.296875" bestFit="1" customWidth="1"/>
    <col min="69" max="69" width="6.19921875" bestFit="1" customWidth="1"/>
    <col min="70" max="70" width="4.69921875" bestFit="1" customWidth="1"/>
    <col min="71" max="72" width="3.296875" bestFit="1" customWidth="1"/>
    <col min="73" max="73" width="2.796875" bestFit="1" customWidth="1"/>
    <col min="74" max="74" width="2" customWidth="1"/>
    <col min="75" max="77" width="8" bestFit="1" customWidth="1"/>
  </cols>
  <sheetData>
    <row r="3" spans="34:49">
      <c r="AH3" s="5"/>
      <c r="AI3" s="5" t="s">
        <v>30</v>
      </c>
      <c r="AJ3" s="5" t="s">
        <v>16</v>
      </c>
      <c r="AK3" s="5" t="s">
        <v>17</v>
      </c>
      <c r="AL3" s="5" t="s">
        <v>18</v>
      </c>
      <c r="AM3" s="5" t="s">
        <v>19</v>
      </c>
      <c r="AN3" s="5" t="s">
        <v>20</v>
      </c>
      <c r="AO3" s="5" t="s">
        <v>21</v>
      </c>
      <c r="AP3" s="5" t="s">
        <v>22</v>
      </c>
      <c r="AQ3" s="5" t="s">
        <v>23</v>
      </c>
      <c r="AR3" s="5" t="s">
        <v>24</v>
      </c>
      <c r="AS3" s="5" t="s">
        <v>25</v>
      </c>
      <c r="AT3" s="5" t="s">
        <v>26</v>
      </c>
      <c r="AU3" s="5" t="s">
        <v>27</v>
      </c>
      <c r="AV3" s="5" t="s">
        <v>28</v>
      </c>
      <c r="AW3" s="5" t="s">
        <v>29</v>
      </c>
    </row>
    <row r="4" spans="34:49">
      <c r="AH4" s="5" t="s">
        <v>0</v>
      </c>
      <c r="AI4" s="5">
        <v>0.4</v>
      </c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</row>
    <row r="5" spans="34:49">
      <c r="AH5" s="5" t="s">
        <v>1</v>
      </c>
      <c r="AI5" s="5">
        <v>0.6</v>
      </c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</row>
    <row r="6" spans="34:49">
      <c r="AH6" s="5" t="s">
        <v>2</v>
      </c>
      <c r="AI6" s="5"/>
      <c r="AJ6" s="5">
        <v>0.3</v>
      </c>
      <c r="AK6" s="5">
        <v>0.7</v>
      </c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</row>
    <row r="7" spans="34:49">
      <c r="AH7" s="5" t="s">
        <v>3</v>
      </c>
      <c r="AI7" s="5"/>
      <c r="AJ7" s="5">
        <v>0.7</v>
      </c>
      <c r="AK7" s="5">
        <v>0.3</v>
      </c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</row>
    <row r="8" spans="34:49">
      <c r="AH8" s="5" t="s">
        <v>4</v>
      </c>
      <c r="AI8" s="5"/>
      <c r="AJ8" s="5"/>
      <c r="AK8" s="5"/>
      <c r="AL8" s="5">
        <v>0.85</v>
      </c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</row>
    <row r="9" spans="34:49">
      <c r="AH9" s="5" t="s">
        <v>5</v>
      </c>
      <c r="AI9" s="5"/>
      <c r="AJ9" s="5"/>
      <c r="AK9" s="5"/>
      <c r="AL9" s="5">
        <v>0.15</v>
      </c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</row>
    <row r="10" spans="34:49">
      <c r="AH10" s="5" t="s">
        <v>6</v>
      </c>
      <c r="AI10" s="5"/>
      <c r="AJ10" s="5"/>
      <c r="AK10" s="5"/>
      <c r="AL10" s="5"/>
      <c r="AM10" s="5">
        <v>0.63</v>
      </c>
      <c r="AN10" s="5"/>
      <c r="AO10" s="5"/>
      <c r="AP10" s="5"/>
      <c r="AQ10" s="5"/>
      <c r="AR10" s="5"/>
      <c r="AS10" s="5"/>
      <c r="AT10" s="5"/>
      <c r="AU10" s="5"/>
      <c r="AV10" s="5"/>
      <c r="AW10" s="5"/>
    </row>
    <row r="11" spans="34:49">
      <c r="AH11" s="5" t="s">
        <v>7</v>
      </c>
      <c r="AI11" s="5"/>
      <c r="AJ11" s="5"/>
      <c r="AK11" s="5"/>
      <c r="AL11" s="5"/>
      <c r="AM11" s="5">
        <v>0.37</v>
      </c>
      <c r="AN11" s="5"/>
      <c r="AO11" s="5"/>
      <c r="AP11" s="5"/>
      <c r="AQ11" s="5"/>
      <c r="AR11" s="5"/>
      <c r="AS11" s="5"/>
      <c r="AT11" s="5"/>
      <c r="AU11" s="5"/>
      <c r="AV11" s="5"/>
      <c r="AW11" s="5"/>
    </row>
    <row r="12" spans="34:49">
      <c r="AH12" s="5" t="s">
        <v>8</v>
      </c>
      <c r="AI12" s="5"/>
      <c r="AJ12" s="5"/>
      <c r="AK12" s="5"/>
      <c r="AL12" s="5"/>
      <c r="AM12" s="5"/>
      <c r="AN12" s="5">
        <v>0.27</v>
      </c>
      <c r="AO12" s="5"/>
      <c r="AP12" s="5"/>
      <c r="AQ12" s="5"/>
      <c r="AR12" s="5"/>
      <c r="AS12" s="5"/>
      <c r="AT12" s="5"/>
      <c r="AU12" s="5"/>
      <c r="AV12" s="5"/>
      <c r="AW12" s="5"/>
    </row>
    <row r="13" spans="34:49">
      <c r="AH13" s="5" t="s">
        <v>9</v>
      </c>
      <c r="AI13" s="5"/>
      <c r="AJ13" s="5"/>
      <c r="AK13" s="5"/>
      <c r="AL13" s="5"/>
      <c r="AM13" s="5"/>
      <c r="AN13" s="5">
        <v>0.73</v>
      </c>
      <c r="AO13" s="5"/>
      <c r="AP13" s="5"/>
      <c r="AQ13" s="5"/>
      <c r="AR13" s="5"/>
      <c r="AS13" s="5"/>
      <c r="AT13" s="5"/>
      <c r="AU13" s="5"/>
      <c r="AV13" s="5"/>
      <c r="AW13" s="5"/>
    </row>
    <row r="14" spans="34:49">
      <c r="AH14" s="5" t="s">
        <v>10</v>
      </c>
      <c r="AI14" s="5"/>
      <c r="AJ14" s="5"/>
      <c r="AK14" s="5"/>
      <c r="AL14" s="5"/>
      <c r="AM14" s="5"/>
      <c r="AN14" s="5"/>
      <c r="AO14" s="5">
        <v>0.13</v>
      </c>
      <c r="AP14" s="5"/>
      <c r="AQ14" s="5"/>
      <c r="AR14" s="5"/>
      <c r="AS14" s="5"/>
      <c r="AT14" s="5"/>
      <c r="AU14" s="5"/>
      <c r="AV14" s="5"/>
      <c r="AW14" s="5"/>
    </row>
    <row r="15" spans="34:49">
      <c r="AH15" s="5" t="s">
        <v>11</v>
      </c>
      <c r="AI15" s="5"/>
      <c r="AJ15" s="5"/>
      <c r="AK15" s="5"/>
      <c r="AL15" s="5"/>
      <c r="AM15" s="5"/>
      <c r="AN15" s="5"/>
      <c r="AO15" s="5">
        <v>0.87</v>
      </c>
      <c r="AP15" s="5"/>
      <c r="AQ15" s="5"/>
      <c r="AR15" s="5"/>
      <c r="AS15" s="5"/>
      <c r="AT15" s="5"/>
      <c r="AU15" s="5"/>
      <c r="AV15" s="5"/>
      <c r="AW15" s="5"/>
    </row>
    <row r="16" spans="34:49">
      <c r="AH16" s="5" t="s">
        <v>12</v>
      </c>
      <c r="AI16" s="5"/>
      <c r="AJ16" s="5"/>
      <c r="AK16" s="5"/>
      <c r="AL16" s="5"/>
      <c r="AM16" s="5"/>
      <c r="AN16" s="5"/>
      <c r="AO16" s="5"/>
      <c r="AP16" s="5">
        <v>0.6</v>
      </c>
      <c r="AQ16" s="5">
        <v>0.8</v>
      </c>
      <c r="AR16" s="5">
        <v>0.15</v>
      </c>
      <c r="AS16" s="5">
        <v>0.23</v>
      </c>
      <c r="AT16" s="5"/>
      <c r="AU16" s="5"/>
      <c r="AV16" s="5"/>
      <c r="AW16" s="5"/>
    </row>
    <row r="17" spans="34:77">
      <c r="AH17" s="5" t="s">
        <v>13</v>
      </c>
      <c r="AI17" s="5"/>
      <c r="AJ17" s="5"/>
      <c r="AK17" s="5"/>
      <c r="AL17" s="5"/>
      <c r="AM17" s="5"/>
      <c r="AN17" s="5"/>
      <c r="AO17" s="5"/>
      <c r="AP17" s="5">
        <v>0.4</v>
      </c>
      <c r="AQ17" s="5">
        <v>0.2</v>
      </c>
      <c r="AR17" s="5">
        <v>0.85</v>
      </c>
      <c r="AS17" s="5">
        <v>0.77</v>
      </c>
      <c r="AT17" s="5"/>
      <c r="AU17" s="5"/>
      <c r="AV17" s="5"/>
      <c r="AW17" s="5"/>
    </row>
    <row r="18" spans="34:77">
      <c r="AH18" s="5" t="s">
        <v>14</v>
      </c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>
        <v>0.35</v>
      </c>
      <c r="AU18" s="5">
        <v>0.9</v>
      </c>
      <c r="AV18" s="5">
        <v>0.2</v>
      </c>
      <c r="AW18" s="5">
        <v>0.3</v>
      </c>
    </row>
    <row r="19" spans="34:77">
      <c r="AH19" s="5" t="s">
        <v>15</v>
      </c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>
        <v>0.65</v>
      </c>
      <c r="AU19" s="5">
        <v>0.1</v>
      </c>
      <c r="AV19" s="5">
        <v>0.8</v>
      </c>
      <c r="AW19" s="5">
        <v>0.7</v>
      </c>
    </row>
    <row r="20" spans="34:77">
      <c r="AI20">
        <f>SUM(AI4:AI19)</f>
        <v>1</v>
      </c>
      <c r="AJ20">
        <f t="shared" ref="AJ20:AW20" si="0">SUM(AJ4:AJ19)</f>
        <v>1</v>
      </c>
      <c r="AK20">
        <f t="shared" si="0"/>
        <v>1</v>
      </c>
      <c r="AL20">
        <f t="shared" si="0"/>
        <v>1</v>
      </c>
      <c r="AM20">
        <f t="shared" si="0"/>
        <v>1</v>
      </c>
      <c r="AN20">
        <f t="shared" si="0"/>
        <v>1</v>
      </c>
      <c r="AO20">
        <f t="shared" si="0"/>
        <v>1</v>
      </c>
      <c r="AP20">
        <f t="shared" si="0"/>
        <v>1</v>
      </c>
      <c r="AQ20">
        <f t="shared" si="0"/>
        <v>1</v>
      </c>
      <c r="AR20">
        <f t="shared" si="0"/>
        <v>1</v>
      </c>
      <c r="AS20">
        <f t="shared" si="0"/>
        <v>1</v>
      </c>
      <c r="AT20">
        <f t="shared" si="0"/>
        <v>1</v>
      </c>
      <c r="AU20">
        <f t="shared" si="0"/>
        <v>1</v>
      </c>
      <c r="AV20">
        <f t="shared" si="0"/>
        <v>1</v>
      </c>
      <c r="AW20">
        <f t="shared" si="0"/>
        <v>1</v>
      </c>
    </row>
    <row r="22" spans="34:77">
      <c r="AI22" s="9" t="s">
        <v>50</v>
      </c>
      <c r="AJ22" s="23" t="s">
        <v>51</v>
      </c>
      <c r="AK22" s="23"/>
      <c r="AL22" s="23" t="s">
        <v>52</v>
      </c>
      <c r="AM22" s="23"/>
      <c r="AN22" s="23"/>
      <c r="AO22" s="23"/>
      <c r="AP22" s="23" t="s">
        <v>53</v>
      </c>
      <c r="AQ22" s="23"/>
      <c r="AR22" s="23"/>
      <c r="AS22" s="23"/>
      <c r="AT22" s="23"/>
      <c r="AU22" s="23"/>
      <c r="AV22" s="23"/>
      <c r="AW22" s="23"/>
      <c r="BB22" s="9" t="s">
        <v>50</v>
      </c>
      <c r="BC22" s="23" t="s">
        <v>51</v>
      </c>
      <c r="BD22" s="23"/>
      <c r="BE22" s="23" t="s">
        <v>52</v>
      </c>
      <c r="BF22" s="23"/>
      <c r="BG22" s="23"/>
      <c r="BH22" s="23"/>
      <c r="BI22" s="23" t="s">
        <v>53</v>
      </c>
      <c r="BJ22" s="23"/>
      <c r="BK22" s="23"/>
      <c r="BL22" s="23"/>
      <c r="BM22" s="23"/>
      <c r="BN22" s="23"/>
      <c r="BO22" s="23"/>
      <c r="BP22" s="23"/>
      <c r="BS22" s="23" t="s">
        <v>70</v>
      </c>
      <c r="BT22" s="23"/>
      <c r="BU22" s="23"/>
      <c r="BW22" s="23" t="s">
        <v>74</v>
      </c>
      <c r="BX22" s="23"/>
      <c r="BY22" s="23"/>
    </row>
    <row r="23" spans="34:77">
      <c r="AH23" s="5"/>
      <c r="AI23" s="5" t="s">
        <v>30</v>
      </c>
      <c r="AJ23" s="5" t="s">
        <v>16</v>
      </c>
      <c r="AK23" s="5" t="s">
        <v>17</v>
      </c>
      <c r="AL23" s="5" t="s">
        <v>18</v>
      </c>
      <c r="AM23" s="5" t="s">
        <v>19</v>
      </c>
      <c r="AN23" s="5" t="s">
        <v>20</v>
      </c>
      <c r="AO23" s="5" t="s">
        <v>21</v>
      </c>
      <c r="AP23" s="5" t="s">
        <v>22</v>
      </c>
      <c r="AQ23" s="5" t="s">
        <v>23</v>
      </c>
      <c r="AR23" s="5" t="s">
        <v>24</v>
      </c>
      <c r="AS23" s="5" t="s">
        <v>25</v>
      </c>
      <c r="AT23" s="5" t="s">
        <v>26</v>
      </c>
      <c r="AU23" s="5" t="s">
        <v>27</v>
      </c>
      <c r="AV23" s="5" t="s">
        <v>28</v>
      </c>
      <c r="AW23" s="5" t="s">
        <v>29</v>
      </c>
      <c r="AX23" s="9" t="s">
        <v>73</v>
      </c>
      <c r="AY23" s="9" t="s">
        <v>71</v>
      </c>
      <c r="BA23" s="5"/>
      <c r="BB23" s="5" t="s">
        <v>30</v>
      </c>
      <c r="BC23" s="5" t="s">
        <v>16</v>
      </c>
      <c r="BD23" s="5" t="s">
        <v>17</v>
      </c>
      <c r="BE23" s="5" t="s">
        <v>18</v>
      </c>
      <c r="BF23" s="5" t="s">
        <v>19</v>
      </c>
      <c r="BG23" s="5" t="s">
        <v>20</v>
      </c>
      <c r="BH23" s="5" t="s">
        <v>21</v>
      </c>
      <c r="BI23" s="5" t="s">
        <v>22</v>
      </c>
      <c r="BJ23" s="5" t="s">
        <v>23</v>
      </c>
      <c r="BK23" s="5" t="s">
        <v>24</v>
      </c>
      <c r="BL23" s="5" t="s">
        <v>25</v>
      </c>
      <c r="BM23" s="5" t="s">
        <v>26</v>
      </c>
      <c r="BN23" s="5" t="s">
        <v>27</v>
      </c>
      <c r="BO23" s="5" t="s">
        <v>28</v>
      </c>
      <c r="BP23" s="5" t="s">
        <v>29</v>
      </c>
      <c r="BQ23" s="5" t="s">
        <v>72</v>
      </c>
      <c r="BS23" s="5" t="s">
        <v>47</v>
      </c>
      <c r="BT23" s="5" t="s">
        <v>48</v>
      </c>
      <c r="BU23" s="5" t="s">
        <v>49</v>
      </c>
      <c r="BW23" s="5" t="s">
        <v>47</v>
      </c>
      <c r="BX23" s="5" t="s">
        <v>48</v>
      </c>
      <c r="BY23" s="5" t="s">
        <v>49</v>
      </c>
    </row>
    <row r="24" spans="34:77" ht="17.399999999999999">
      <c r="AH24" s="5" t="s">
        <v>31</v>
      </c>
      <c r="AI24" s="8" t="s">
        <v>0</v>
      </c>
      <c r="AJ24" s="8" t="s">
        <v>2</v>
      </c>
      <c r="AK24" s="7"/>
      <c r="AL24" s="8" t="s">
        <v>4</v>
      </c>
      <c r="AM24" s="7"/>
      <c r="AN24" s="7"/>
      <c r="AO24" s="7"/>
      <c r="AP24" s="8" t="s">
        <v>12</v>
      </c>
      <c r="AQ24" s="7"/>
      <c r="AR24" s="7"/>
      <c r="AS24" s="7"/>
      <c r="AT24" s="6"/>
      <c r="AU24" s="7"/>
      <c r="AV24" s="7"/>
      <c r="AW24" s="7"/>
      <c r="AX24" s="11" t="str">
        <f>_xlfn.TEXTJOIN("", 0,AI24:AW24)</f>
        <v>a1a3a5a13</v>
      </c>
      <c r="AY24" s="9" t="s">
        <v>54</v>
      </c>
      <c r="BA24" s="5" t="s">
        <v>31</v>
      </c>
      <c r="BB24" s="8">
        <f>$AI$4</f>
        <v>0.4</v>
      </c>
      <c r="BC24" s="8">
        <f>$AJ$6</f>
        <v>0.3</v>
      </c>
      <c r="BD24" s="7">
        <v>1</v>
      </c>
      <c r="BE24" s="8">
        <v>0.85</v>
      </c>
      <c r="BF24" s="7">
        <v>1</v>
      </c>
      <c r="BG24" s="7">
        <v>1</v>
      </c>
      <c r="BH24" s="7">
        <v>1</v>
      </c>
      <c r="BI24" s="8">
        <v>0.6</v>
      </c>
      <c r="BJ24" s="7">
        <v>1</v>
      </c>
      <c r="BK24" s="7">
        <v>1</v>
      </c>
      <c r="BL24" s="7">
        <v>1</v>
      </c>
      <c r="BM24" s="7">
        <v>1</v>
      </c>
      <c r="BN24" s="7">
        <v>1</v>
      </c>
      <c r="BO24" s="7">
        <v>1</v>
      </c>
      <c r="BP24" s="7">
        <v>1</v>
      </c>
      <c r="BQ24" s="6">
        <f>BB24*BC24*BD24*BE24*BF24*BG24*BH24*BI24*BJ24*BK24*BL24*BM24*BN24*BO24*BP24</f>
        <v>6.1199999999999991E-2</v>
      </c>
      <c r="BR24" t="s">
        <v>54</v>
      </c>
      <c r="BS24" s="5">
        <v>1</v>
      </c>
      <c r="BT24" s="5">
        <v>2</v>
      </c>
      <c r="BU24" s="5">
        <v>3</v>
      </c>
      <c r="BW24" s="5">
        <f>$BQ$24*BS24</f>
        <v>6.1199999999999991E-2</v>
      </c>
      <c r="BX24" s="5">
        <f>$BQ$24*BT24</f>
        <v>0.12239999999999998</v>
      </c>
      <c r="BY24" s="5">
        <f>$BQ$24*BU24</f>
        <v>0.18359999999999999</v>
      </c>
    </row>
    <row r="25" spans="34:77" ht="17.399999999999999">
      <c r="AH25" s="5" t="s">
        <v>32</v>
      </c>
      <c r="AI25" s="8" t="s">
        <v>0</v>
      </c>
      <c r="AJ25" s="8" t="s">
        <v>2</v>
      </c>
      <c r="AK25" s="7"/>
      <c r="AL25" s="8" t="s">
        <v>4</v>
      </c>
      <c r="AM25" s="7"/>
      <c r="AN25" s="7"/>
      <c r="AO25" s="7"/>
      <c r="AP25" s="8" t="s">
        <v>13</v>
      </c>
      <c r="AQ25" s="7"/>
      <c r="AR25" s="7"/>
      <c r="AS25" s="7"/>
      <c r="AT25" s="6"/>
      <c r="AU25" s="7"/>
      <c r="AV25" s="7"/>
      <c r="AW25" s="7"/>
      <c r="AX25" s="11" t="str">
        <f t="shared" ref="AX25:AX39" si="1">_xlfn.TEXTJOIN("", 0,AI25:AW25)</f>
        <v>a1a3a5a14</v>
      </c>
      <c r="AY25" s="9" t="s">
        <v>55</v>
      </c>
      <c r="BA25" s="5" t="s">
        <v>32</v>
      </c>
      <c r="BB25" s="8">
        <f t="shared" ref="BB25:BB31" si="2">$AI$4</f>
        <v>0.4</v>
      </c>
      <c r="BC25" s="8">
        <v>0.3</v>
      </c>
      <c r="BD25" s="7">
        <v>1</v>
      </c>
      <c r="BE25" s="8">
        <v>0.85</v>
      </c>
      <c r="BF25" s="7">
        <v>1</v>
      </c>
      <c r="BG25" s="7">
        <v>1</v>
      </c>
      <c r="BH25" s="7">
        <v>1</v>
      </c>
      <c r="BI25" s="8">
        <v>0.4</v>
      </c>
      <c r="BJ25" s="7">
        <v>1</v>
      </c>
      <c r="BK25" s="7">
        <v>1</v>
      </c>
      <c r="BL25" s="7">
        <v>1</v>
      </c>
      <c r="BM25" s="7">
        <v>1</v>
      </c>
      <c r="BN25" s="7">
        <v>1</v>
      </c>
      <c r="BO25" s="7">
        <v>1</v>
      </c>
      <c r="BP25" s="7">
        <v>1</v>
      </c>
      <c r="BQ25" s="6">
        <f t="shared" ref="BQ25:BQ39" si="3">BB25*BC25*BD25*BE25*BF25*BG25*BH25*BI25*BJ25*BK25*BL25*BM25*BN25*BO25*BP25</f>
        <v>4.0800000000000003E-2</v>
      </c>
      <c r="BR25" t="s">
        <v>55</v>
      </c>
      <c r="BS25" s="5">
        <v>2</v>
      </c>
      <c r="BT25" s="5">
        <v>-1</v>
      </c>
      <c r="BU25" s="5">
        <v>2</v>
      </c>
      <c r="BW25" s="5">
        <f t="shared" ref="BW25:BW38" si="4">$BQ$24*BS25</f>
        <v>0.12239999999999998</v>
      </c>
      <c r="BX25" s="5">
        <f t="shared" ref="BX25:BX39" si="5">$BQ$24*BT25</f>
        <v>-6.1199999999999991E-2</v>
      </c>
      <c r="BY25" s="5">
        <f t="shared" ref="BY25:BY39" si="6">$BQ$24*BU25</f>
        <v>0.12239999999999998</v>
      </c>
    </row>
    <row r="26" spans="34:77" ht="17.399999999999999">
      <c r="AH26" s="5" t="s">
        <v>33</v>
      </c>
      <c r="AI26" s="8" t="s">
        <v>0</v>
      </c>
      <c r="AJ26" s="8" t="s">
        <v>2</v>
      </c>
      <c r="AK26" s="7"/>
      <c r="AL26" s="8" t="s">
        <v>5</v>
      </c>
      <c r="AM26" s="7"/>
      <c r="AN26" s="7"/>
      <c r="AO26" s="7"/>
      <c r="AP26" s="7"/>
      <c r="AQ26" s="8" t="s">
        <v>12</v>
      </c>
      <c r="AR26" s="7"/>
      <c r="AS26" s="7"/>
      <c r="AT26" s="6"/>
      <c r="AU26" s="7"/>
      <c r="AV26" s="7"/>
      <c r="AW26" s="7"/>
      <c r="AX26" s="11" t="str">
        <f t="shared" si="1"/>
        <v>a1a3a6a13</v>
      </c>
      <c r="AY26" s="9" t="s">
        <v>56</v>
      </c>
      <c r="BA26" s="5" t="s">
        <v>33</v>
      </c>
      <c r="BB26" s="8">
        <f t="shared" si="2"/>
        <v>0.4</v>
      </c>
      <c r="BC26" s="8">
        <f>$AJ$6</f>
        <v>0.3</v>
      </c>
      <c r="BD26" s="7">
        <v>1</v>
      </c>
      <c r="BE26" s="8">
        <v>0.15</v>
      </c>
      <c r="BF26" s="7">
        <v>1</v>
      </c>
      <c r="BG26" s="7">
        <v>1</v>
      </c>
      <c r="BH26" s="7">
        <v>1</v>
      </c>
      <c r="BI26" s="7">
        <v>1</v>
      </c>
      <c r="BJ26" s="8">
        <v>0.8</v>
      </c>
      <c r="BK26" s="7">
        <v>1</v>
      </c>
      <c r="BL26" s="7">
        <v>1</v>
      </c>
      <c r="BM26" s="7">
        <v>1</v>
      </c>
      <c r="BN26" s="7">
        <v>1</v>
      </c>
      <c r="BO26" s="7">
        <v>1</v>
      </c>
      <c r="BP26" s="7">
        <v>1</v>
      </c>
      <c r="BQ26" s="6">
        <f t="shared" si="3"/>
        <v>1.44E-2</v>
      </c>
      <c r="BR26" t="s">
        <v>56</v>
      </c>
      <c r="BS26" s="5">
        <v>1</v>
      </c>
      <c r="BT26" s="5">
        <v>2</v>
      </c>
      <c r="BU26" s="5">
        <v>3</v>
      </c>
      <c r="BW26" s="5">
        <f t="shared" si="4"/>
        <v>6.1199999999999991E-2</v>
      </c>
      <c r="BX26" s="5">
        <f t="shared" si="5"/>
        <v>0.12239999999999998</v>
      </c>
      <c r="BY26" s="5">
        <f t="shared" si="6"/>
        <v>0.18359999999999999</v>
      </c>
    </row>
    <row r="27" spans="34:77" ht="17.399999999999999">
      <c r="AH27" s="5" t="s">
        <v>34</v>
      </c>
      <c r="AI27" s="8" t="s">
        <v>0</v>
      </c>
      <c r="AJ27" s="8" t="s">
        <v>2</v>
      </c>
      <c r="AK27" s="7"/>
      <c r="AL27" s="8" t="s">
        <v>5</v>
      </c>
      <c r="AM27" s="7"/>
      <c r="AN27" s="7"/>
      <c r="AO27" s="7"/>
      <c r="AP27" s="7"/>
      <c r="AQ27" s="8" t="s">
        <v>13</v>
      </c>
      <c r="AR27" s="7"/>
      <c r="AS27" s="7"/>
      <c r="AT27" s="6"/>
      <c r="AU27" s="7"/>
      <c r="AV27" s="7"/>
      <c r="AW27" s="7"/>
      <c r="AX27" s="11" t="str">
        <f t="shared" si="1"/>
        <v>a1a3a6a14</v>
      </c>
      <c r="AY27" s="9" t="s">
        <v>57</v>
      </c>
      <c r="BA27" s="5" t="s">
        <v>34</v>
      </c>
      <c r="BB27" s="8">
        <f t="shared" si="2"/>
        <v>0.4</v>
      </c>
      <c r="BC27" s="8">
        <v>0.3</v>
      </c>
      <c r="BD27" s="7">
        <v>1</v>
      </c>
      <c r="BE27" s="8">
        <v>0.15</v>
      </c>
      <c r="BF27" s="7">
        <v>1</v>
      </c>
      <c r="BG27" s="7">
        <v>1</v>
      </c>
      <c r="BH27" s="7">
        <v>1</v>
      </c>
      <c r="BI27" s="7">
        <v>1</v>
      </c>
      <c r="BJ27" s="8">
        <v>0.2</v>
      </c>
      <c r="BK27" s="7">
        <v>1</v>
      </c>
      <c r="BL27" s="7">
        <v>1</v>
      </c>
      <c r="BM27" s="7">
        <v>1</v>
      </c>
      <c r="BN27" s="7">
        <v>1</v>
      </c>
      <c r="BO27" s="7">
        <v>1</v>
      </c>
      <c r="BP27" s="7">
        <v>1</v>
      </c>
      <c r="BQ27" s="6">
        <f t="shared" si="3"/>
        <v>3.5999999999999999E-3</v>
      </c>
      <c r="BR27" t="s">
        <v>57</v>
      </c>
      <c r="BS27" s="5">
        <v>3</v>
      </c>
      <c r="BT27" s="5">
        <v>-1</v>
      </c>
      <c r="BU27" s="5">
        <v>2</v>
      </c>
      <c r="BW27" s="5">
        <f t="shared" si="4"/>
        <v>0.18359999999999999</v>
      </c>
      <c r="BX27" s="5">
        <f t="shared" si="5"/>
        <v>-6.1199999999999991E-2</v>
      </c>
      <c r="BY27" s="5">
        <f t="shared" si="6"/>
        <v>0.12239999999999998</v>
      </c>
    </row>
    <row r="28" spans="34:77" ht="17.399999999999999">
      <c r="AH28" s="5" t="s">
        <v>35</v>
      </c>
      <c r="AI28" s="8" t="s">
        <v>0</v>
      </c>
      <c r="AJ28" s="8" t="s">
        <v>3</v>
      </c>
      <c r="AK28" s="7"/>
      <c r="AL28" s="7"/>
      <c r="AM28" s="8" t="s">
        <v>6</v>
      </c>
      <c r="AN28" s="7"/>
      <c r="AO28" s="7"/>
      <c r="AP28" s="7"/>
      <c r="AQ28" s="6"/>
      <c r="AR28" s="8" t="s">
        <v>12</v>
      </c>
      <c r="AS28" s="7"/>
      <c r="AT28" s="6"/>
      <c r="AU28" s="7"/>
      <c r="AV28" s="7"/>
      <c r="AW28" s="7"/>
      <c r="AX28" s="11" t="str">
        <f t="shared" si="1"/>
        <v>a1a4a7a13</v>
      </c>
      <c r="AY28" s="9" t="s">
        <v>58</v>
      </c>
      <c r="BA28" s="5" t="s">
        <v>35</v>
      </c>
      <c r="BB28" s="8">
        <f t="shared" si="2"/>
        <v>0.4</v>
      </c>
      <c r="BC28" s="8">
        <v>0.7</v>
      </c>
      <c r="BD28" s="7">
        <v>1</v>
      </c>
      <c r="BE28" s="7">
        <v>1</v>
      </c>
      <c r="BF28" s="8">
        <v>0.63</v>
      </c>
      <c r="BG28" s="7">
        <v>1</v>
      </c>
      <c r="BH28" s="7">
        <v>1</v>
      </c>
      <c r="BI28" s="7">
        <v>1</v>
      </c>
      <c r="BJ28" s="7">
        <v>1</v>
      </c>
      <c r="BK28" s="8">
        <v>0.15</v>
      </c>
      <c r="BL28" s="7">
        <v>1</v>
      </c>
      <c r="BM28" s="7">
        <v>1</v>
      </c>
      <c r="BN28" s="7">
        <v>1</v>
      </c>
      <c r="BO28" s="7">
        <v>1</v>
      </c>
      <c r="BP28" s="7">
        <v>1</v>
      </c>
      <c r="BQ28" s="6">
        <f t="shared" si="3"/>
        <v>2.6459999999999994E-2</v>
      </c>
      <c r="BR28" t="s">
        <v>58</v>
      </c>
      <c r="BS28" s="5">
        <v>2</v>
      </c>
      <c r="BT28" s="5">
        <v>4</v>
      </c>
      <c r="BU28" s="5">
        <v>3</v>
      </c>
      <c r="BW28" s="5">
        <f t="shared" si="4"/>
        <v>0.12239999999999998</v>
      </c>
      <c r="BX28" s="5">
        <f t="shared" ref="BX28:BX35" si="7">$BQ$24*BT28</f>
        <v>0.24479999999999996</v>
      </c>
      <c r="BY28" s="5">
        <f t="shared" si="6"/>
        <v>0.18359999999999999</v>
      </c>
    </row>
    <row r="29" spans="34:77" ht="17.399999999999999">
      <c r="AH29" s="5" t="s">
        <v>36</v>
      </c>
      <c r="AI29" s="8" t="s">
        <v>0</v>
      </c>
      <c r="AJ29" s="8" t="s">
        <v>3</v>
      </c>
      <c r="AK29" s="7"/>
      <c r="AL29" s="7"/>
      <c r="AM29" s="8" t="s">
        <v>6</v>
      </c>
      <c r="AN29" s="7"/>
      <c r="AO29" s="7"/>
      <c r="AP29" s="7"/>
      <c r="AQ29" s="6"/>
      <c r="AR29" s="8" t="s">
        <v>13</v>
      </c>
      <c r="AS29" s="7"/>
      <c r="AT29" s="6"/>
      <c r="AU29" s="7"/>
      <c r="AV29" s="7"/>
      <c r="AW29" s="7"/>
      <c r="AX29" s="11" t="str">
        <f t="shared" si="1"/>
        <v>a1a4a7a14</v>
      </c>
      <c r="AY29" s="9" t="s">
        <v>59</v>
      </c>
      <c r="BA29" s="5" t="s">
        <v>36</v>
      </c>
      <c r="BB29" s="8">
        <f t="shared" si="2"/>
        <v>0.4</v>
      </c>
      <c r="BC29" s="8">
        <v>0.7</v>
      </c>
      <c r="BD29" s="7">
        <v>1</v>
      </c>
      <c r="BE29" s="7">
        <v>1</v>
      </c>
      <c r="BF29" s="8">
        <v>0.63</v>
      </c>
      <c r="BG29" s="7">
        <v>1</v>
      </c>
      <c r="BH29" s="7">
        <v>1</v>
      </c>
      <c r="BI29" s="7">
        <v>1</v>
      </c>
      <c r="BJ29" s="7">
        <v>1</v>
      </c>
      <c r="BK29" s="8">
        <v>0.85</v>
      </c>
      <c r="BL29" s="7">
        <v>1</v>
      </c>
      <c r="BM29" s="7">
        <v>1</v>
      </c>
      <c r="BN29" s="7">
        <v>1</v>
      </c>
      <c r="BO29" s="7">
        <v>1</v>
      </c>
      <c r="BP29" s="7">
        <v>1</v>
      </c>
      <c r="BQ29" s="6">
        <f t="shared" si="3"/>
        <v>0.14993999999999996</v>
      </c>
      <c r="BR29" t="s">
        <v>59</v>
      </c>
      <c r="BS29" s="5">
        <v>1</v>
      </c>
      <c r="BT29" s="5">
        <v>-1</v>
      </c>
      <c r="BU29" s="5">
        <v>2</v>
      </c>
      <c r="BW29" s="5">
        <f t="shared" si="4"/>
        <v>6.1199999999999991E-2</v>
      </c>
      <c r="BX29" s="5">
        <f t="shared" si="7"/>
        <v>-6.1199999999999991E-2</v>
      </c>
      <c r="BY29" s="5">
        <f t="shared" si="6"/>
        <v>0.12239999999999998</v>
      </c>
    </row>
    <row r="30" spans="34:77" ht="17.399999999999999">
      <c r="AH30" s="5" t="s">
        <v>37</v>
      </c>
      <c r="AI30" s="8" t="s">
        <v>0</v>
      </c>
      <c r="AJ30" s="8" t="s">
        <v>3</v>
      </c>
      <c r="AK30" s="7"/>
      <c r="AL30" s="7"/>
      <c r="AM30" s="8" t="s">
        <v>7</v>
      </c>
      <c r="AN30" s="7"/>
      <c r="AO30" s="7"/>
      <c r="AP30" s="7"/>
      <c r="AQ30" s="6"/>
      <c r="AR30" s="7"/>
      <c r="AS30" s="8" t="s">
        <v>12</v>
      </c>
      <c r="AT30" s="6"/>
      <c r="AU30" s="7"/>
      <c r="AV30" s="7"/>
      <c r="AW30" s="7"/>
      <c r="AX30" s="11" t="str">
        <f t="shared" si="1"/>
        <v>a1a4a8a13</v>
      </c>
      <c r="AY30" s="9" t="s">
        <v>60</v>
      </c>
      <c r="BA30" s="5" t="s">
        <v>37</v>
      </c>
      <c r="BB30" s="8">
        <f t="shared" si="2"/>
        <v>0.4</v>
      </c>
      <c r="BC30" s="8">
        <v>0.7</v>
      </c>
      <c r="BD30" s="7">
        <v>1</v>
      </c>
      <c r="BE30" s="7">
        <v>1</v>
      </c>
      <c r="BF30" s="8">
        <v>0.37</v>
      </c>
      <c r="BG30" s="7">
        <v>1</v>
      </c>
      <c r="BH30" s="7">
        <v>1</v>
      </c>
      <c r="BI30" s="7">
        <v>1</v>
      </c>
      <c r="BJ30" s="7">
        <v>1</v>
      </c>
      <c r="BK30" s="7">
        <v>1</v>
      </c>
      <c r="BL30" s="8">
        <v>0.23</v>
      </c>
      <c r="BM30" s="7">
        <v>1</v>
      </c>
      <c r="BN30" s="7">
        <v>1</v>
      </c>
      <c r="BO30" s="7">
        <v>1</v>
      </c>
      <c r="BP30" s="7">
        <v>1</v>
      </c>
      <c r="BQ30" s="6">
        <f t="shared" si="3"/>
        <v>2.3827999999999998E-2</v>
      </c>
      <c r="BR30" t="s">
        <v>60</v>
      </c>
      <c r="BS30" s="5">
        <v>0</v>
      </c>
      <c r="BT30" s="5">
        <v>3</v>
      </c>
      <c r="BU30" s="5">
        <v>3</v>
      </c>
      <c r="BW30" s="5">
        <f t="shared" si="4"/>
        <v>0</v>
      </c>
      <c r="BX30" s="5">
        <f t="shared" si="7"/>
        <v>0.18359999999999999</v>
      </c>
      <c r="BY30" s="5">
        <f t="shared" si="6"/>
        <v>0.18359999999999999</v>
      </c>
    </row>
    <row r="31" spans="34:77" ht="17.399999999999999">
      <c r="AH31" s="5" t="s">
        <v>38</v>
      </c>
      <c r="AI31" s="8" t="s">
        <v>0</v>
      </c>
      <c r="AJ31" s="8" t="s">
        <v>3</v>
      </c>
      <c r="AK31" s="7"/>
      <c r="AL31" s="7"/>
      <c r="AM31" s="8" t="s">
        <v>7</v>
      </c>
      <c r="AN31" s="7"/>
      <c r="AO31" s="7"/>
      <c r="AP31" s="7"/>
      <c r="AQ31" s="6"/>
      <c r="AR31" s="7"/>
      <c r="AS31" s="8" t="s">
        <v>13</v>
      </c>
      <c r="AT31" s="6"/>
      <c r="AU31" s="6"/>
      <c r="AV31" s="6"/>
      <c r="AW31" s="7"/>
      <c r="AX31" s="11" t="str">
        <f t="shared" si="1"/>
        <v>a1a4a8a14</v>
      </c>
      <c r="AY31" s="9" t="s">
        <v>61</v>
      </c>
      <c r="BA31" s="5" t="s">
        <v>38</v>
      </c>
      <c r="BB31" s="8">
        <f t="shared" si="2"/>
        <v>0.4</v>
      </c>
      <c r="BC31" s="8">
        <v>0.7</v>
      </c>
      <c r="BD31" s="7">
        <v>1</v>
      </c>
      <c r="BE31" s="7">
        <v>1</v>
      </c>
      <c r="BF31" s="8">
        <v>0.37</v>
      </c>
      <c r="BG31" s="7">
        <v>1</v>
      </c>
      <c r="BH31" s="7">
        <v>1</v>
      </c>
      <c r="BI31" s="7">
        <v>1</v>
      </c>
      <c r="BJ31" s="7">
        <v>1</v>
      </c>
      <c r="BK31" s="7">
        <v>1</v>
      </c>
      <c r="BL31" s="8">
        <v>0.77</v>
      </c>
      <c r="BM31" s="7">
        <v>1</v>
      </c>
      <c r="BN31" s="7">
        <v>1</v>
      </c>
      <c r="BO31" s="7">
        <v>1</v>
      </c>
      <c r="BP31" s="7">
        <v>1</v>
      </c>
      <c r="BQ31" s="6">
        <f t="shared" si="3"/>
        <v>7.9771999999999996E-2</v>
      </c>
      <c r="BR31" t="s">
        <v>61</v>
      </c>
      <c r="BS31" s="5">
        <v>-1</v>
      </c>
      <c r="BT31" s="5">
        <v>-1</v>
      </c>
      <c r="BU31" s="5">
        <v>2</v>
      </c>
      <c r="BW31" s="5">
        <f t="shared" si="4"/>
        <v>-6.1199999999999991E-2</v>
      </c>
      <c r="BX31" s="5">
        <f t="shared" si="7"/>
        <v>-6.1199999999999991E-2</v>
      </c>
      <c r="BY31" s="5">
        <f t="shared" si="6"/>
        <v>0.12239999999999998</v>
      </c>
    </row>
    <row r="32" spans="34:77" ht="17.399999999999999">
      <c r="AH32" s="5" t="s">
        <v>39</v>
      </c>
      <c r="AI32" s="8" t="s">
        <v>1</v>
      </c>
      <c r="AJ32" s="7"/>
      <c r="AK32" s="8" t="s">
        <v>2</v>
      </c>
      <c r="AL32" s="7"/>
      <c r="AM32" s="7"/>
      <c r="AN32" s="8" t="s">
        <v>8</v>
      </c>
      <c r="AO32" s="7"/>
      <c r="AP32" s="7"/>
      <c r="AQ32" s="7"/>
      <c r="AR32" s="6"/>
      <c r="AS32" s="7"/>
      <c r="AT32" s="8" t="s">
        <v>14</v>
      </c>
      <c r="AU32" s="7"/>
      <c r="AV32" s="6"/>
      <c r="AW32" s="7"/>
      <c r="AX32" s="11" t="str">
        <f t="shared" si="1"/>
        <v>a2a3a9a15</v>
      </c>
      <c r="AY32" s="9" t="s">
        <v>62</v>
      </c>
      <c r="BA32" s="5" t="s">
        <v>39</v>
      </c>
      <c r="BB32" s="8">
        <f>$AI$5</f>
        <v>0.6</v>
      </c>
      <c r="BC32" s="7">
        <v>1</v>
      </c>
      <c r="BD32" s="8">
        <v>0.7</v>
      </c>
      <c r="BE32" s="7">
        <v>1</v>
      </c>
      <c r="BF32" s="7">
        <v>1</v>
      </c>
      <c r="BG32" s="8">
        <v>0.27</v>
      </c>
      <c r="BH32" s="7">
        <v>1</v>
      </c>
      <c r="BI32" s="7">
        <v>1</v>
      </c>
      <c r="BJ32" s="7">
        <v>1</v>
      </c>
      <c r="BK32" s="7">
        <v>1</v>
      </c>
      <c r="BL32" s="7">
        <v>1</v>
      </c>
      <c r="BM32" s="8">
        <v>0.35</v>
      </c>
      <c r="BN32" s="7">
        <v>1</v>
      </c>
      <c r="BO32" s="7">
        <v>1</v>
      </c>
      <c r="BP32" s="7">
        <v>1</v>
      </c>
      <c r="BQ32" s="6">
        <f t="shared" si="3"/>
        <v>3.9689999999999996E-2</v>
      </c>
      <c r="BR32" t="s">
        <v>62</v>
      </c>
      <c r="BS32" s="5">
        <v>1</v>
      </c>
      <c r="BT32" s="5">
        <v>3</v>
      </c>
      <c r="BU32" s="14">
        <v>-1</v>
      </c>
      <c r="BW32" s="5">
        <f t="shared" si="4"/>
        <v>6.1199999999999991E-2</v>
      </c>
      <c r="BX32" s="5">
        <f t="shared" si="7"/>
        <v>0.18359999999999999</v>
      </c>
      <c r="BY32" s="5">
        <f t="shared" si="6"/>
        <v>-6.1199999999999991E-2</v>
      </c>
    </row>
    <row r="33" spans="34:77" ht="17.399999999999999">
      <c r="AH33" s="5" t="s">
        <v>40</v>
      </c>
      <c r="AI33" s="8" t="s">
        <v>1</v>
      </c>
      <c r="AJ33" s="7"/>
      <c r="AK33" s="8" t="s">
        <v>2</v>
      </c>
      <c r="AL33" s="7"/>
      <c r="AM33" s="7"/>
      <c r="AN33" s="8" t="s">
        <v>8</v>
      </c>
      <c r="AO33" s="7"/>
      <c r="AP33" s="7"/>
      <c r="AQ33" s="7"/>
      <c r="AR33" s="6"/>
      <c r="AS33" s="7"/>
      <c r="AT33" s="8" t="s">
        <v>15</v>
      </c>
      <c r="AU33" s="7"/>
      <c r="AV33" s="6"/>
      <c r="AW33" s="7"/>
      <c r="AX33" s="11" t="str">
        <f t="shared" si="1"/>
        <v>a2a3a9a16</v>
      </c>
      <c r="AY33" s="9" t="s">
        <v>63</v>
      </c>
      <c r="BA33" s="5" t="s">
        <v>40</v>
      </c>
      <c r="BB33" s="8">
        <f t="shared" ref="BB33:BB39" si="8">$AI$5</f>
        <v>0.6</v>
      </c>
      <c r="BC33" s="7">
        <v>1</v>
      </c>
      <c r="BD33" s="8">
        <v>0.7</v>
      </c>
      <c r="BE33" s="7">
        <v>1</v>
      </c>
      <c r="BF33" s="7">
        <v>1</v>
      </c>
      <c r="BG33" s="8">
        <v>0.27</v>
      </c>
      <c r="BH33" s="7">
        <v>1</v>
      </c>
      <c r="BI33" s="7">
        <v>1</v>
      </c>
      <c r="BJ33" s="7">
        <v>1</v>
      </c>
      <c r="BK33" s="7">
        <v>1</v>
      </c>
      <c r="BL33" s="7">
        <v>1</v>
      </c>
      <c r="BM33" s="8">
        <v>0.65</v>
      </c>
      <c r="BN33" s="7">
        <v>1</v>
      </c>
      <c r="BO33" s="7">
        <v>1</v>
      </c>
      <c r="BP33" s="7">
        <v>1</v>
      </c>
      <c r="BQ33" s="6">
        <f t="shared" si="3"/>
        <v>7.3709999999999998E-2</v>
      </c>
      <c r="BR33" t="s">
        <v>63</v>
      </c>
      <c r="BS33" s="5">
        <v>3</v>
      </c>
      <c r="BT33" s="5">
        <v>-1</v>
      </c>
      <c r="BU33" s="14">
        <v>2</v>
      </c>
      <c r="BW33" s="5">
        <f t="shared" si="4"/>
        <v>0.18359999999999999</v>
      </c>
      <c r="BX33" s="5">
        <f t="shared" si="7"/>
        <v>-6.1199999999999991E-2</v>
      </c>
      <c r="BY33" s="5">
        <f t="shared" si="6"/>
        <v>0.12239999999999998</v>
      </c>
    </row>
    <row r="34" spans="34:77" ht="17.399999999999999">
      <c r="AH34" s="5" t="s">
        <v>41</v>
      </c>
      <c r="AI34" s="8" t="s">
        <v>1</v>
      </c>
      <c r="AJ34" s="7"/>
      <c r="AK34" s="8" t="s">
        <v>2</v>
      </c>
      <c r="AL34" s="7"/>
      <c r="AM34" s="7"/>
      <c r="AN34" s="8" t="s">
        <v>9</v>
      </c>
      <c r="AO34" s="7"/>
      <c r="AP34" s="7"/>
      <c r="AQ34" s="7"/>
      <c r="AR34" s="6"/>
      <c r="AS34" s="7"/>
      <c r="AT34" s="6"/>
      <c r="AU34" s="8" t="s">
        <v>14</v>
      </c>
      <c r="AV34" s="6"/>
      <c r="AW34" s="7"/>
      <c r="AX34" s="11" t="str">
        <f t="shared" si="1"/>
        <v>a2a3a10a15</v>
      </c>
      <c r="AY34" s="9" t="s">
        <v>64</v>
      </c>
      <c r="BA34" s="5" t="s">
        <v>41</v>
      </c>
      <c r="BB34" s="8">
        <f t="shared" si="8"/>
        <v>0.6</v>
      </c>
      <c r="BC34" s="7">
        <v>1</v>
      </c>
      <c r="BD34" s="8">
        <v>0.7</v>
      </c>
      <c r="BE34" s="7">
        <v>1</v>
      </c>
      <c r="BF34" s="7">
        <v>1</v>
      </c>
      <c r="BG34" s="8">
        <v>0.73</v>
      </c>
      <c r="BH34" s="7">
        <v>1</v>
      </c>
      <c r="BI34" s="7">
        <v>1</v>
      </c>
      <c r="BJ34" s="7">
        <v>1</v>
      </c>
      <c r="BK34" s="7">
        <v>1</v>
      </c>
      <c r="BL34" s="7">
        <v>1</v>
      </c>
      <c r="BM34" s="7">
        <v>1</v>
      </c>
      <c r="BN34" s="8">
        <v>0.9</v>
      </c>
      <c r="BO34" s="7">
        <v>1</v>
      </c>
      <c r="BP34" s="7">
        <v>1</v>
      </c>
      <c r="BQ34" s="6">
        <f t="shared" si="3"/>
        <v>0.27594000000000002</v>
      </c>
      <c r="BR34" t="s">
        <v>64</v>
      </c>
      <c r="BS34" s="5">
        <v>-2</v>
      </c>
      <c r="BT34" s="5">
        <v>-1</v>
      </c>
      <c r="BU34" s="14">
        <v>-1</v>
      </c>
      <c r="BW34" s="5">
        <f t="shared" si="4"/>
        <v>-0.12239999999999998</v>
      </c>
      <c r="BX34" s="5">
        <f t="shared" si="7"/>
        <v>-6.1199999999999991E-2</v>
      </c>
      <c r="BY34" s="5">
        <f t="shared" si="6"/>
        <v>-6.1199999999999991E-2</v>
      </c>
    </row>
    <row r="35" spans="34:77" ht="17.399999999999999">
      <c r="AH35" s="5" t="s">
        <v>42</v>
      </c>
      <c r="AI35" s="8" t="s">
        <v>1</v>
      </c>
      <c r="AJ35" s="7"/>
      <c r="AK35" s="8" t="s">
        <v>2</v>
      </c>
      <c r="AL35" s="7"/>
      <c r="AM35" s="7"/>
      <c r="AN35" s="8" t="s">
        <v>9</v>
      </c>
      <c r="AO35" s="7"/>
      <c r="AP35" s="7"/>
      <c r="AQ35" s="7"/>
      <c r="AR35" s="6"/>
      <c r="AS35" s="7"/>
      <c r="AT35" s="6"/>
      <c r="AU35" s="8" t="s">
        <v>15</v>
      </c>
      <c r="AV35" s="6"/>
      <c r="AW35" s="7"/>
      <c r="AX35" s="11" t="str">
        <f t="shared" si="1"/>
        <v>a2a3a10a16</v>
      </c>
      <c r="AY35" s="9" t="s">
        <v>65</v>
      </c>
      <c r="BA35" s="5" t="s">
        <v>42</v>
      </c>
      <c r="BB35" s="8">
        <f t="shared" si="8"/>
        <v>0.6</v>
      </c>
      <c r="BC35" s="7">
        <v>1</v>
      </c>
      <c r="BD35" s="8">
        <v>0.7</v>
      </c>
      <c r="BE35" s="7">
        <v>1</v>
      </c>
      <c r="BF35" s="7">
        <v>1</v>
      </c>
      <c r="BG35" s="8">
        <v>0.73</v>
      </c>
      <c r="BH35" s="7">
        <v>1</v>
      </c>
      <c r="BI35" s="7">
        <v>1</v>
      </c>
      <c r="BJ35" s="7">
        <v>1</v>
      </c>
      <c r="BK35" s="7">
        <v>1</v>
      </c>
      <c r="BL35" s="7">
        <v>1</v>
      </c>
      <c r="BM35" s="7">
        <v>1</v>
      </c>
      <c r="BN35" s="8">
        <v>0.1</v>
      </c>
      <c r="BO35" s="7">
        <v>1</v>
      </c>
      <c r="BP35" s="7">
        <v>1</v>
      </c>
      <c r="BQ35" s="6">
        <f t="shared" si="3"/>
        <v>3.066E-2</v>
      </c>
      <c r="BR35" t="s">
        <v>65</v>
      </c>
      <c r="BS35" s="5">
        <v>1</v>
      </c>
      <c r="BT35" s="5">
        <v>3</v>
      </c>
      <c r="BU35" s="14">
        <v>2</v>
      </c>
      <c r="BW35" s="5">
        <f t="shared" si="4"/>
        <v>6.1199999999999991E-2</v>
      </c>
      <c r="BX35" s="5">
        <f t="shared" si="7"/>
        <v>0.18359999999999999</v>
      </c>
      <c r="BY35" s="5">
        <f t="shared" si="6"/>
        <v>0.12239999999999998</v>
      </c>
    </row>
    <row r="36" spans="34:77" ht="17.399999999999999">
      <c r="AH36" s="5" t="s">
        <v>43</v>
      </c>
      <c r="AI36" s="8" t="s">
        <v>1</v>
      </c>
      <c r="AJ36" s="7"/>
      <c r="AK36" s="8" t="s">
        <v>3</v>
      </c>
      <c r="AL36" s="7"/>
      <c r="AM36" s="7"/>
      <c r="AN36" s="7"/>
      <c r="AO36" s="8" t="s">
        <v>10</v>
      </c>
      <c r="AP36" s="7"/>
      <c r="AQ36" s="7"/>
      <c r="AR36" s="7"/>
      <c r="AS36" s="6"/>
      <c r="AT36" s="6"/>
      <c r="AU36" s="7"/>
      <c r="AV36" s="8" t="s">
        <v>14</v>
      </c>
      <c r="AX36" s="11" t="str">
        <f t="shared" si="1"/>
        <v>a2a4a11a15</v>
      </c>
      <c r="AY36" s="9" t="s">
        <v>66</v>
      </c>
      <c r="BA36" s="5" t="s">
        <v>43</v>
      </c>
      <c r="BB36" s="8">
        <f t="shared" si="8"/>
        <v>0.6</v>
      </c>
      <c r="BC36" s="7">
        <v>1</v>
      </c>
      <c r="BD36" s="8">
        <v>0.3</v>
      </c>
      <c r="BE36" s="7">
        <v>1</v>
      </c>
      <c r="BF36" s="7">
        <v>1</v>
      </c>
      <c r="BG36" s="7">
        <v>1</v>
      </c>
      <c r="BH36" s="8">
        <v>0.13</v>
      </c>
      <c r="BI36" s="7">
        <v>1</v>
      </c>
      <c r="BJ36" s="7">
        <v>1</v>
      </c>
      <c r="BK36" s="7">
        <v>1</v>
      </c>
      <c r="BL36" s="7">
        <v>1</v>
      </c>
      <c r="BM36" s="7">
        <v>1</v>
      </c>
      <c r="BN36" s="7">
        <v>1</v>
      </c>
      <c r="BO36" s="8">
        <v>0.2</v>
      </c>
      <c r="BP36" s="7">
        <v>1</v>
      </c>
      <c r="BQ36" s="6">
        <f t="shared" si="3"/>
        <v>4.6800000000000001E-3</v>
      </c>
      <c r="BR36" t="s">
        <v>66</v>
      </c>
      <c r="BS36" s="5">
        <v>1</v>
      </c>
      <c r="BT36" s="5">
        <v>2</v>
      </c>
      <c r="BU36" s="14">
        <v>-1</v>
      </c>
      <c r="BW36" s="5">
        <f t="shared" si="4"/>
        <v>6.1199999999999991E-2</v>
      </c>
      <c r="BX36" s="5">
        <f t="shared" si="5"/>
        <v>0.12239999999999998</v>
      </c>
      <c r="BY36" s="5">
        <f t="shared" si="6"/>
        <v>-6.1199999999999991E-2</v>
      </c>
    </row>
    <row r="37" spans="34:77" ht="17.399999999999999">
      <c r="AH37" s="5" t="s">
        <v>44</v>
      </c>
      <c r="AI37" s="8" t="s">
        <v>1</v>
      </c>
      <c r="AJ37" s="7"/>
      <c r="AK37" s="8" t="s">
        <v>3</v>
      </c>
      <c r="AL37" s="7"/>
      <c r="AM37" s="7"/>
      <c r="AN37" s="7"/>
      <c r="AO37" s="8" t="s">
        <v>10</v>
      </c>
      <c r="AP37" s="7"/>
      <c r="AQ37" s="7"/>
      <c r="AR37" s="7"/>
      <c r="AS37" s="6"/>
      <c r="AT37" s="7"/>
      <c r="AU37" s="7"/>
      <c r="AV37" s="8" t="s">
        <v>15</v>
      </c>
      <c r="AX37" s="11" t="str">
        <f t="shared" si="1"/>
        <v>a2a4a11a16</v>
      </c>
      <c r="AY37" s="9" t="s">
        <v>67</v>
      </c>
      <c r="BA37" s="5" t="s">
        <v>44</v>
      </c>
      <c r="BB37" s="8">
        <f t="shared" si="8"/>
        <v>0.6</v>
      </c>
      <c r="BC37" s="7">
        <v>1</v>
      </c>
      <c r="BD37" s="8">
        <v>0.3</v>
      </c>
      <c r="BE37" s="7">
        <v>1</v>
      </c>
      <c r="BF37" s="7">
        <v>1</v>
      </c>
      <c r="BG37" s="7">
        <v>1</v>
      </c>
      <c r="BH37" s="8">
        <v>0.13</v>
      </c>
      <c r="BI37" s="7">
        <v>1</v>
      </c>
      <c r="BJ37" s="7">
        <v>1</v>
      </c>
      <c r="BK37" s="7">
        <v>1</v>
      </c>
      <c r="BL37" s="7">
        <v>1</v>
      </c>
      <c r="BM37" s="7">
        <v>1</v>
      </c>
      <c r="BN37" s="7">
        <v>1</v>
      </c>
      <c r="BO37" s="8">
        <v>0.8</v>
      </c>
      <c r="BP37" s="7">
        <v>1</v>
      </c>
      <c r="BQ37" s="6">
        <f t="shared" si="3"/>
        <v>1.8720000000000001E-2</v>
      </c>
      <c r="BR37" t="s">
        <v>67</v>
      </c>
      <c r="BS37" s="5">
        <v>2</v>
      </c>
      <c r="BT37" s="5">
        <v>3</v>
      </c>
      <c r="BU37" s="14">
        <v>2</v>
      </c>
      <c r="BW37" s="5">
        <f t="shared" si="4"/>
        <v>0.12239999999999998</v>
      </c>
      <c r="BX37" s="5">
        <f t="shared" si="5"/>
        <v>0.18359999999999999</v>
      </c>
      <c r="BY37" s="5">
        <f t="shared" si="6"/>
        <v>0.12239999999999998</v>
      </c>
    </row>
    <row r="38" spans="34:77" ht="17.399999999999999">
      <c r="AH38" s="5" t="s">
        <v>45</v>
      </c>
      <c r="AI38" s="8" t="s">
        <v>1</v>
      </c>
      <c r="AJ38" s="7"/>
      <c r="AK38" s="8" t="s">
        <v>3</v>
      </c>
      <c r="AL38" s="7"/>
      <c r="AM38" s="7"/>
      <c r="AN38" s="7"/>
      <c r="AO38" s="8" t="s">
        <v>11</v>
      </c>
      <c r="AP38" s="7"/>
      <c r="AQ38" s="7"/>
      <c r="AR38" s="7"/>
      <c r="AS38" s="6"/>
      <c r="AT38" s="7"/>
      <c r="AU38" s="7"/>
      <c r="AV38" s="7"/>
      <c r="AW38" s="8" t="s">
        <v>14</v>
      </c>
      <c r="AX38" s="11" t="str">
        <f t="shared" si="1"/>
        <v>a2a4a12a15</v>
      </c>
      <c r="AY38" s="9" t="s">
        <v>68</v>
      </c>
      <c r="BA38" s="5" t="s">
        <v>45</v>
      </c>
      <c r="BB38" s="8">
        <f t="shared" si="8"/>
        <v>0.6</v>
      </c>
      <c r="BC38" s="7">
        <v>1</v>
      </c>
      <c r="BD38" s="8">
        <v>0.3</v>
      </c>
      <c r="BE38" s="7">
        <v>1</v>
      </c>
      <c r="BF38" s="7">
        <v>1</v>
      </c>
      <c r="BG38" s="7">
        <v>1</v>
      </c>
      <c r="BH38" s="8">
        <v>0.87</v>
      </c>
      <c r="BI38" s="7">
        <v>1</v>
      </c>
      <c r="BJ38" s="7">
        <v>1</v>
      </c>
      <c r="BK38" s="7">
        <v>1</v>
      </c>
      <c r="BL38" s="7">
        <v>1</v>
      </c>
      <c r="BM38" s="7">
        <v>1</v>
      </c>
      <c r="BN38" s="7">
        <v>1</v>
      </c>
      <c r="BO38" s="7">
        <v>1</v>
      </c>
      <c r="BP38" s="8">
        <v>0.3</v>
      </c>
      <c r="BQ38" s="6">
        <f t="shared" si="3"/>
        <v>4.6979999999999994E-2</v>
      </c>
      <c r="BR38" t="s">
        <v>68</v>
      </c>
      <c r="BS38" s="5">
        <v>4</v>
      </c>
      <c r="BT38" s="5">
        <v>2</v>
      </c>
      <c r="BU38" s="14">
        <v>-1</v>
      </c>
      <c r="BW38" s="5">
        <f t="shared" si="4"/>
        <v>0.24479999999999996</v>
      </c>
      <c r="BX38" s="5">
        <f t="shared" si="5"/>
        <v>0.12239999999999998</v>
      </c>
      <c r="BY38" s="5">
        <f t="shared" si="6"/>
        <v>-6.1199999999999991E-2</v>
      </c>
    </row>
    <row r="39" spans="34:77" ht="17.399999999999999">
      <c r="AH39" s="5" t="s">
        <v>46</v>
      </c>
      <c r="AI39" s="8" t="s">
        <v>1</v>
      </c>
      <c r="AJ39" s="7"/>
      <c r="AK39" s="8" t="s">
        <v>3</v>
      </c>
      <c r="AL39" s="7"/>
      <c r="AM39" s="7"/>
      <c r="AN39" s="7"/>
      <c r="AO39" s="8" t="s">
        <v>11</v>
      </c>
      <c r="AP39" s="7"/>
      <c r="AQ39" s="7"/>
      <c r="AR39" s="7"/>
      <c r="AS39" s="6"/>
      <c r="AT39" s="7"/>
      <c r="AU39" s="7"/>
      <c r="AV39" s="7"/>
      <c r="AW39" s="8" t="s">
        <v>15</v>
      </c>
      <c r="AX39" s="11" t="str">
        <f t="shared" si="1"/>
        <v>a2a4a12a16</v>
      </c>
      <c r="AY39" s="9" t="s">
        <v>69</v>
      </c>
      <c r="BA39" s="5" t="s">
        <v>46</v>
      </c>
      <c r="BB39" s="8">
        <f t="shared" si="8"/>
        <v>0.6</v>
      </c>
      <c r="BC39" s="7">
        <v>1</v>
      </c>
      <c r="BD39" s="8">
        <v>0.3</v>
      </c>
      <c r="BE39" s="7">
        <v>1</v>
      </c>
      <c r="BF39" s="7">
        <v>1</v>
      </c>
      <c r="BG39" s="7">
        <v>1</v>
      </c>
      <c r="BH39" s="8">
        <v>0.87</v>
      </c>
      <c r="BI39" s="7">
        <v>1</v>
      </c>
      <c r="BJ39" s="7">
        <v>1</v>
      </c>
      <c r="BK39" s="7">
        <v>1</v>
      </c>
      <c r="BL39" s="7">
        <v>1</v>
      </c>
      <c r="BM39" s="7">
        <v>1</v>
      </c>
      <c r="BN39" s="7">
        <v>1</v>
      </c>
      <c r="BO39" s="7">
        <v>1</v>
      </c>
      <c r="BP39" s="8">
        <v>0.7</v>
      </c>
      <c r="BQ39" s="6">
        <f t="shared" si="3"/>
        <v>0.10961999999999998</v>
      </c>
      <c r="BR39" t="s">
        <v>69</v>
      </c>
      <c r="BS39" s="5">
        <v>1</v>
      </c>
      <c r="BT39" s="5">
        <v>3</v>
      </c>
      <c r="BU39" s="14">
        <v>2</v>
      </c>
      <c r="BW39" s="5">
        <f>$BQ$24*BS39</f>
        <v>6.1199999999999991E-2</v>
      </c>
      <c r="BX39" s="5">
        <f t="shared" si="5"/>
        <v>0.18359999999999999</v>
      </c>
      <c r="BY39" s="5">
        <f t="shared" si="6"/>
        <v>0.12239999999999998</v>
      </c>
    </row>
    <row r="40" spans="34:77" ht="21">
      <c r="BQ40" s="13">
        <f>SUM(BQ24:BQ39)</f>
        <v>0.99999999999999989</v>
      </c>
    </row>
    <row r="58" spans="36:36">
      <c r="AJ58" s="12"/>
    </row>
    <row r="59" spans="36:36">
      <c r="AJ59" s="12"/>
    </row>
    <row r="60" spans="36:36">
      <c r="AJ60" s="12"/>
    </row>
    <row r="61" spans="36:36">
      <c r="AJ61" s="12"/>
    </row>
    <row r="62" spans="36:36">
      <c r="AJ62" s="12"/>
    </row>
    <row r="1048576" spans="50:51" ht="17.399999999999999">
      <c r="AX1048576" s="10"/>
      <c r="AY1048576" s="10"/>
    </row>
  </sheetData>
  <mergeCells count="8">
    <mergeCell ref="AJ22:AK22"/>
    <mergeCell ref="AL22:AO22"/>
    <mergeCell ref="AP22:AW22"/>
    <mergeCell ref="BS22:BU22"/>
    <mergeCell ref="BW22:BY22"/>
    <mergeCell ref="BC22:BD22"/>
    <mergeCell ref="BE22:BH22"/>
    <mergeCell ref="BI22:BP22"/>
  </mergeCells>
  <phoneticPr fontId="2" type="noConversion"/>
  <conditionalFormatting sqref="BW24:BY3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3FD9-618B-4656-9437-00E45B55D507}">
  <dimension ref="A1:A189"/>
  <sheetViews>
    <sheetView workbookViewId="0">
      <selection activeCell="AS24" sqref="AS24"/>
    </sheetView>
  </sheetViews>
  <sheetFormatPr baseColWidth="10" defaultRowHeight="15.6"/>
  <cols>
    <col min="1" max="182" width="1.69921875" customWidth="1"/>
  </cols>
  <sheetData>
    <row r="1" s="5" customFormat="1" ht="4.95" customHeight="1"/>
    <row r="2" s="5" customFormat="1" ht="4.95" customHeight="1"/>
    <row r="3" s="5" customFormat="1" ht="4.95" customHeight="1"/>
    <row r="4" s="5" customFormat="1" ht="4.95" customHeight="1"/>
    <row r="5" s="5" customFormat="1" ht="4.95" customHeight="1"/>
    <row r="6" s="5" customFormat="1" ht="4.95" customHeight="1"/>
    <row r="7" s="5" customFormat="1" ht="4.95" customHeight="1"/>
    <row r="8" s="5" customFormat="1" ht="4.95" customHeight="1"/>
    <row r="9" s="5" customFormat="1" ht="4.95" customHeight="1"/>
    <row r="10" s="5" customFormat="1" ht="4.95" customHeight="1"/>
    <row r="11" s="5" customFormat="1" ht="4.95" customHeight="1"/>
    <row r="12" s="5" customFormat="1" ht="4.95" customHeight="1"/>
    <row r="13" s="5" customFormat="1" ht="4.95" customHeight="1"/>
    <row r="14" s="5" customFormat="1" ht="4.95" customHeight="1"/>
    <row r="15" s="5" customFormat="1" ht="4.95" customHeight="1"/>
    <row r="16" s="5" customFormat="1" ht="4.95" customHeight="1"/>
    <row r="17" s="5" customFormat="1" ht="4.95" customHeight="1"/>
    <row r="18" s="5" customFormat="1" ht="4.95" customHeight="1"/>
    <row r="19" s="5" customFormat="1" ht="4.95" customHeight="1"/>
    <row r="20" s="5" customFormat="1" ht="4.95" customHeight="1"/>
    <row r="21" s="5" customFormat="1" ht="4.95" customHeight="1"/>
    <row r="22" s="5" customFormat="1" ht="4.95" customHeight="1"/>
    <row r="23" s="5" customFormat="1" ht="4.95" customHeight="1"/>
    <row r="24" s="5" customFormat="1" ht="4.95" customHeight="1"/>
    <row r="25" s="5" customFormat="1" ht="4.95" customHeight="1"/>
    <row r="26" s="5" customFormat="1" ht="4.95" customHeight="1"/>
    <row r="27" s="5" customFormat="1" ht="4.95" customHeight="1"/>
    <row r="28" s="5" customFormat="1" ht="4.95" customHeight="1"/>
    <row r="29" s="5" customFormat="1" ht="4.95" customHeight="1"/>
    <row r="30" s="5" customFormat="1" ht="4.95" customHeight="1"/>
    <row r="31" s="5" customFormat="1" ht="4.95" customHeight="1"/>
    <row r="32" s="5" customFormat="1" ht="4.95" customHeight="1"/>
    <row r="33" s="5" customFormat="1" ht="4.95" customHeight="1"/>
    <row r="34" s="5" customFormat="1" ht="4.95" customHeight="1"/>
    <row r="35" s="5" customFormat="1" ht="4.95" customHeight="1"/>
    <row r="36" s="5" customFormat="1" ht="4.95" customHeight="1"/>
    <row r="37" s="5" customFormat="1" ht="4.95" customHeight="1"/>
    <row r="38" s="5" customFormat="1" ht="4.95" customHeight="1"/>
    <row r="39" s="5" customFormat="1" ht="4.95" customHeight="1"/>
    <row r="40" s="5" customFormat="1" ht="4.95" customHeight="1"/>
    <row r="41" s="5" customFormat="1" ht="4.95" customHeight="1"/>
    <row r="42" s="5" customFormat="1" ht="4.95" customHeight="1"/>
    <row r="43" s="5" customFormat="1" ht="4.95" customHeight="1"/>
    <row r="44" s="5" customFormat="1" ht="4.95" customHeight="1"/>
    <row r="45" s="5" customFormat="1" ht="4.95" customHeight="1"/>
    <row r="46" s="5" customFormat="1" ht="4.95" customHeight="1"/>
    <row r="47" s="5" customFormat="1" ht="4.95" customHeight="1"/>
    <row r="48" s="5" customFormat="1" ht="4.95" customHeight="1"/>
    <row r="49" s="5" customFormat="1" ht="4.95" customHeight="1"/>
    <row r="50" s="5" customFormat="1" ht="4.95" customHeight="1"/>
    <row r="51" s="5" customFormat="1" ht="4.95" customHeight="1"/>
    <row r="52" s="5" customFormat="1" ht="4.95" customHeight="1"/>
    <row r="53" s="5" customFormat="1" ht="4.95" customHeight="1"/>
    <row r="54" s="5" customFormat="1" ht="4.95" customHeight="1"/>
    <row r="55" s="5" customFormat="1" ht="4.95" customHeight="1"/>
    <row r="56" s="5" customFormat="1" ht="4.95" customHeight="1"/>
    <row r="57" s="5" customFormat="1" ht="4.95" customHeight="1"/>
    <row r="58" s="5" customFormat="1" ht="4.95" customHeight="1"/>
    <row r="59" s="5" customFormat="1" ht="4.95" customHeight="1"/>
    <row r="60" s="5" customFormat="1" ht="4.95" customHeight="1"/>
    <row r="61" s="5" customFormat="1" ht="4.95" customHeight="1"/>
    <row r="62" s="5" customFormat="1" ht="4.95" customHeight="1"/>
    <row r="63" s="5" customFormat="1" ht="4.95" customHeight="1"/>
    <row r="64" s="5" customFormat="1" ht="4.95" customHeight="1"/>
    <row r="65" s="5" customFormat="1" ht="4.95" customHeight="1"/>
    <row r="66" s="5" customFormat="1" ht="4.95" customHeight="1"/>
    <row r="67" s="5" customFormat="1" ht="4.95" customHeight="1"/>
    <row r="68" s="5" customFormat="1" ht="4.95" customHeight="1"/>
    <row r="69" s="5" customFormat="1" ht="4.95" customHeight="1"/>
    <row r="70" s="5" customFormat="1" ht="4.95" customHeight="1"/>
    <row r="71" s="5" customFormat="1" ht="4.95" customHeight="1"/>
    <row r="72" s="5" customFormat="1" ht="4.95" customHeight="1"/>
    <row r="73" s="5" customFormat="1" ht="4.95" customHeight="1"/>
    <row r="74" s="5" customFormat="1" ht="4.95" customHeight="1"/>
    <row r="75" s="5" customFormat="1" ht="4.95" customHeight="1"/>
    <row r="76" s="5" customFormat="1" ht="4.95" customHeight="1"/>
    <row r="77" s="5" customFormat="1" ht="4.95" customHeight="1"/>
    <row r="78" s="5" customFormat="1" ht="4.95" customHeight="1"/>
    <row r="79" s="5" customFormat="1" ht="4.95" customHeight="1"/>
    <row r="80" s="5" customFormat="1" ht="4.95" customHeight="1"/>
    <row r="81" s="5" customFormat="1" ht="4.95" customHeight="1"/>
    <row r="82" s="5" customFormat="1" ht="4.95" customHeight="1"/>
    <row r="83" s="5" customFormat="1" ht="4.95" customHeight="1"/>
    <row r="84" s="5" customFormat="1" ht="4.95" customHeight="1"/>
    <row r="85" s="5" customFormat="1" ht="4.95" customHeight="1"/>
    <row r="86" s="5" customFormat="1" ht="4.95" customHeight="1"/>
    <row r="87" s="5" customFormat="1" ht="4.95" customHeight="1"/>
    <row r="88" s="5" customFormat="1" ht="4.95" customHeight="1"/>
    <row r="89" s="5" customFormat="1" ht="4.95" customHeight="1"/>
    <row r="90" s="5" customFormat="1" ht="4.95" customHeight="1"/>
    <row r="91" s="5" customFormat="1" ht="4.95" customHeight="1"/>
    <row r="92" s="5" customFormat="1" ht="4.95" customHeight="1"/>
    <row r="93" s="5" customFormat="1" ht="4.95" customHeight="1"/>
    <row r="94" s="5" customFormat="1" ht="4.95" customHeight="1"/>
    <row r="95" s="5" customFormat="1" ht="4.95" customHeight="1"/>
    <row r="96" s="5" customFormat="1" ht="4.95" customHeight="1"/>
    <row r="97" s="5" customFormat="1" ht="4.95" customHeight="1"/>
    <row r="98" s="5" customFormat="1" ht="4.95" customHeight="1"/>
    <row r="99" s="5" customFormat="1" ht="4.95" customHeight="1"/>
    <row r="100" s="5" customFormat="1" ht="4.95" customHeight="1"/>
    <row r="101" s="5" customFormat="1" ht="4.95" customHeight="1"/>
    <row r="102" s="5" customFormat="1" ht="4.95" customHeight="1"/>
    <row r="103" s="5" customFormat="1" ht="4.95" customHeight="1"/>
    <row r="104" s="5" customFormat="1" ht="4.95" customHeight="1"/>
    <row r="105" s="5" customFormat="1" ht="4.95" customHeight="1"/>
    <row r="106" s="5" customFormat="1" ht="4.95" customHeight="1"/>
    <row r="107" s="5" customFormat="1" ht="4.95" customHeight="1"/>
    <row r="108" s="5" customFormat="1" ht="4.95" customHeight="1"/>
    <row r="109" s="5" customFormat="1" ht="4.95" customHeight="1"/>
    <row r="110" s="5" customFormat="1" ht="4.95" customHeight="1"/>
    <row r="111" s="5" customFormat="1" ht="4.95" customHeight="1"/>
    <row r="112" s="5" customFormat="1" ht="4.95" customHeight="1"/>
    <row r="113" s="5" customFormat="1" ht="4.95" customHeight="1"/>
    <row r="114" s="5" customFormat="1" ht="4.95" customHeight="1"/>
    <row r="115" s="5" customFormat="1" ht="4.95" customHeight="1"/>
    <row r="116" s="5" customFormat="1" ht="4.95" customHeight="1"/>
    <row r="117" s="5" customFormat="1" ht="4.95" customHeight="1"/>
    <row r="118" s="5" customFormat="1" ht="4.95" customHeight="1"/>
    <row r="119" s="5" customFormat="1" ht="4.95" customHeight="1"/>
    <row r="120" s="5" customFormat="1" ht="4.95" customHeight="1"/>
    <row r="121" s="5" customFormat="1" ht="4.95" customHeight="1"/>
    <row r="122" s="5" customFormat="1" ht="4.95" customHeight="1"/>
    <row r="123" s="5" customFormat="1" ht="4.95" customHeight="1"/>
    <row r="124" s="5" customFormat="1" ht="4.95" customHeight="1"/>
    <row r="125" s="5" customFormat="1" ht="4.95" customHeight="1"/>
    <row r="126" s="5" customFormat="1" ht="4.95" customHeight="1"/>
    <row r="127" s="5" customFormat="1" ht="4.95" customHeight="1"/>
    <row r="128" s="5" customFormat="1" ht="4.95" customHeight="1"/>
    <row r="129" s="5" customFormat="1" ht="4.95" customHeight="1"/>
    <row r="130" s="5" customFormat="1" ht="4.95" customHeight="1"/>
    <row r="131" s="5" customFormat="1" ht="4.95" customHeight="1"/>
    <row r="132" s="5" customFormat="1" ht="4.95" customHeight="1"/>
    <row r="133" s="5" customFormat="1" ht="4.95" customHeight="1"/>
    <row r="134" s="5" customFormat="1" ht="4.95" customHeight="1"/>
    <row r="135" s="5" customFormat="1" ht="4.95" customHeight="1"/>
    <row r="136" s="5" customFormat="1" ht="4.95" customHeight="1"/>
    <row r="137" s="5" customFormat="1" ht="4.95" customHeight="1"/>
    <row r="138" s="5" customFormat="1" ht="4.95" customHeight="1"/>
    <row r="139" s="5" customFormat="1" ht="4.95" customHeight="1"/>
    <row r="140" s="5" customFormat="1" ht="4.95" customHeight="1"/>
    <row r="141" s="5" customFormat="1" ht="4.95" customHeight="1"/>
    <row r="142" s="5" customFormat="1" ht="4.95" customHeight="1"/>
    <row r="143" s="5" customFormat="1" ht="4.95" customHeight="1"/>
    <row r="144" s="5" customFormat="1" ht="4.95" customHeight="1"/>
    <row r="145" s="5" customFormat="1" ht="4.95" customHeight="1"/>
    <row r="146" s="5" customFormat="1" ht="4.95" customHeight="1"/>
    <row r="147" s="5" customFormat="1" ht="4.95" customHeight="1"/>
    <row r="148" s="5" customFormat="1" ht="4.95" customHeight="1"/>
    <row r="149" s="5" customFormat="1" ht="4.95" customHeight="1"/>
    <row r="150" s="5" customFormat="1" ht="4.95" customHeight="1"/>
    <row r="151" s="5" customFormat="1" ht="4.95" customHeight="1"/>
    <row r="152" s="5" customFormat="1" ht="4.95" customHeight="1"/>
    <row r="153" s="5" customFormat="1" ht="4.95" customHeight="1"/>
    <row r="154" s="5" customFormat="1" ht="4.95" customHeight="1"/>
    <row r="155" s="5" customFormat="1" ht="4.95" customHeight="1"/>
    <row r="156" s="5" customFormat="1" ht="4.95" customHeight="1"/>
    <row r="157" s="5" customFormat="1" ht="4.95" customHeight="1"/>
    <row r="158" s="5" customFormat="1" ht="4.95" customHeight="1"/>
    <row r="159" s="5" customFormat="1" ht="4.95" customHeight="1"/>
    <row r="160" s="5" customFormat="1" ht="4.95" customHeight="1"/>
    <row r="161" s="5" customFormat="1" ht="4.95" customHeight="1"/>
    <row r="162" s="5" customFormat="1" ht="4.95" customHeight="1"/>
    <row r="163" s="5" customFormat="1" ht="4.95" customHeight="1"/>
    <row r="164" s="5" customFormat="1" ht="4.95" customHeight="1"/>
    <row r="165" s="5" customFormat="1" ht="4.95" customHeight="1"/>
    <row r="166" s="5" customFormat="1" ht="4.95" customHeight="1"/>
    <row r="167" s="5" customFormat="1" ht="4.95" customHeight="1"/>
    <row r="168" s="5" customFormat="1" ht="4.95" customHeight="1"/>
    <row r="169" s="5" customFormat="1" ht="4.95" customHeight="1"/>
    <row r="170" s="5" customFormat="1" ht="4.95" customHeight="1"/>
    <row r="171" s="5" customFormat="1" ht="4.95" customHeight="1"/>
    <row r="172" s="5" customFormat="1" ht="4.95" customHeight="1"/>
    <row r="173" s="5" customFormat="1" ht="4.95" customHeight="1"/>
    <row r="174" s="5" customFormat="1" ht="4.95" customHeight="1"/>
    <row r="175" s="5" customFormat="1" ht="4.95" customHeight="1"/>
    <row r="176" s="5" customFormat="1" ht="4.95" customHeight="1"/>
    <row r="177" s="5" customFormat="1" ht="4.95" customHeight="1"/>
    <row r="178" s="5" customFormat="1" ht="4.95" customHeight="1"/>
    <row r="179" s="5" customFormat="1" ht="4.95" customHeight="1"/>
    <row r="180" s="5" customFormat="1" ht="4.95" customHeight="1"/>
    <row r="181" s="5" customFormat="1" ht="4.95" customHeight="1"/>
    <row r="182" s="5" customFormat="1" ht="4.95" customHeight="1"/>
    <row r="183" s="5" customFormat="1" ht="4.95" customHeight="1"/>
    <row r="184" s="5" customFormat="1" ht="4.95" customHeight="1"/>
    <row r="185" s="5" customFormat="1" ht="4.95" customHeight="1"/>
    <row r="186" s="5" customFormat="1" ht="4.95" customHeight="1"/>
    <row r="187" s="5" customFormat="1" ht="4.95" customHeight="1"/>
    <row r="188" s="5" customFormat="1" ht="4.95" customHeight="1"/>
    <row r="189" s="5" customFormat="1" ht="4.9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 de Escenarios Estrategias</vt:lpstr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Christian Diaz</dc:creator>
  <cp:lastModifiedBy>RAMOS MEXICANO ULISES</cp:lastModifiedBy>
  <dcterms:created xsi:type="dcterms:W3CDTF">2024-12-11T00:54:53Z</dcterms:created>
  <dcterms:modified xsi:type="dcterms:W3CDTF">2025-09-17T21:54:48Z</dcterms:modified>
</cp:coreProperties>
</file>