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bookViews>
    <workbookView xWindow="0" yWindow="0" windowWidth="20490" windowHeight="7530" tabRatio="958" firstSheet="1" activeTab="1"/>
  </bookViews>
  <sheets>
    <sheet name="Detalle Rúbricas" sheetId="17" r:id="rId1"/>
    <sheet name="PT1-Presentación1" sheetId="25" r:id="rId2"/>
    <sheet name="PT1-Memoria1" sheetId="24" r:id="rId3"/>
    <sheet name="PT1-Presentación2" sheetId="13" r:id="rId4"/>
    <sheet name="PTI-Memoria2" sheetId="20" r:id="rId5"/>
    <sheet name="NOTAS FINALES" sheetId="22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22" l="1"/>
  <c r="F14" i="22"/>
  <c r="F15" i="22"/>
  <c r="H13" i="22"/>
  <c r="F16" i="22"/>
  <c r="H16" i="22"/>
  <c r="H17" i="22"/>
  <c r="G17" i="22"/>
  <c r="I8" i="24"/>
  <c r="I10" i="24"/>
  <c r="I12" i="24"/>
  <c r="I15" i="24"/>
  <c r="I18" i="24"/>
  <c r="F5" i="22"/>
  <c r="I8" i="25"/>
  <c r="I10" i="25"/>
  <c r="I12" i="25"/>
  <c r="I15" i="25"/>
  <c r="I18" i="25"/>
  <c r="I20" i="25"/>
  <c r="F4" i="22"/>
  <c r="H4" i="22"/>
  <c r="I8" i="20"/>
  <c r="I10" i="20"/>
  <c r="I12" i="20"/>
  <c r="I14" i="20"/>
  <c r="I16" i="20"/>
  <c r="I18" i="20"/>
  <c r="I21" i="20"/>
  <c r="I24" i="20"/>
  <c r="F7" i="22"/>
  <c r="I9" i="13"/>
  <c r="I11" i="13"/>
  <c r="I13" i="13"/>
  <c r="I15" i="13"/>
  <c r="I17" i="13"/>
  <c r="I19" i="13"/>
  <c r="I22" i="13"/>
  <c r="I25" i="13"/>
  <c r="I27" i="13"/>
  <c r="I36" i="13"/>
  <c r="I38" i="13"/>
  <c r="I40" i="13"/>
  <c r="I42" i="13"/>
  <c r="I44" i="13"/>
  <c r="I46" i="13"/>
  <c r="I49" i="13"/>
  <c r="I52" i="13"/>
  <c r="I54" i="13"/>
  <c r="I56" i="13"/>
  <c r="F6" i="22"/>
  <c r="H6" i="22"/>
  <c r="H8" i="22"/>
  <c r="G8" i="22"/>
  <c r="D20" i="25"/>
  <c r="D18" i="24"/>
  <c r="D54" i="13"/>
  <c r="D24" i="20"/>
  <c r="D27" i="13"/>
</calcChain>
</file>

<file path=xl/sharedStrings.xml><?xml version="1.0" encoding="utf-8"?>
<sst xmlns="http://schemas.openxmlformats.org/spreadsheetml/2006/main" count="239" uniqueCount="109">
  <si>
    <t>Destacado</t>
  </si>
  <si>
    <t>Total</t>
  </si>
  <si>
    <t>Comentarios</t>
  </si>
  <si>
    <t>Problema es acotado y no ambiguo. Se fundamenta el aporte al problema. Existe correlación entre antecedentes y formulación, de forma clara.</t>
  </si>
  <si>
    <t>Básico</t>
  </si>
  <si>
    <t>Insuficiente</t>
  </si>
  <si>
    <t>1,0 a 3,9</t>
  </si>
  <si>
    <t>4,0 a 4,9</t>
  </si>
  <si>
    <t>Competente</t>
  </si>
  <si>
    <t>5,0 a 5,9</t>
  </si>
  <si>
    <t>6,0 a 7,0</t>
  </si>
  <si>
    <t>Objetivos  son cohesivos entre sí, están bien categorizados (general y específicos). Objetivos son completamente SMART. Objetivos coherentes con el problema.</t>
  </si>
  <si>
    <t>Existen referencias a conceptos, teorías y trabajos relacionados con la problemática a resolver coherente con los objetivos, justificando completamente el problema y trabajo.</t>
  </si>
  <si>
    <t>Marco Teórico y Revisión Bibliográfica</t>
  </si>
  <si>
    <t>Metodología</t>
  </si>
  <si>
    <t>Se define metodología de trabajo, coherente con el problema, explicando completamente el trabajo.</t>
  </si>
  <si>
    <t>Conclusiones</t>
  </si>
  <si>
    <t>Proyecto de Título</t>
  </si>
  <si>
    <t>%</t>
  </si>
  <si>
    <t>HGPE</t>
  </si>
  <si>
    <t>Posee una visión completa de las temáticas tratadas, a partir de la resolución del problema, la definición de objetivos, y análisis de resultados., manifestada en las respuestas completas, sin errores a las preguntas durante las presentaciones.</t>
  </si>
  <si>
    <t>Presentación no es literal (menor a un 25% de material de este tipo. No tiene errores ortográficos.Presentación se realiza en el tiempo asignado.</t>
  </si>
  <si>
    <t>Memoria sigue formato establecido, con algunas falencias. Memoria no tiene errores ortográficos. Memoria no tiene problemas menores de construccion gramatical.</t>
  </si>
  <si>
    <t>Se justifica cómo se analizan los datos usando las variables definidas en el marco teórico, de forma clara y correcta de acuerdo a la metodología. Existe interpretación de los datos, coherente con la metodología y las variables definidas en el marco teórico.</t>
  </si>
  <si>
    <t>Problema</t>
  </si>
  <si>
    <t xml:space="preserve">Criterio </t>
  </si>
  <si>
    <t>SUMA PRESENTACIÓN</t>
  </si>
  <si>
    <t>CEG-C</t>
  </si>
  <si>
    <t>Objetivos</t>
  </si>
  <si>
    <t>SUMA INFORME</t>
  </si>
  <si>
    <t xml:space="preserve">NOTA FINAL </t>
  </si>
  <si>
    <t>Visión Sistémica</t>
  </si>
  <si>
    <t>Se define metodología de trabajo, coherente con el problema, explicando completamente el trabajo.rente con los objetivos, justificando completamente el problema y trabajo.</t>
  </si>
  <si>
    <t>Resultados (CEG-Razonamiento Científico y Cuantitativo)</t>
  </si>
  <si>
    <t>Criterio</t>
  </si>
  <si>
    <t>NIVEL 1</t>
  </si>
  <si>
    <t>INSUFICIENTE</t>
  </si>
  <si>
    <t>1.0 – 3.9</t>
  </si>
  <si>
    <t>NIVEL 2</t>
  </si>
  <si>
    <t>BÁSICO</t>
  </si>
  <si>
    <t>4.0 – 4.9</t>
  </si>
  <si>
    <t>NIVEL 3</t>
  </si>
  <si>
    <t>COMPETENTE</t>
  </si>
  <si>
    <t>5.0 – 5.9</t>
  </si>
  <si>
    <t>NIVEL 4</t>
  </si>
  <si>
    <t>DESTACADO</t>
  </si>
  <si>
    <t>6.0 – 7.0</t>
  </si>
  <si>
    <t>Problema no es acotado o ambiguo. No se explicita el aporte al problema. No existe correlacion entre los antecedentes y la formulación del problema.</t>
  </si>
  <si>
    <t>Problema es acotado, pero es ambiguo. Se  fundamenta el aporte al problema, con algunos errores. Existe correlación entre antecedentes y formulación, pero se omiten antecedentes.</t>
  </si>
  <si>
    <t>Problema es acotado y no ambiguo, con algunos errores menores. Se fundamenta el aporte al problema,sin errores. Existe correlación entre antecedentes y formulación, con algunos errores menores</t>
  </si>
  <si>
    <t>Objetivos no son cohesivos entre sí, ni están bien categorizados (general y específicos). Objetivos no son SMART o bien los objetivos no son coherentes con el problema.</t>
  </si>
  <si>
    <t>Objetivos  son cohesivos entre sí, pero no están bien categorizados (general y específicos). Objetivos son parcialmente SMART (al menos 2 propiedades de SMART en todos los objetivos). Objetivos coherentes con el problema.</t>
  </si>
  <si>
    <t>Objetivos  son cohesivos entre sí,  están bien categorizados (general y específicos). Objetivos son parcialmente SMART (al menos 4 propiedades de SMART en todos los objetivos). Objetivos coherentes con el problema.</t>
  </si>
  <si>
    <t>No existen referencias a conceptos, teorías y trabajos relacionados con la problemática a resolver y/o no es coherente con los objetivos.</t>
  </si>
  <si>
    <t>Existen referencias a conceptos, teorías y trabajos relacionados con la problemática a resolver coherente con los objetivos, con algunas falencias menores.</t>
  </si>
  <si>
    <t>No se define metodología o es incoherente con el problema</t>
  </si>
  <si>
    <t>Se define metodología de trabajo, coherente con el problema, pero tiene falencias graves en su construcción (p ej: no queda claro como es la construcción de los experimentos).</t>
  </si>
  <si>
    <t>Se define metodología de trabajo, coherente con el problema, con algunas incompletitudes.</t>
  </si>
  <si>
    <t>Existen referencias a conceptos, teorías y trabajos relacionados con la problemática a resolver pero no es coherente con los objetivos o bien existen referencias a conceptos, teorías y trabajos relacionados con la problemática a resolver, de manera pobre, pero sí coherente con los objetivos.</t>
  </si>
  <si>
    <t>No se presentan conclusiones o son incoherentes con el problema y objetivos y/o no hay proyecciones (trabajo futuros o  problemas abiertos) y/o no se explcia el alcance y limitación del trabajo realizado.</t>
  </si>
  <si>
    <t>Se presentan conclusiones coherentes con el problema y objetivos, pero incompletas o con falta de fundamento explicito. Hay proyecciones (Trabajo futuro o  problemas abiertos). Se explica el alcance y limitación del trabajo realizado</t>
  </si>
  <si>
    <t>Se presentan conclusiones coherentes con el problema y objetivos, con algunos problemas de incompletitud, pero argumentadas correctamente. Hay proyecciones (Trabajo futuro o  problemas abiertos). Se explica el alcance y limitación del trabajo realizado</t>
  </si>
  <si>
    <t>Se presentan conclusiones coherentes con el problema y objetivos, argumentadas correctamente según los resultados.Hay proyecciones (Trabajo futuro o  problemas abiertos). Se explica el alcance y limitación del trabajo realizado.</t>
  </si>
  <si>
    <t>NOTA
INFORME</t>
  </si>
  <si>
    <t>NOTA 
PRESENTACIÓN</t>
  </si>
  <si>
    <t>NOTA
 PRESENTACIÓN</t>
  </si>
  <si>
    <t>Posee una visión incompleta de las temáticas tratadas en la resolución del problema, la definición de objetivos, y análisis de resultados, manifestada a partir de las respuestas a las preguntas durante las presentaciones, con más dos errores o incompletitud en las preguntas.</t>
  </si>
  <si>
    <t>Posee una visión parcial de las temáticas tratadas, a partir de la resolución del problema, la definición de objetivos, y análisis de resultados, manifestada a partir de las respuestas a las preguntas durante las presentaciones, con a lo más dos errores o incompletitud en las preguntas.</t>
  </si>
  <si>
    <t>Posee una visión completa de las temáticas tratadas, a partir de la resolución del problema, la definición de objetivos, y análisis de resultados, manifestada a partir de las respuestas a las preguntas durante las presentaciones, con a lo más une rror o cincompletitud en alguna pregunta.</t>
  </si>
  <si>
    <t>Comunicación oral
(presentación)</t>
  </si>
  <si>
    <t>Comunicación escrita (informe)</t>
  </si>
  <si>
    <t>Comunicación Oral (Presentación)</t>
  </si>
  <si>
    <t>Comunicación Escrita (Informe)</t>
  </si>
  <si>
    <t>Presentación es literal a partir de slides (más de un 50%) y/o tiene más de 10 errores ortográficos y/o no se realiza en el tiempo asignado.</t>
  </si>
  <si>
    <t>Presentación es literal a partir de slides (hasta un 50%). Tiene hasta 10 errores ortográficos. Presentación se realiza en el tiempo asignado.</t>
  </si>
  <si>
    <t>Presentación es literal a partir de slides (entre un 25% y 50%). Es en gran mayoría un apoyo visual. No tiene errores ortográficos. Presentación se realiza en el tiempo asignado.</t>
  </si>
  <si>
    <t>Presentación no es literal (menor a un 25% de material de este tipo.No tiene errores ortográficos. Presentación se realiza en el tiempo asignado.</t>
  </si>
  <si>
    <t>Memoria no sigue formato establecido y/o memoria tiene más de 10 errores ortográficos y/o memoria tiene problemas de construcción gramatical graves, que impidan leerla fluidamente.</t>
  </si>
  <si>
    <t>Memoria no sigue formato establecido. Memoria tiene hasta 10 errores ortográficos. Memoria tiene problemas menores de construccion gramatical, que no impiden el entendimiento.</t>
  </si>
  <si>
    <t>Memoria sigue formato establecido, con algunas falencias. Memoria tiene hasta 5 ortográficos. Memoria no tiene problemas menores de construccion gramatical.</t>
  </si>
  <si>
    <t>PROYECTO DE TÍTULO</t>
  </si>
  <si>
    <t>Marco Teórico y
Revisión Bibliográfica</t>
  </si>
  <si>
    <t>CEG</t>
  </si>
  <si>
    <t>No se justifica cómo se analizan los datos y/o no se distinguen los resultados según variables definidas en el marco teórico y/o no existe interpretación.</t>
  </si>
  <si>
    <t>Se justifica cómo se analizan los datos, pero pobremente
usando las variables definidas en el marco teórico. Existe interpretación de los datos, de manera incompleta.</t>
  </si>
  <si>
    <t>Se justifica cómo se analizan los datos usando las variables definidas en el marco teórico, con algunos errores menores. Existe interpretación de los datos, coherente con la metodología y las variables definidas en el marco teórico.</t>
  </si>
  <si>
    <t>Razonamiento Científico Cuantitativo
(Resultados PTI/PTII)</t>
  </si>
  <si>
    <t>PROYECTO DE TÍTULO I</t>
  </si>
  <si>
    <t>EVALUACIÓN:</t>
  </si>
  <si>
    <t>PROFESOR GUÍA</t>
  </si>
  <si>
    <t>PRESENTACIÓN FINAL PROYECTO DE TÍTULO 1</t>
  </si>
  <si>
    <t>PROFESOR GUÍA + PROFESOR INVITADO</t>
  </si>
  <si>
    <t>NOMBRE PROFESOR 1</t>
  </si>
  <si>
    <t>TOTAL: 50% PROFESOR_1 + 50% PROFESOR_2</t>
  </si>
  <si>
    <t>NOMBRE PROFESOR 2</t>
  </si>
  <si>
    <t>PRESENTACIÓN 1 - PROYECTO DE TÍTULO I</t>
  </si>
  <si>
    <t>AVANCE DE MEMORIA 1 - PROYECTO DE TÍTULO I</t>
  </si>
  <si>
    <t>PRESENTACIÓN 2 - PROYECTO DE TÍTULO 1</t>
  </si>
  <si>
    <t>AVANCE DE MEMORIA 2 - PROYECTO DE TÍTULO I</t>
  </si>
  <si>
    <t>PRESENTACIÓN 1</t>
  </si>
  <si>
    <t>AVANCE DE MEMORIA 1</t>
  </si>
  <si>
    <t>AVANCE DE MEMORIA 2</t>
  </si>
  <si>
    <t>Nota</t>
  </si>
  <si>
    <t>PROYECTO DE TÍTULO II</t>
  </si>
  <si>
    <t>PRESENTACIÓN 3</t>
  </si>
  <si>
    <t>AVANCE DE MEMORIA 3</t>
  </si>
  <si>
    <t>MEMORIA FINAL</t>
  </si>
  <si>
    <t>PRESENTACIÓN 2 (Prof.1 + Prof.2)</t>
  </si>
  <si>
    <t>DEFENSA FINAL (Prof.1 + Prof.2 + Prof.3)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</si>
</sst>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90"/>
      <name val="Calibri"/>
      <scheme val="minor"/>
    </font>
    <font>
      <b/>
      <sz val="11"/>
      <color rgb="FF00009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b/>
      <sz val="11"/>
      <name val="Calibri"/>
      <scheme val="minor"/>
    </font>
    <font>
      <sz val="11"/>
      <color rgb="FFFF00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 tint="-0.499984740745262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scheme val="minor"/>
    </font>
    <font>
      <sz val="12"/>
      <name val="Calibri"/>
      <scheme val="minor"/>
    </font>
    <font>
      <b/>
      <sz val="11"/>
      <color theme="1"/>
      <name val="Georgia"/>
    </font>
    <font>
      <b/>
      <sz val="11"/>
      <color rgb="FF0000FF"/>
      <name val="Georgia"/>
    </font>
    <font>
      <sz val="11"/>
      <color theme="1"/>
      <name val="Georgia"/>
    </font>
    <font>
      <b/>
      <sz val="11"/>
      <color rgb="FFFF0000"/>
      <name val="Georgia"/>
    </font>
    <font>
      <sz val="12"/>
      <color rgb="FF000000"/>
      <name val="Calibri"/>
      <family val="2"/>
      <scheme val="minor"/>
    </font>
    <font>
      <sz val="10"/>
      <color theme="1"/>
      <name val="Calibri"/>
      <scheme val="minor"/>
    </font>
    <font>
      <sz val="9"/>
      <color theme="1"/>
      <name val="Calibri"/>
      <scheme val="minor"/>
    </font>
    <font>
      <sz val="10"/>
      <color theme="0" tint="-0.499984740745262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34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2">
    <xf numFmtId="0" fontId="0" fillId="0" borderId="0" xfId="0"/>
    <xf numFmtId="0" fontId="0" fillId="2" borderId="0" xfId="0" applyFill="1"/>
    <xf numFmtId="164" fontId="5" fillId="3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" fontId="12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center" wrapText="1"/>
    </xf>
    <xf numFmtId="9" fontId="5" fillId="2" borderId="4" xfId="0" applyNumberFormat="1" applyFont="1" applyFill="1" applyBorder="1" applyAlignment="1">
      <alignment horizontal="center" vertical="center" wrapText="1"/>
    </xf>
    <xf numFmtId="164" fontId="14" fillId="2" borderId="4" xfId="0" applyNumberFormat="1" applyFont="1" applyFill="1" applyBorder="1" applyAlignment="1">
      <alignment horizontal="center" vertical="center"/>
    </xf>
    <xf numFmtId="164" fontId="16" fillId="2" borderId="4" xfId="0" applyNumberFormat="1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7" fillId="2" borderId="0" xfId="0" applyFont="1" applyFill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textRotation="90" wrapText="1"/>
    </xf>
    <xf numFmtId="164" fontId="4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ont="1" applyFill="1"/>
    <xf numFmtId="164" fontId="18" fillId="2" borderId="0" xfId="0" applyNumberFormat="1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 wrapText="1"/>
    </xf>
    <xf numFmtId="164" fontId="13" fillId="2" borderId="0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 wrapText="1"/>
    </xf>
    <xf numFmtId="9" fontId="5" fillId="8" borderId="1" xfId="0" applyNumberFormat="1" applyFont="1" applyFill="1" applyBorder="1" applyAlignment="1">
      <alignment horizontal="center" vertical="center" wrapText="1"/>
    </xf>
    <xf numFmtId="9" fontId="5" fillId="9" borderId="1" xfId="0" applyNumberFormat="1" applyFont="1" applyFill="1" applyBorder="1" applyAlignment="1">
      <alignment horizontal="center" vertical="center" wrapText="1"/>
    </xf>
    <xf numFmtId="9" fontId="5" fillId="10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left"/>
    </xf>
    <xf numFmtId="0" fontId="22" fillId="2" borderId="9" xfId="0" applyFont="1" applyFill="1" applyBorder="1" applyAlignment="1">
      <alignment horizontal="left" vertical="center" wrapText="1"/>
    </xf>
    <xf numFmtId="0" fontId="22" fillId="2" borderId="12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 wrapText="1"/>
    </xf>
    <xf numFmtId="9" fontId="16" fillId="5" borderId="9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 wrapText="1"/>
    </xf>
    <xf numFmtId="9" fontId="16" fillId="6" borderId="9" xfId="0" applyNumberFormat="1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9" fontId="16" fillId="3" borderId="9" xfId="0" applyNumberFormat="1" applyFont="1" applyFill="1" applyBorder="1" applyAlignment="1">
      <alignment horizontal="center" vertical="center" wrapText="1"/>
    </xf>
    <xf numFmtId="0" fontId="20" fillId="11" borderId="11" xfId="0" applyFont="1" applyFill="1" applyBorder="1" applyAlignment="1">
      <alignment horizontal="left" vertical="center" wrapText="1"/>
    </xf>
    <xf numFmtId="0" fontId="20" fillId="11" borderId="13" xfId="0" applyFont="1" applyFill="1" applyBorder="1" applyAlignment="1">
      <alignment horizontal="center" vertical="center" wrapText="1"/>
    </xf>
    <xf numFmtId="0" fontId="20" fillId="11" borderId="14" xfId="0" applyFont="1" applyFill="1" applyBorder="1" applyAlignment="1">
      <alignment horizontal="center" vertical="center" wrapText="1"/>
    </xf>
    <xf numFmtId="0" fontId="23" fillId="11" borderId="12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center" vertical="center" textRotation="90"/>
    </xf>
    <xf numFmtId="0" fontId="20" fillId="4" borderId="1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16" borderId="22" xfId="0" applyFont="1" applyFill="1" applyBorder="1" applyAlignment="1">
      <alignment horizontal="center" vertical="center"/>
    </xf>
    <xf numFmtId="9" fontId="26" fillId="16" borderId="9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27" fillId="16" borderId="11" xfId="0" applyFont="1" applyFill="1" applyBorder="1" applyAlignment="1">
      <alignment horizontal="center" vertical="center"/>
    </xf>
    <xf numFmtId="164" fontId="27" fillId="5" borderId="0" xfId="0" applyNumberFormat="1" applyFont="1" applyFill="1" applyBorder="1" applyAlignment="1">
      <alignment horizontal="center" vertical="center"/>
    </xf>
    <xf numFmtId="164" fontId="27" fillId="17" borderId="0" xfId="0" applyNumberFormat="1" applyFont="1" applyFill="1" applyBorder="1" applyAlignment="1">
      <alignment horizontal="center" vertical="center"/>
    </xf>
    <xf numFmtId="164" fontId="27" fillId="5" borderId="18" xfId="0" applyNumberFormat="1" applyFont="1" applyFill="1" applyBorder="1" applyAlignment="1">
      <alignment horizontal="center" vertical="center"/>
    </xf>
    <xf numFmtId="164" fontId="27" fillId="17" borderId="20" xfId="0" applyNumberFormat="1" applyFont="1" applyFill="1" applyBorder="1" applyAlignment="1">
      <alignment horizontal="center" vertical="center"/>
    </xf>
    <xf numFmtId="164" fontId="27" fillId="17" borderId="18" xfId="0" applyNumberFormat="1" applyFont="1" applyFill="1" applyBorder="1" applyAlignment="1">
      <alignment horizontal="center" vertical="center"/>
    </xf>
    <xf numFmtId="164" fontId="27" fillId="5" borderId="16" xfId="0" applyNumberFormat="1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left" vertical="center" wrapText="1"/>
    </xf>
    <xf numFmtId="0" fontId="0" fillId="11" borderId="13" xfId="0" applyFont="1" applyFill="1" applyBorder="1" applyAlignment="1">
      <alignment horizontal="center" vertical="center" textRotation="90"/>
    </xf>
    <xf numFmtId="0" fontId="0" fillId="11" borderId="14" xfId="0" applyFont="1" applyFill="1" applyBorder="1" applyAlignment="1">
      <alignment horizontal="center" vertical="center" textRotation="90"/>
    </xf>
    <xf numFmtId="0" fontId="0" fillId="11" borderId="12" xfId="0" applyFont="1" applyFill="1" applyBorder="1" applyAlignment="1">
      <alignment horizontal="center" vertical="center" textRotation="90"/>
    </xf>
    <xf numFmtId="0" fontId="0" fillId="2" borderId="10" xfId="0" applyFont="1" applyFill="1" applyBorder="1" applyAlignment="1">
      <alignment horizontal="center" vertical="center" textRotation="90"/>
    </xf>
    <xf numFmtId="0" fontId="0" fillId="2" borderId="16" xfId="0" applyFont="1" applyFill="1" applyBorder="1" applyAlignment="1">
      <alignment horizontal="center" vertical="center" textRotation="90"/>
    </xf>
    <xf numFmtId="0" fontId="0" fillId="2" borderId="11" xfId="0" applyFont="1" applyFill="1" applyBorder="1" applyAlignment="1">
      <alignment horizontal="center" vertical="center" textRotation="90"/>
    </xf>
    <xf numFmtId="0" fontId="0" fillId="12" borderId="13" xfId="0" applyFont="1" applyFill="1" applyBorder="1" applyAlignment="1">
      <alignment horizontal="center" vertical="center" textRotation="90"/>
    </xf>
    <xf numFmtId="0" fontId="0" fillId="12" borderId="14" xfId="0" applyFont="1" applyFill="1" applyBorder="1" applyAlignment="1">
      <alignment horizontal="center" vertical="center" textRotation="90"/>
    </xf>
    <xf numFmtId="0" fontId="0" fillId="12" borderId="12" xfId="0" applyFont="1" applyFill="1" applyBorder="1" applyAlignment="1">
      <alignment horizontal="center" vertical="center" textRotation="90"/>
    </xf>
    <xf numFmtId="0" fontId="4" fillId="5" borderId="2" xfId="0" applyFont="1" applyFill="1" applyBorder="1" applyAlignment="1">
      <alignment horizontal="center" vertical="center" textRotation="90" wrapText="1"/>
    </xf>
    <xf numFmtId="0" fontId="4" fillId="5" borderId="8" xfId="0" applyFont="1" applyFill="1" applyBorder="1" applyAlignment="1">
      <alignment horizontal="center" vertical="center" textRotation="90" wrapText="1"/>
    </xf>
    <xf numFmtId="0" fontId="4" fillId="5" borderId="3" xfId="0" applyFont="1" applyFill="1" applyBorder="1" applyAlignment="1">
      <alignment horizontal="center" vertical="center" textRotation="90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textRotation="90" wrapText="1"/>
    </xf>
    <xf numFmtId="0" fontId="4" fillId="6" borderId="8" xfId="0" applyFont="1" applyFill="1" applyBorder="1" applyAlignment="1">
      <alignment horizontal="center" vertical="center" textRotation="90" wrapText="1"/>
    </xf>
    <xf numFmtId="0" fontId="4" fillId="6" borderId="3" xfId="0" applyFont="1" applyFill="1" applyBorder="1" applyAlignment="1">
      <alignment horizontal="center" vertical="center" textRotation="90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164" fontId="17" fillId="4" borderId="5" xfId="0" applyNumberFormat="1" applyFont="1" applyFill="1" applyBorder="1" applyAlignment="1">
      <alignment horizontal="center" vertical="center" wrapText="1"/>
    </xf>
    <xf numFmtId="164" fontId="17" fillId="4" borderId="7" xfId="0" applyNumberFormat="1" applyFont="1" applyFill="1" applyBorder="1" applyAlignment="1">
      <alignment horizontal="center" vertical="center" wrapText="1"/>
    </xf>
    <xf numFmtId="0" fontId="24" fillId="14" borderId="5" xfId="0" applyFont="1" applyFill="1" applyBorder="1" applyAlignment="1">
      <alignment horizontal="left" vertical="center" wrapText="1"/>
    </xf>
    <xf numFmtId="0" fontId="24" fillId="14" borderId="6" xfId="0" applyFont="1" applyFill="1" applyBorder="1" applyAlignment="1">
      <alignment horizontal="left" vertical="center" wrapText="1"/>
    </xf>
    <xf numFmtId="0" fontId="24" fillId="14" borderId="1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24" fillId="13" borderId="5" xfId="0" applyFont="1" applyFill="1" applyBorder="1" applyAlignment="1">
      <alignment horizontal="left" vertical="center" wrapText="1"/>
    </xf>
    <xf numFmtId="0" fontId="24" fillId="13" borderId="6" xfId="0" applyFont="1" applyFill="1" applyBorder="1" applyAlignment="1">
      <alignment horizontal="left" vertical="center" wrapText="1"/>
    </xf>
    <xf numFmtId="0" fontId="24" fillId="13" borderId="1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1" fillId="17" borderId="17" xfId="0" applyFont="1" applyFill="1" applyBorder="1" applyAlignment="1">
      <alignment horizontal="left" vertical="center"/>
    </xf>
    <xf numFmtId="0" fontId="1" fillId="17" borderId="18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left" vertical="center"/>
    </xf>
    <xf numFmtId="9" fontId="26" fillId="16" borderId="21" xfId="0" applyNumberFormat="1" applyFont="1" applyFill="1" applyBorder="1" applyAlignment="1">
      <alignment horizontal="center" vertical="center"/>
    </xf>
    <xf numFmtId="9" fontId="26" fillId="16" borderId="19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0" fontId="7" fillId="16" borderId="12" xfId="0" applyFont="1" applyFill="1" applyBorder="1" applyAlignment="1">
      <alignment horizontal="center" vertical="center"/>
    </xf>
    <xf numFmtId="9" fontId="26" fillId="16" borderId="13" xfId="0" applyNumberFormat="1" applyFont="1" applyFill="1" applyBorder="1" applyAlignment="1">
      <alignment horizontal="center" vertical="center"/>
    </xf>
    <xf numFmtId="9" fontId="26" fillId="16" borderId="14" xfId="0" applyNumberFormat="1" applyFont="1" applyFill="1" applyBorder="1" applyAlignment="1">
      <alignment horizontal="center" vertical="center"/>
    </xf>
    <xf numFmtId="9" fontId="26" fillId="16" borderId="12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left" vertical="center"/>
    </xf>
    <xf numFmtId="0" fontId="7" fillId="16" borderId="16" xfId="0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9" fontId="26" fillId="16" borderId="17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17" borderId="21" xfId="0" applyFont="1" applyFill="1" applyBorder="1" applyAlignment="1">
      <alignment horizontal="left" vertical="center"/>
    </xf>
    <xf numFmtId="0" fontId="1" fillId="17" borderId="0" xfId="0" applyFont="1" applyFill="1" applyBorder="1" applyAlignment="1">
      <alignment horizontal="left" vertical="center"/>
    </xf>
    <xf numFmtId="0" fontId="1" fillId="17" borderId="19" xfId="0" applyFont="1" applyFill="1" applyBorder="1" applyAlignment="1">
      <alignment horizontal="left" vertical="center"/>
    </xf>
    <xf numFmtId="0" fontId="1" fillId="17" borderId="20" xfId="0" applyFont="1" applyFill="1" applyBorder="1" applyAlignment="1">
      <alignment horizontal="left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 wrapText="1"/>
    </xf>
  </cellXfs>
  <cellStyles count="3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Normal" xfId="0" builtinId="0"/>
  </cellStyles>
  <dxfs count="34"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opLeftCell="A10" zoomScale="75" zoomScaleNormal="75" zoomScalePageLayoutView="75" workbookViewId="0">
      <selection activeCell="G11" sqref="G11"/>
    </sheetView>
  </sheetViews>
  <sheetFormatPr baseColWidth="10" defaultColWidth="22.7109375" defaultRowHeight="75.95" customHeight="1" x14ac:dyDescent="0.25"/>
  <cols>
    <col min="1" max="1" width="5.42578125" style="30" customWidth="1"/>
    <col min="2" max="2" width="8.140625" style="30" customWidth="1"/>
    <col min="3" max="3" width="22.42578125" style="41" bestFit="1" customWidth="1"/>
    <col min="4" max="7" width="47.28515625" style="30" customWidth="1"/>
    <col min="8" max="16384" width="22.7109375" style="30"/>
  </cols>
  <sheetData>
    <row r="1" spans="2:7" ht="9" customHeight="1" x14ac:dyDescent="0.25"/>
    <row r="2" spans="2:7" ht="15" x14ac:dyDescent="0.25">
      <c r="C2" s="78" t="s">
        <v>34</v>
      </c>
      <c r="D2" s="55" t="s">
        <v>35</v>
      </c>
      <c r="E2" s="55" t="s">
        <v>38</v>
      </c>
      <c r="F2" s="55" t="s">
        <v>41</v>
      </c>
      <c r="G2" s="55" t="s">
        <v>44</v>
      </c>
    </row>
    <row r="3" spans="2:7" ht="15" x14ac:dyDescent="0.25">
      <c r="C3" s="78"/>
      <c r="D3" s="56" t="s">
        <v>36</v>
      </c>
      <c r="E3" s="56" t="s">
        <v>39</v>
      </c>
      <c r="F3" s="56" t="s">
        <v>42</v>
      </c>
      <c r="G3" s="56" t="s">
        <v>45</v>
      </c>
    </row>
    <row r="4" spans="2:7" ht="15" x14ac:dyDescent="0.25">
      <c r="C4" s="78"/>
      <c r="D4" s="57" t="s">
        <v>37</v>
      </c>
      <c r="E4" s="58" t="s">
        <v>40</v>
      </c>
      <c r="F4" s="58" t="s">
        <v>43</v>
      </c>
      <c r="G4" s="58" t="s">
        <v>46</v>
      </c>
    </row>
    <row r="5" spans="2:7" s="44" customFormat="1" ht="75.95" customHeight="1" x14ac:dyDescent="0.25">
      <c r="B5" s="79" t="s">
        <v>80</v>
      </c>
      <c r="C5" s="54" t="s">
        <v>24</v>
      </c>
      <c r="D5" s="43" t="s">
        <v>47</v>
      </c>
      <c r="E5" s="42" t="s">
        <v>48</v>
      </c>
      <c r="F5" s="42" t="s">
        <v>49</v>
      </c>
      <c r="G5" s="42" t="s">
        <v>3</v>
      </c>
    </row>
    <row r="6" spans="2:7" s="44" customFormat="1" ht="75.95" customHeight="1" x14ac:dyDescent="0.25">
      <c r="B6" s="80"/>
      <c r="C6" s="54" t="s">
        <v>28</v>
      </c>
      <c r="D6" s="42" t="s">
        <v>50</v>
      </c>
      <c r="E6" s="42" t="s">
        <v>51</v>
      </c>
      <c r="F6" s="42" t="s">
        <v>52</v>
      </c>
      <c r="G6" s="42" t="s">
        <v>11</v>
      </c>
    </row>
    <row r="7" spans="2:7" s="44" customFormat="1" ht="75.95" customHeight="1" x14ac:dyDescent="0.25">
      <c r="B7" s="80"/>
      <c r="C7" s="54" t="s">
        <v>81</v>
      </c>
      <c r="D7" s="42" t="s">
        <v>53</v>
      </c>
      <c r="E7" s="42" t="s">
        <v>58</v>
      </c>
      <c r="F7" s="42" t="s">
        <v>54</v>
      </c>
      <c r="G7" s="42" t="s">
        <v>12</v>
      </c>
    </row>
    <row r="8" spans="2:7" s="44" customFormat="1" ht="75.95" customHeight="1" x14ac:dyDescent="0.25">
      <c r="B8" s="80"/>
      <c r="C8" s="54" t="s">
        <v>14</v>
      </c>
      <c r="D8" s="42" t="s">
        <v>55</v>
      </c>
      <c r="E8" s="42" t="s">
        <v>56</v>
      </c>
      <c r="F8" s="42" t="s">
        <v>57</v>
      </c>
      <c r="G8" s="42" t="s">
        <v>15</v>
      </c>
    </row>
    <row r="9" spans="2:7" s="44" customFormat="1" ht="75.95" customHeight="1" x14ac:dyDescent="0.25">
      <c r="B9" s="81"/>
      <c r="C9" s="54" t="s">
        <v>16</v>
      </c>
      <c r="D9" s="42" t="s">
        <v>59</v>
      </c>
      <c r="E9" s="42" t="s">
        <v>60</v>
      </c>
      <c r="F9" s="42" t="s">
        <v>61</v>
      </c>
      <c r="G9" s="42" t="s">
        <v>62</v>
      </c>
    </row>
    <row r="10" spans="2:7" s="44" customFormat="1" ht="15" x14ac:dyDescent="0.25">
      <c r="B10" s="82"/>
      <c r="C10" s="83"/>
      <c r="D10" s="83"/>
      <c r="E10" s="83"/>
      <c r="F10" s="83"/>
      <c r="G10" s="84"/>
    </row>
    <row r="11" spans="2:7" s="44" customFormat="1" ht="75.95" customHeight="1" x14ac:dyDescent="0.25">
      <c r="B11" s="85" t="s">
        <v>82</v>
      </c>
      <c r="C11" s="54" t="s">
        <v>86</v>
      </c>
      <c r="D11" s="42" t="s">
        <v>83</v>
      </c>
      <c r="E11" s="42" t="s">
        <v>84</v>
      </c>
      <c r="F11" s="42" t="s">
        <v>85</v>
      </c>
      <c r="G11" s="42" t="s">
        <v>76</v>
      </c>
    </row>
    <row r="12" spans="2:7" s="44" customFormat="1" ht="75.95" customHeight="1" x14ac:dyDescent="0.25">
      <c r="B12" s="86"/>
      <c r="C12" s="59" t="s">
        <v>69</v>
      </c>
      <c r="D12" s="42" t="s">
        <v>73</v>
      </c>
      <c r="E12" s="42" t="s">
        <v>74</v>
      </c>
      <c r="F12" s="42" t="s">
        <v>75</v>
      </c>
      <c r="G12" s="42" t="s">
        <v>76</v>
      </c>
    </row>
    <row r="13" spans="2:7" s="44" customFormat="1" ht="75.95" customHeight="1" x14ac:dyDescent="0.25">
      <c r="B13" s="87"/>
      <c r="C13" s="59" t="s">
        <v>70</v>
      </c>
      <c r="D13" s="42" t="s">
        <v>77</v>
      </c>
      <c r="E13" s="42" t="s">
        <v>78</v>
      </c>
      <c r="F13" s="42" t="s">
        <v>79</v>
      </c>
      <c r="G13" s="42" t="s">
        <v>22</v>
      </c>
    </row>
    <row r="14" spans="2:7" s="44" customFormat="1" ht="15" x14ac:dyDescent="0.25">
      <c r="B14" s="82"/>
      <c r="C14" s="83"/>
      <c r="D14" s="83"/>
      <c r="E14" s="83"/>
      <c r="F14" s="83"/>
      <c r="G14" s="84"/>
    </row>
    <row r="15" spans="2:7" s="44" customFormat="1" ht="75.95" customHeight="1" x14ac:dyDescent="0.25">
      <c r="B15" s="60" t="s">
        <v>19</v>
      </c>
      <c r="C15" s="61" t="s">
        <v>31</v>
      </c>
      <c r="D15" s="42" t="s">
        <v>66</v>
      </c>
      <c r="E15" s="42" t="s">
        <v>67</v>
      </c>
      <c r="F15" s="42" t="s">
        <v>68</v>
      </c>
      <c r="G15" s="42" t="s">
        <v>20</v>
      </c>
    </row>
  </sheetData>
  <mergeCells count="5">
    <mergeCell ref="C2:C4"/>
    <mergeCell ref="B5:B9"/>
    <mergeCell ref="B10:G10"/>
    <mergeCell ref="B14:G14"/>
    <mergeCell ref="B11:B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85" zoomScaleNormal="85" zoomScalePageLayoutView="85" workbookViewId="0">
      <selection activeCell="J15" sqref="J15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3" t="s">
        <v>88</v>
      </c>
      <c r="C1" s="64" t="s">
        <v>89</v>
      </c>
    </row>
    <row r="3" spans="2:10" s="25" customFormat="1" ht="23.1" customHeight="1" x14ac:dyDescent="0.25">
      <c r="B3" s="94" t="s">
        <v>95</v>
      </c>
      <c r="C3" s="95"/>
      <c r="D3" s="95"/>
      <c r="E3" s="95"/>
      <c r="F3" s="95"/>
      <c r="G3" s="95"/>
      <c r="H3" s="95"/>
      <c r="I3" s="95"/>
      <c r="J3" s="96"/>
    </row>
    <row r="4" spans="2:10" ht="14.1" customHeight="1" x14ac:dyDescent="0.25"/>
    <row r="5" spans="2:10" ht="15" customHeight="1" x14ac:dyDescent="0.25">
      <c r="C5" s="97" t="s">
        <v>25</v>
      </c>
      <c r="D5" s="99" t="s">
        <v>18</v>
      </c>
      <c r="E5" s="4" t="s">
        <v>5</v>
      </c>
      <c r="F5" s="4" t="s">
        <v>4</v>
      </c>
      <c r="G5" s="4" t="s">
        <v>8</v>
      </c>
      <c r="H5" s="4" t="s">
        <v>0</v>
      </c>
      <c r="I5" s="101" t="s">
        <v>1</v>
      </c>
      <c r="J5" s="101" t="s">
        <v>2</v>
      </c>
    </row>
    <row r="6" spans="2:10" ht="15" customHeight="1" x14ac:dyDescent="0.25">
      <c r="C6" s="98"/>
      <c r="D6" s="100"/>
      <c r="E6" s="10" t="s">
        <v>6</v>
      </c>
      <c r="F6" s="11" t="s">
        <v>7</v>
      </c>
      <c r="G6" s="11" t="s">
        <v>9</v>
      </c>
      <c r="H6" s="5" t="s">
        <v>10</v>
      </c>
      <c r="I6" s="101"/>
      <c r="J6" s="101"/>
    </row>
    <row r="7" spans="2:10" s="3" customFormat="1" ht="21" customHeight="1" x14ac:dyDescent="0.25">
      <c r="B7" s="88" t="s">
        <v>17</v>
      </c>
      <c r="C7" s="91" t="s">
        <v>24</v>
      </c>
      <c r="D7" s="92"/>
      <c r="E7" s="92"/>
      <c r="F7" s="92"/>
      <c r="G7" s="92"/>
      <c r="H7" s="92"/>
      <c r="I7" s="92"/>
      <c r="J7" s="93"/>
    </row>
    <row r="8" spans="2:10" ht="45" x14ac:dyDescent="0.25">
      <c r="B8" s="89"/>
      <c r="C8" s="6" t="s">
        <v>3</v>
      </c>
      <c r="D8" s="40">
        <v>0.25</v>
      </c>
      <c r="E8" s="9">
        <v>0</v>
      </c>
      <c r="F8" s="12">
        <v>0</v>
      </c>
      <c r="G8" s="170">
        <v>5.5</v>
      </c>
      <c r="H8" s="13">
        <v>0</v>
      </c>
      <c r="I8" s="16">
        <f>SUM(E8:H8)*D8</f>
        <v>1.375</v>
      </c>
      <c r="J8" s="8"/>
    </row>
    <row r="9" spans="2:10" ht="21" customHeight="1" x14ac:dyDescent="0.25">
      <c r="B9" s="89"/>
      <c r="C9" s="91" t="s">
        <v>28</v>
      </c>
      <c r="D9" s="92"/>
      <c r="E9" s="92"/>
      <c r="F9" s="92"/>
      <c r="G9" s="92"/>
      <c r="H9" s="92"/>
      <c r="I9" s="92"/>
      <c r="J9" s="93"/>
    </row>
    <row r="10" spans="2:10" ht="45" x14ac:dyDescent="0.25">
      <c r="B10" s="89"/>
      <c r="C10" s="6" t="s">
        <v>11</v>
      </c>
      <c r="D10" s="40">
        <v>0.25</v>
      </c>
      <c r="E10" s="9">
        <v>0</v>
      </c>
      <c r="F10" s="12">
        <v>0</v>
      </c>
      <c r="G10" s="170">
        <v>5.5</v>
      </c>
      <c r="H10" s="13">
        <v>0</v>
      </c>
      <c r="I10" s="16">
        <f>SUM(E10:H10)*D10</f>
        <v>1.375</v>
      </c>
      <c r="J10" s="8"/>
    </row>
    <row r="11" spans="2:10" ht="21" customHeight="1" x14ac:dyDescent="0.25">
      <c r="B11" s="89"/>
      <c r="C11" s="91" t="s">
        <v>13</v>
      </c>
      <c r="D11" s="92"/>
      <c r="E11" s="92"/>
      <c r="F11" s="92"/>
      <c r="G11" s="92"/>
      <c r="H11" s="92"/>
      <c r="I11" s="92"/>
      <c r="J11" s="93"/>
    </row>
    <row r="12" spans="2:10" ht="45" x14ac:dyDescent="0.25">
      <c r="B12" s="90"/>
      <c r="C12" s="6" t="s">
        <v>12</v>
      </c>
      <c r="D12" s="38">
        <v>0.2</v>
      </c>
      <c r="E12" s="9">
        <v>0</v>
      </c>
      <c r="F12" s="12">
        <v>0</v>
      </c>
      <c r="G12" s="170">
        <v>5.5</v>
      </c>
      <c r="H12" s="13">
        <v>0</v>
      </c>
      <c r="I12" s="16">
        <f>SUM(E12:H12)*D12</f>
        <v>1.1000000000000001</v>
      </c>
      <c r="J12" s="8"/>
    </row>
    <row r="13" spans="2:10" ht="9" customHeight="1" x14ac:dyDescent="0.25">
      <c r="C13" s="102"/>
      <c r="D13" s="102"/>
      <c r="E13" s="102"/>
      <c r="F13" s="102"/>
      <c r="G13" s="102"/>
      <c r="H13" s="102"/>
      <c r="I13" s="102"/>
      <c r="J13" s="102"/>
    </row>
    <row r="14" spans="2:10" s="3" customFormat="1" ht="21" customHeight="1" x14ac:dyDescent="0.25">
      <c r="B14" s="88" t="s">
        <v>19</v>
      </c>
      <c r="C14" s="103" t="s">
        <v>31</v>
      </c>
      <c r="D14" s="92"/>
      <c r="E14" s="92"/>
      <c r="F14" s="92"/>
      <c r="G14" s="92"/>
      <c r="H14" s="92"/>
      <c r="I14" s="92"/>
      <c r="J14" s="93"/>
    </row>
    <row r="15" spans="2:10" ht="60" x14ac:dyDescent="0.25">
      <c r="B15" s="90"/>
      <c r="C15" s="17" t="s">
        <v>20</v>
      </c>
      <c r="D15" s="38">
        <v>0.2</v>
      </c>
      <c r="E15" s="9">
        <v>0</v>
      </c>
      <c r="F15" s="12">
        <v>0</v>
      </c>
      <c r="G15" s="170">
        <v>5.5</v>
      </c>
      <c r="H15" s="13">
        <v>0</v>
      </c>
      <c r="I15" s="16">
        <f>SUM(E15:H15)*D15</f>
        <v>1.1000000000000001</v>
      </c>
      <c r="J15" s="8"/>
    </row>
    <row r="16" spans="2:10" ht="9" customHeight="1" x14ac:dyDescent="0.25">
      <c r="C16" s="102"/>
      <c r="D16" s="102"/>
      <c r="E16" s="102"/>
      <c r="F16" s="102"/>
      <c r="G16" s="102"/>
      <c r="H16" s="102"/>
      <c r="I16" s="102"/>
      <c r="J16" s="102"/>
    </row>
    <row r="17" spans="2:10" s="3" customFormat="1" ht="21" customHeight="1" x14ac:dyDescent="0.25">
      <c r="B17" s="88" t="s">
        <v>27</v>
      </c>
      <c r="C17" s="171" t="s">
        <v>71</v>
      </c>
      <c r="D17" s="92"/>
      <c r="E17" s="92"/>
      <c r="F17" s="92"/>
      <c r="G17" s="92"/>
      <c r="H17" s="92"/>
      <c r="I17" s="92"/>
      <c r="J17" s="93"/>
    </row>
    <row r="18" spans="2:10" ht="32.1" customHeight="1" x14ac:dyDescent="0.25">
      <c r="B18" s="90"/>
      <c r="C18" s="17" t="s">
        <v>21</v>
      </c>
      <c r="D18" s="37">
        <v>0.1</v>
      </c>
      <c r="E18" s="9">
        <v>0</v>
      </c>
      <c r="F18" s="12">
        <v>0</v>
      </c>
      <c r="G18" s="170">
        <v>5.5</v>
      </c>
      <c r="H18" s="13">
        <v>0</v>
      </c>
      <c r="I18" s="16">
        <f>SUM(E18:H18)*D18</f>
        <v>0.55000000000000004</v>
      </c>
      <c r="J18" s="8"/>
    </row>
    <row r="19" spans="2:10" ht="15.75" x14ac:dyDescent="0.25">
      <c r="B19" s="27"/>
      <c r="C19" s="18"/>
      <c r="D19" s="19"/>
      <c r="E19" s="20"/>
      <c r="F19" s="21"/>
      <c r="G19" s="22"/>
      <c r="H19" s="23"/>
      <c r="I19" s="28"/>
      <c r="J19" s="26"/>
    </row>
    <row r="20" spans="2:10" s="30" customFormat="1" ht="30" x14ac:dyDescent="0.25">
      <c r="C20" s="46" t="s">
        <v>26</v>
      </c>
      <c r="D20" s="47">
        <f>SUM(D8,D10,D12,D15,D18)</f>
        <v>0.99999999999999989</v>
      </c>
      <c r="E20" s="31"/>
      <c r="F20" s="31"/>
      <c r="G20" s="31"/>
      <c r="H20" s="32" t="s">
        <v>64</v>
      </c>
      <c r="I20" s="45">
        <f>SUM(I8,I10,I12,I15,I18)</f>
        <v>5.5</v>
      </c>
    </row>
    <row r="21" spans="2:10" s="30" customFormat="1" ht="21" customHeight="1" x14ac:dyDescent="0.25">
      <c r="C21" s="33"/>
      <c r="D21" s="34"/>
      <c r="E21" s="31"/>
      <c r="F21" s="31"/>
      <c r="G21" s="31"/>
      <c r="H21" s="35"/>
      <c r="I21" s="35"/>
    </row>
  </sheetData>
  <mergeCells count="15">
    <mergeCell ref="C13:J13"/>
    <mergeCell ref="B14:B15"/>
    <mergeCell ref="C14:J14"/>
    <mergeCell ref="C16:J16"/>
    <mergeCell ref="B17:B18"/>
    <mergeCell ref="C17:J17"/>
    <mergeCell ref="B7:B12"/>
    <mergeCell ref="C7:J7"/>
    <mergeCell ref="C9:J9"/>
    <mergeCell ref="C11:J11"/>
    <mergeCell ref="B3:J3"/>
    <mergeCell ref="C5:C6"/>
    <mergeCell ref="D5:D6"/>
    <mergeCell ref="I5:I6"/>
    <mergeCell ref="J5:J6"/>
  </mergeCells>
  <conditionalFormatting sqref="E8:H8 E19:H19">
    <cfRule type="cellIs" dxfId="33" priority="10" operator="greaterThan">
      <formula>0</formula>
    </cfRule>
  </conditionalFormatting>
  <conditionalFormatting sqref="E10:H10">
    <cfRule type="cellIs" dxfId="32" priority="9" operator="greaterThan">
      <formula>0</formula>
    </cfRule>
  </conditionalFormatting>
  <conditionalFormatting sqref="E12:H12">
    <cfRule type="cellIs" dxfId="31" priority="8" operator="greaterThan">
      <formula>0</formula>
    </cfRule>
  </conditionalFormatting>
  <conditionalFormatting sqref="E15:H15">
    <cfRule type="cellIs" dxfId="30" priority="7" operator="greaterThan">
      <formula>0</formula>
    </cfRule>
  </conditionalFormatting>
  <conditionalFormatting sqref="E18:H18">
    <cfRule type="cellIs" dxfId="29" priority="6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4" zoomScale="85" zoomScaleNormal="85" zoomScalePageLayoutView="85" workbookViewId="0">
      <selection activeCell="H15" sqref="H15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3" t="s">
        <v>88</v>
      </c>
      <c r="C1" s="64" t="s">
        <v>89</v>
      </c>
    </row>
    <row r="3" spans="2:10" s="25" customFormat="1" ht="23.1" customHeight="1" x14ac:dyDescent="0.25">
      <c r="B3" s="104" t="s">
        <v>96</v>
      </c>
      <c r="C3" s="105"/>
      <c r="D3" s="105"/>
      <c r="E3" s="105"/>
      <c r="F3" s="105"/>
      <c r="G3" s="105"/>
      <c r="H3" s="105"/>
      <c r="I3" s="105"/>
      <c r="J3" s="106"/>
    </row>
    <row r="4" spans="2:10" ht="14.1" customHeight="1" x14ac:dyDescent="0.25"/>
    <row r="5" spans="2:10" ht="15" customHeight="1" x14ac:dyDescent="0.25">
      <c r="C5" s="107" t="s">
        <v>25</v>
      </c>
      <c r="D5" s="99" t="s">
        <v>18</v>
      </c>
      <c r="E5" s="4" t="s">
        <v>5</v>
      </c>
      <c r="F5" s="4" t="s">
        <v>4</v>
      </c>
      <c r="G5" s="4" t="s">
        <v>8</v>
      </c>
      <c r="H5" s="4" t="s">
        <v>0</v>
      </c>
      <c r="I5" s="101" t="s">
        <v>1</v>
      </c>
      <c r="J5" s="101" t="s">
        <v>2</v>
      </c>
    </row>
    <row r="6" spans="2:10" ht="15" customHeight="1" x14ac:dyDescent="0.25">
      <c r="C6" s="108"/>
      <c r="D6" s="100"/>
      <c r="E6" s="10" t="s">
        <v>6</v>
      </c>
      <c r="F6" s="11" t="s">
        <v>7</v>
      </c>
      <c r="G6" s="11" t="s">
        <v>9</v>
      </c>
      <c r="H6" s="5" t="s">
        <v>10</v>
      </c>
      <c r="I6" s="101"/>
      <c r="J6" s="101"/>
    </row>
    <row r="7" spans="2:10" s="3" customFormat="1" ht="21" customHeight="1" x14ac:dyDescent="0.25">
      <c r="B7" s="110" t="s">
        <v>17</v>
      </c>
      <c r="C7" s="113" t="s">
        <v>24</v>
      </c>
      <c r="D7" s="114"/>
      <c r="E7" s="114"/>
      <c r="F7" s="114"/>
      <c r="G7" s="114"/>
      <c r="H7" s="114"/>
      <c r="I7" s="114"/>
      <c r="J7" s="115"/>
    </row>
    <row r="8" spans="2:10" ht="45" x14ac:dyDescent="0.25">
      <c r="B8" s="111"/>
      <c r="C8" s="6" t="s">
        <v>3</v>
      </c>
      <c r="D8" s="38">
        <v>0.25</v>
      </c>
      <c r="E8" s="9">
        <v>0</v>
      </c>
      <c r="F8" s="12">
        <v>0</v>
      </c>
      <c r="G8" s="7">
        <v>0</v>
      </c>
      <c r="H8" s="13">
        <v>7</v>
      </c>
      <c r="I8" s="16">
        <f>SUM(E8:H8)*D8</f>
        <v>1.75</v>
      </c>
      <c r="J8" s="8"/>
    </row>
    <row r="9" spans="2:10" ht="21" customHeight="1" x14ac:dyDescent="0.25">
      <c r="B9" s="111"/>
      <c r="C9" s="113" t="s">
        <v>28</v>
      </c>
      <c r="D9" s="114"/>
      <c r="E9" s="114"/>
      <c r="F9" s="114"/>
      <c r="G9" s="114"/>
      <c r="H9" s="114"/>
      <c r="I9" s="114"/>
      <c r="J9" s="115"/>
    </row>
    <row r="10" spans="2:10" ht="45" x14ac:dyDescent="0.25">
      <c r="B10" s="111"/>
      <c r="C10" s="6" t="s">
        <v>11</v>
      </c>
      <c r="D10" s="39">
        <v>0.35</v>
      </c>
      <c r="E10" s="9">
        <v>0</v>
      </c>
      <c r="F10" s="12">
        <v>0</v>
      </c>
      <c r="G10" s="7">
        <v>0</v>
      </c>
      <c r="H10" s="13">
        <v>6.5</v>
      </c>
      <c r="I10" s="16">
        <f>SUM(E10:H10)*D10</f>
        <v>2.2749999999999999</v>
      </c>
      <c r="J10" s="8"/>
    </row>
    <row r="11" spans="2:10" ht="21" customHeight="1" x14ac:dyDescent="0.25">
      <c r="B11" s="111"/>
      <c r="C11" s="113" t="s">
        <v>13</v>
      </c>
      <c r="D11" s="114"/>
      <c r="E11" s="114"/>
      <c r="F11" s="114"/>
      <c r="G11" s="114"/>
      <c r="H11" s="114"/>
      <c r="I11" s="114"/>
      <c r="J11" s="115"/>
    </row>
    <row r="12" spans="2:10" ht="45" x14ac:dyDescent="0.25">
      <c r="B12" s="112"/>
      <c r="C12" s="6" t="s">
        <v>12</v>
      </c>
      <c r="D12" s="40">
        <v>0.3</v>
      </c>
      <c r="E12" s="9">
        <v>0</v>
      </c>
      <c r="F12" s="12">
        <v>0</v>
      </c>
      <c r="G12" s="7">
        <v>0</v>
      </c>
      <c r="H12" s="13">
        <v>6.5</v>
      </c>
      <c r="I12" s="16">
        <f>SUM(E12:H12)*D12</f>
        <v>1.95</v>
      </c>
      <c r="J12" s="8"/>
    </row>
    <row r="13" spans="2:10" ht="15.75" x14ac:dyDescent="0.25">
      <c r="B13" s="27"/>
      <c r="C13" s="18"/>
      <c r="D13" s="19"/>
      <c r="E13" s="20"/>
      <c r="F13" s="21"/>
      <c r="G13" s="22"/>
      <c r="H13" s="23"/>
      <c r="I13" s="28"/>
      <c r="J13" s="26"/>
    </row>
    <row r="14" spans="2:10" ht="21" customHeight="1" x14ac:dyDescent="0.25">
      <c r="B14" s="110" t="s">
        <v>27</v>
      </c>
      <c r="C14" s="116" t="s">
        <v>72</v>
      </c>
      <c r="D14" s="114"/>
      <c r="E14" s="114"/>
      <c r="F14" s="114"/>
      <c r="G14" s="114"/>
      <c r="H14" s="114"/>
      <c r="I14" s="114"/>
      <c r="J14" s="115"/>
    </row>
    <row r="15" spans="2:10" ht="45" x14ac:dyDescent="0.25">
      <c r="B15" s="112"/>
      <c r="C15" s="6" t="s">
        <v>22</v>
      </c>
      <c r="D15" s="37">
        <v>0.1</v>
      </c>
      <c r="E15" s="9">
        <v>0</v>
      </c>
      <c r="F15" s="12">
        <v>0</v>
      </c>
      <c r="G15" s="7">
        <v>0</v>
      </c>
      <c r="H15" s="13">
        <v>7</v>
      </c>
      <c r="I15" s="16">
        <f>SUM(E15:H15)*D15</f>
        <v>0.70000000000000007</v>
      </c>
      <c r="J15" s="8"/>
    </row>
    <row r="16" spans="2:10" ht="9" customHeight="1" x14ac:dyDescent="0.25">
      <c r="C16" s="109"/>
      <c r="D16" s="109"/>
      <c r="E16" s="109"/>
      <c r="F16" s="109"/>
      <c r="G16" s="109"/>
      <c r="H16" s="109"/>
      <c r="I16" s="109"/>
      <c r="J16" s="109"/>
    </row>
    <row r="17" spans="3:9" ht="14.1" customHeight="1" x14ac:dyDescent="0.25"/>
    <row r="18" spans="3:9" s="30" customFormat="1" ht="30" x14ac:dyDescent="0.25">
      <c r="C18" s="50" t="s">
        <v>29</v>
      </c>
      <c r="D18" s="51">
        <f>SUM(D8,D10,D12,D15)</f>
        <v>0.99999999999999989</v>
      </c>
      <c r="E18" s="31"/>
      <c r="F18" s="31"/>
      <c r="G18" s="31"/>
      <c r="H18" s="32" t="s">
        <v>63</v>
      </c>
      <c r="I18" s="36">
        <f>SUM(I8,I10,I12,I15,)</f>
        <v>6.6750000000000007</v>
      </c>
    </row>
  </sheetData>
  <mergeCells count="12">
    <mergeCell ref="C16:J16"/>
    <mergeCell ref="B7:B12"/>
    <mergeCell ref="C7:J7"/>
    <mergeCell ref="C9:J9"/>
    <mergeCell ref="C11:J11"/>
    <mergeCell ref="B14:B15"/>
    <mergeCell ref="C14:J14"/>
    <mergeCell ref="B3:J3"/>
    <mergeCell ref="C5:C6"/>
    <mergeCell ref="D5:D6"/>
    <mergeCell ref="I5:I6"/>
    <mergeCell ref="J5:J6"/>
  </mergeCells>
  <conditionalFormatting sqref="E8:H8">
    <cfRule type="cellIs" dxfId="28" priority="5" operator="greaterThan">
      <formula>0</formula>
    </cfRule>
  </conditionalFormatting>
  <conditionalFormatting sqref="E10:H10">
    <cfRule type="cellIs" dxfId="27" priority="4" operator="greaterThan">
      <formula>0</formula>
    </cfRule>
  </conditionalFormatting>
  <conditionalFormatting sqref="E12:H12">
    <cfRule type="cellIs" dxfId="26" priority="3" operator="greaterThan">
      <formula>0</formula>
    </cfRule>
  </conditionalFormatting>
  <conditionalFormatting sqref="E15:H15">
    <cfRule type="cellIs" dxfId="25" priority="2" operator="greaterThan">
      <formula>0</formula>
    </cfRule>
  </conditionalFormatting>
  <conditionalFormatting sqref="E13:H13">
    <cfRule type="cellIs" dxfId="24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opLeftCell="A7" zoomScale="85" zoomScaleNormal="85" zoomScalePageLayoutView="85" workbookViewId="0">
      <selection activeCell="I49" sqref="I49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3" t="s">
        <v>88</v>
      </c>
      <c r="C1" s="64" t="s">
        <v>91</v>
      </c>
    </row>
    <row r="3" spans="2:10" s="25" customFormat="1" ht="23.1" customHeight="1" x14ac:dyDescent="0.25">
      <c r="B3" s="94" t="s">
        <v>97</v>
      </c>
      <c r="C3" s="95"/>
      <c r="D3" s="95"/>
      <c r="E3" s="95"/>
      <c r="F3" s="95"/>
      <c r="G3" s="95"/>
      <c r="H3" s="95"/>
      <c r="I3" s="95"/>
      <c r="J3" s="96"/>
    </row>
    <row r="4" spans="2:10" s="25" customFormat="1" ht="23.1" customHeight="1" x14ac:dyDescent="0.25">
      <c r="B4" s="135" t="s">
        <v>92</v>
      </c>
      <c r="C4" s="136"/>
      <c r="D4" s="65"/>
      <c r="E4" s="65"/>
      <c r="F4" s="65"/>
      <c r="G4" s="65"/>
      <c r="H4" s="65"/>
      <c r="I4" s="65"/>
      <c r="J4" s="65"/>
    </row>
    <row r="5" spans="2:10" ht="14.1" customHeight="1" x14ac:dyDescent="0.25"/>
    <row r="6" spans="2:10" ht="15" customHeight="1" x14ac:dyDescent="0.25">
      <c r="C6" s="97" t="s">
        <v>25</v>
      </c>
      <c r="D6" s="99" t="s">
        <v>18</v>
      </c>
      <c r="E6" s="4" t="s">
        <v>5</v>
      </c>
      <c r="F6" s="4" t="s">
        <v>4</v>
      </c>
      <c r="G6" s="4" t="s">
        <v>8</v>
      </c>
      <c r="H6" s="4" t="s">
        <v>0</v>
      </c>
      <c r="I6" s="101" t="s">
        <v>1</v>
      </c>
      <c r="J6" s="101" t="s">
        <v>2</v>
      </c>
    </row>
    <row r="7" spans="2:10" ht="15" customHeight="1" x14ac:dyDescent="0.25">
      <c r="C7" s="98"/>
      <c r="D7" s="100"/>
      <c r="E7" s="10" t="s">
        <v>6</v>
      </c>
      <c r="F7" s="11" t="s">
        <v>7</v>
      </c>
      <c r="G7" s="11" t="s">
        <v>9</v>
      </c>
      <c r="H7" s="5" t="s">
        <v>10</v>
      </c>
      <c r="I7" s="101"/>
      <c r="J7" s="101"/>
    </row>
    <row r="8" spans="2:10" s="3" customFormat="1" ht="21" customHeight="1" x14ac:dyDescent="0.25">
      <c r="B8" s="88" t="s">
        <v>17</v>
      </c>
      <c r="C8" s="91" t="s">
        <v>24</v>
      </c>
      <c r="D8" s="92"/>
      <c r="E8" s="92"/>
      <c r="F8" s="92"/>
      <c r="G8" s="92"/>
      <c r="H8" s="92"/>
      <c r="I8" s="92"/>
      <c r="J8" s="93"/>
    </row>
    <row r="9" spans="2:10" ht="45" x14ac:dyDescent="0.25">
      <c r="B9" s="89"/>
      <c r="C9" s="6" t="s">
        <v>3</v>
      </c>
      <c r="D9" s="37">
        <v>0.1</v>
      </c>
      <c r="E9" s="9">
        <v>0</v>
      </c>
      <c r="F9" s="12">
        <v>0</v>
      </c>
      <c r="G9" s="7">
        <v>0</v>
      </c>
      <c r="H9" s="13">
        <v>7</v>
      </c>
      <c r="I9" s="16">
        <f>SUM(E9:H9)*D9</f>
        <v>0.70000000000000007</v>
      </c>
      <c r="J9" s="8"/>
    </row>
    <row r="10" spans="2:10" ht="21" customHeight="1" x14ac:dyDescent="0.25">
      <c r="B10" s="89"/>
      <c r="C10" s="91" t="s">
        <v>28</v>
      </c>
      <c r="D10" s="92"/>
      <c r="E10" s="92"/>
      <c r="F10" s="92"/>
      <c r="G10" s="92"/>
      <c r="H10" s="92"/>
      <c r="I10" s="92"/>
      <c r="J10" s="93"/>
    </row>
    <row r="11" spans="2:10" ht="45" x14ac:dyDescent="0.25">
      <c r="B11" s="89"/>
      <c r="C11" s="6" t="s">
        <v>11</v>
      </c>
      <c r="D11" s="37">
        <v>0.1</v>
      </c>
      <c r="E11" s="9">
        <v>0</v>
      </c>
      <c r="F11" s="12">
        <v>0</v>
      </c>
      <c r="G11" s="7">
        <v>0</v>
      </c>
      <c r="H11" s="13">
        <v>6.7</v>
      </c>
      <c r="I11" s="16">
        <f>SUM(E11:H11)*D11</f>
        <v>0.67</v>
      </c>
      <c r="J11" s="8"/>
    </row>
    <row r="12" spans="2:10" ht="21" customHeight="1" x14ac:dyDescent="0.25">
      <c r="B12" s="89"/>
      <c r="C12" s="91" t="s">
        <v>13</v>
      </c>
      <c r="D12" s="92"/>
      <c r="E12" s="92"/>
      <c r="F12" s="92"/>
      <c r="G12" s="92"/>
      <c r="H12" s="92"/>
      <c r="I12" s="92"/>
      <c r="J12" s="93"/>
    </row>
    <row r="13" spans="2:10" ht="45" x14ac:dyDescent="0.25">
      <c r="B13" s="89"/>
      <c r="C13" s="6" t="s">
        <v>12</v>
      </c>
      <c r="D13" s="38">
        <v>0.2</v>
      </c>
      <c r="E13" s="9">
        <v>0</v>
      </c>
      <c r="F13" s="12">
        <v>0</v>
      </c>
      <c r="G13" s="7">
        <v>0</v>
      </c>
      <c r="H13" s="13">
        <v>7</v>
      </c>
      <c r="I13" s="16">
        <f>SUM(E13:H13)*D13</f>
        <v>1.4000000000000001</v>
      </c>
      <c r="J13" s="8"/>
    </row>
    <row r="14" spans="2:10" ht="21" customHeight="1" x14ac:dyDescent="0.25">
      <c r="B14" s="89"/>
      <c r="C14" s="103" t="s">
        <v>14</v>
      </c>
      <c r="D14" s="92"/>
      <c r="E14" s="92"/>
      <c r="F14" s="92"/>
      <c r="G14" s="92"/>
      <c r="H14" s="92"/>
      <c r="I14" s="92"/>
      <c r="J14" s="93"/>
    </row>
    <row r="15" spans="2:10" ht="30" x14ac:dyDescent="0.25">
      <c r="B15" s="89"/>
      <c r="C15" s="6" t="s">
        <v>15</v>
      </c>
      <c r="D15" s="37">
        <v>0.1</v>
      </c>
      <c r="E15" s="9">
        <v>0</v>
      </c>
      <c r="F15" s="12">
        <v>0</v>
      </c>
      <c r="G15" s="7">
        <v>0</v>
      </c>
      <c r="H15" s="13">
        <v>7</v>
      </c>
      <c r="I15" s="16">
        <f>SUM(E15:H15)*D15</f>
        <v>0.70000000000000007</v>
      </c>
      <c r="J15" s="8"/>
    </row>
    <row r="16" spans="2:10" ht="21" customHeight="1" x14ac:dyDescent="0.25">
      <c r="B16" s="89"/>
      <c r="C16" s="103" t="s">
        <v>33</v>
      </c>
      <c r="D16" s="92"/>
      <c r="E16" s="92"/>
      <c r="F16" s="92"/>
      <c r="G16" s="92"/>
      <c r="H16" s="92"/>
      <c r="I16" s="92"/>
      <c r="J16" s="93"/>
    </row>
    <row r="17" spans="2:10" ht="60" x14ac:dyDescent="0.25">
      <c r="B17" s="89"/>
      <c r="C17" s="6" t="s">
        <v>23</v>
      </c>
      <c r="D17" s="37">
        <v>0.1</v>
      </c>
      <c r="E17" s="9">
        <v>0</v>
      </c>
      <c r="F17" s="12">
        <v>0</v>
      </c>
      <c r="G17" s="7">
        <v>0</v>
      </c>
      <c r="H17" s="13">
        <v>7</v>
      </c>
      <c r="I17" s="16">
        <f>SUM(E17:H17)*D17</f>
        <v>0.70000000000000007</v>
      </c>
      <c r="J17" s="8"/>
    </row>
    <row r="18" spans="2:10" ht="21" customHeight="1" x14ac:dyDescent="0.25">
      <c r="B18" s="89"/>
      <c r="C18" s="103" t="s">
        <v>16</v>
      </c>
      <c r="D18" s="92"/>
      <c r="E18" s="92"/>
      <c r="F18" s="92"/>
      <c r="G18" s="92"/>
      <c r="H18" s="92"/>
      <c r="I18" s="92"/>
      <c r="J18" s="93"/>
    </row>
    <row r="19" spans="2:10" ht="45" x14ac:dyDescent="0.25">
      <c r="B19" s="90"/>
      <c r="C19" s="6" t="s">
        <v>32</v>
      </c>
      <c r="D19" s="37">
        <v>0.1</v>
      </c>
      <c r="E19" s="9">
        <v>0</v>
      </c>
      <c r="F19" s="12">
        <v>0</v>
      </c>
      <c r="G19" s="7">
        <v>0</v>
      </c>
      <c r="H19" s="13">
        <v>7</v>
      </c>
      <c r="I19" s="16">
        <f>SUM(E19:H19)*D19</f>
        <v>0.70000000000000007</v>
      </c>
      <c r="J19" s="8"/>
    </row>
    <row r="20" spans="2:10" ht="9" customHeight="1" x14ac:dyDescent="0.25">
      <c r="C20" s="102"/>
      <c r="D20" s="102"/>
      <c r="E20" s="102"/>
      <c r="F20" s="102"/>
      <c r="G20" s="102"/>
      <c r="H20" s="102"/>
      <c r="I20" s="102"/>
      <c r="J20" s="102"/>
    </row>
    <row r="21" spans="2:10" s="3" customFormat="1" ht="21" customHeight="1" x14ac:dyDescent="0.25">
      <c r="B21" s="88" t="s">
        <v>19</v>
      </c>
      <c r="C21" s="103" t="s">
        <v>31</v>
      </c>
      <c r="D21" s="92"/>
      <c r="E21" s="92"/>
      <c r="F21" s="92"/>
      <c r="G21" s="92"/>
      <c r="H21" s="92"/>
      <c r="I21" s="92"/>
      <c r="J21" s="93"/>
    </row>
    <row r="22" spans="2:10" ht="60" x14ac:dyDescent="0.25">
      <c r="B22" s="90"/>
      <c r="C22" s="17" t="s">
        <v>20</v>
      </c>
      <c r="D22" s="38">
        <v>0.2</v>
      </c>
      <c r="E22" s="9">
        <v>0</v>
      </c>
      <c r="F22" s="12">
        <v>0</v>
      </c>
      <c r="G22" s="7">
        <v>0</v>
      </c>
      <c r="H22" s="13">
        <v>7</v>
      </c>
      <c r="I22" s="16">
        <f>SUM(E22:H22)*D22</f>
        <v>1.4000000000000001</v>
      </c>
      <c r="J22" s="8"/>
    </row>
    <row r="23" spans="2:10" ht="9" customHeight="1" x14ac:dyDescent="0.25">
      <c r="C23" s="102"/>
      <c r="D23" s="102"/>
      <c r="E23" s="102"/>
      <c r="F23" s="102"/>
      <c r="G23" s="102"/>
      <c r="H23" s="102"/>
      <c r="I23" s="102"/>
      <c r="J23" s="102"/>
    </row>
    <row r="24" spans="2:10" s="3" customFormat="1" ht="21" customHeight="1" x14ac:dyDescent="0.25">
      <c r="B24" s="88" t="s">
        <v>27</v>
      </c>
      <c r="C24" s="121" t="s">
        <v>71</v>
      </c>
      <c r="D24" s="122"/>
      <c r="E24" s="122"/>
      <c r="F24" s="122"/>
      <c r="G24" s="122"/>
      <c r="H24" s="122"/>
      <c r="I24" s="122"/>
      <c r="J24" s="123"/>
    </row>
    <row r="25" spans="2:10" ht="32.1" customHeight="1" x14ac:dyDescent="0.25">
      <c r="B25" s="90"/>
      <c r="C25" s="17" t="s">
        <v>21</v>
      </c>
      <c r="D25" s="37">
        <v>0.1</v>
      </c>
      <c r="E25" s="9">
        <v>0</v>
      </c>
      <c r="F25" s="12">
        <v>0</v>
      </c>
      <c r="G25" s="7">
        <v>0</v>
      </c>
      <c r="H25" s="13">
        <v>6.5</v>
      </c>
      <c r="I25" s="16">
        <f>SUM(E25:H25)*D25</f>
        <v>0.65</v>
      </c>
      <c r="J25" s="8"/>
    </row>
    <row r="26" spans="2:10" ht="15.75" x14ac:dyDescent="0.25">
      <c r="B26" s="27"/>
      <c r="C26" s="18"/>
      <c r="D26" s="19"/>
      <c r="E26" s="20"/>
      <c r="F26" s="21"/>
      <c r="G26" s="22"/>
      <c r="H26" s="23"/>
      <c r="I26" s="28"/>
      <c r="J26" s="26"/>
    </row>
    <row r="27" spans="2:10" s="30" customFormat="1" ht="30" x14ac:dyDescent="0.25">
      <c r="C27" s="46" t="s">
        <v>26</v>
      </c>
      <c r="D27" s="47">
        <f>SUM(D9,D11,D13,D15,D17,D19,D22,D25)</f>
        <v>0.99999999999999989</v>
      </c>
      <c r="E27" s="31"/>
      <c r="F27" s="31"/>
      <c r="G27" s="31"/>
      <c r="H27" s="32" t="s">
        <v>65</v>
      </c>
      <c r="I27" s="45">
        <f>SUM(I9,I11,I13,I15,I17,I19,I22,I25)</f>
        <v>6.9200000000000017</v>
      </c>
    </row>
    <row r="28" spans="2:10" s="30" customFormat="1" ht="21" customHeight="1" x14ac:dyDescent="0.25">
      <c r="C28" s="33"/>
      <c r="D28" s="34"/>
      <c r="E28" s="31"/>
      <c r="F28" s="31"/>
      <c r="G28" s="31"/>
      <c r="H28" s="35"/>
      <c r="I28" s="35"/>
    </row>
    <row r="29" spans="2:10" s="29" customFormat="1" ht="9" customHeight="1" x14ac:dyDescent="0.25">
      <c r="C29" s="127"/>
      <c r="D29" s="127"/>
      <c r="E29" s="127"/>
      <c r="F29" s="127"/>
      <c r="G29" s="127"/>
      <c r="H29" s="127"/>
      <c r="I29" s="127"/>
      <c r="J29" s="127"/>
    </row>
    <row r="30" spans="2:10" s="25" customFormat="1" ht="23.1" customHeight="1" x14ac:dyDescent="0.25">
      <c r="B30" s="137" t="s">
        <v>90</v>
      </c>
      <c r="C30" s="138"/>
      <c r="D30" s="138"/>
      <c r="E30" s="138"/>
      <c r="F30" s="138"/>
      <c r="G30" s="138"/>
      <c r="H30" s="138"/>
      <c r="I30" s="138"/>
      <c r="J30" s="139"/>
    </row>
    <row r="31" spans="2:10" s="25" customFormat="1" ht="23.1" customHeight="1" x14ac:dyDescent="0.25">
      <c r="B31" s="135" t="s">
        <v>94</v>
      </c>
      <c r="C31" s="136"/>
      <c r="D31" s="65"/>
      <c r="E31" s="65"/>
      <c r="F31" s="65"/>
      <c r="G31" s="65"/>
      <c r="H31" s="65"/>
      <c r="I31" s="65"/>
      <c r="J31" s="65"/>
    </row>
    <row r="32" spans="2:10" ht="14.1" customHeight="1" x14ac:dyDescent="0.25"/>
    <row r="33" spans="2:10" ht="15" customHeight="1" x14ac:dyDescent="0.25">
      <c r="C33" s="128" t="s">
        <v>25</v>
      </c>
      <c r="D33" s="99" t="s">
        <v>18</v>
      </c>
      <c r="E33" s="4" t="s">
        <v>5</v>
      </c>
      <c r="F33" s="4" t="s">
        <v>4</v>
      </c>
      <c r="G33" s="4" t="s">
        <v>8</v>
      </c>
      <c r="H33" s="4" t="s">
        <v>0</v>
      </c>
      <c r="I33" s="101" t="s">
        <v>1</v>
      </c>
      <c r="J33" s="101" t="s">
        <v>2</v>
      </c>
    </row>
    <row r="34" spans="2:10" ht="15" customHeight="1" x14ac:dyDescent="0.25">
      <c r="C34" s="129"/>
      <c r="D34" s="100"/>
      <c r="E34" s="10" t="s">
        <v>6</v>
      </c>
      <c r="F34" s="11" t="s">
        <v>7</v>
      </c>
      <c r="G34" s="11" t="s">
        <v>9</v>
      </c>
      <c r="H34" s="5" t="s">
        <v>10</v>
      </c>
      <c r="I34" s="101"/>
      <c r="J34" s="101"/>
    </row>
    <row r="35" spans="2:10" s="3" customFormat="1" ht="21" customHeight="1" x14ac:dyDescent="0.25">
      <c r="B35" s="130" t="s">
        <v>17</v>
      </c>
      <c r="C35" s="141" t="s">
        <v>24</v>
      </c>
      <c r="D35" s="125"/>
      <c r="E35" s="125"/>
      <c r="F35" s="125"/>
      <c r="G35" s="125"/>
      <c r="H35" s="125"/>
      <c r="I35" s="125"/>
      <c r="J35" s="126"/>
    </row>
    <row r="36" spans="2:10" ht="45" x14ac:dyDescent="0.25">
      <c r="B36" s="140"/>
      <c r="C36" s="6" t="s">
        <v>3</v>
      </c>
      <c r="D36" s="37">
        <v>0.1</v>
      </c>
      <c r="E36" s="9">
        <v>0</v>
      </c>
      <c r="F36" s="12">
        <v>0</v>
      </c>
      <c r="G36" s="7">
        <v>0</v>
      </c>
      <c r="H36" s="13">
        <v>6.8</v>
      </c>
      <c r="I36" s="48">
        <f>SUM(E36:H36)*D36</f>
        <v>0.68</v>
      </c>
      <c r="J36" s="8"/>
    </row>
    <row r="37" spans="2:10" ht="21" customHeight="1" x14ac:dyDescent="0.25">
      <c r="B37" s="140"/>
      <c r="C37" s="141" t="s">
        <v>28</v>
      </c>
      <c r="D37" s="125"/>
      <c r="E37" s="125"/>
      <c r="F37" s="125"/>
      <c r="G37" s="125"/>
      <c r="H37" s="125"/>
      <c r="I37" s="125"/>
      <c r="J37" s="126"/>
    </row>
    <row r="38" spans="2:10" ht="45" x14ac:dyDescent="0.25">
      <c r="B38" s="140"/>
      <c r="C38" s="6" t="s">
        <v>11</v>
      </c>
      <c r="D38" s="37">
        <v>0.1</v>
      </c>
      <c r="E38" s="9">
        <v>0</v>
      </c>
      <c r="F38" s="12">
        <v>0</v>
      </c>
      <c r="G38" s="7">
        <v>0</v>
      </c>
      <c r="H38" s="13">
        <v>6.7</v>
      </c>
      <c r="I38" s="48">
        <f>SUM(E38:H38)*D38</f>
        <v>0.67</v>
      </c>
      <c r="J38" s="8"/>
    </row>
    <row r="39" spans="2:10" ht="21" customHeight="1" x14ac:dyDescent="0.25">
      <c r="B39" s="140"/>
      <c r="C39" s="141" t="s">
        <v>13</v>
      </c>
      <c r="D39" s="125"/>
      <c r="E39" s="125"/>
      <c r="F39" s="125"/>
      <c r="G39" s="125"/>
      <c r="H39" s="125"/>
      <c r="I39" s="125"/>
      <c r="J39" s="126"/>
    </row>
    <row r="40" spans="2:10" ht="45" x14ac:dyDescent="0.25">
      <c r="B40" s="140"/>
      <c r="C40" s="6" t="s">
        <v>12</v>
      </c>
      <c r="D40" s="38">
        <v>0.2</v>
      </c>
      <c r="E40" s="9">
        <v>0</v>
      </c>
      <c r="F40" s="12">
        <v>0</v>
      </c>
      <c r="G40" s="7">
        <v>0</v>
      </c>
      <c r="H40" s="13">
        <v>7</v>
      </c>
      <c r="I40" s="48">
        <f>SUM(E40:H40)*D40</f>
        <v>1.4000000000000001</v>
      </c>
      <c r="J40" s="8"/>
    </row>
    <row r="41" spans="2:10" ht="21" customHeight="1" x14ac:dyDescent="0.25">
      <c r="B41" s="140"/>
      <c r="C41" s="124" t="s">
        <v>14</v>
      </c>
      <c r="D41" s="125"/>
      <c r="E41" s="125"/>
      <c r="F41" s="125"/>
      <c r="G41" s="125"/>
      <c r="H41" s="125"/>
      <c r="I41" s="125"/>
      <c r="J41" s="126"/>
    </row>
    <row r="42" spans="2:10" ht="30" x14ac:dyDescent="0.25">
      <c r="B42" s="140"/>
      <c r="C42" s="6" t="s">
        <v>15</v>
      </c>
      <c r="D42" s="37">
        <v>0.1</v>
      </c>
      <c r="E42" s="9">
        <v>0</v>
      </c>
      <c r="F42" s="12">
        <v>0</v>
      </c>
      <c r="G42" s="7">
        <v>0</v>
      </c>
      <c r="H42" s="13">
        <v>6.5</v>
      </c>
      <c r="I42" s="48">
        <f>SUM(E42:H42)*D42</f>
        <v>0.65</v>
      </c>
      <c r="J42" s="8"/>
    </row>
    <row r="43" spans="2:10" ht="21" customHeight="1" x14ac:dyDescent="0.25">
      <c r="B43" s="140"/>
      <c r="C43" s="124" t="s">
        <v>33</v>
      </c>
      <c r="D43" s="125"/>
      <c r="E43" s="125"/>
      <c r="F43" s="125"/>
      <c r="G43" s="125"/>
      <c r="H43" s="125"/>
      <c r="I43" s="125"/>
      <c r="J43" s="126"/>
    </row>
    <row r="44" spans="2:10" ht="60" x14ac:dyDescent="0.25">
      <c r="B44" s="140"/>
      <c r="C44" s="6" t="s">
        <v>23</v>
      </c>
      <c r="D44" s="37">
        <v>0.1</v>
      </c>
      <c r="E44" s="9">
        <v>0</v>
      </c>
      <c r="F44" s="12">
        <v>0</v>
      </c>
      <c r="G44" s="7">
        <v>0</v>
      </c>
      <c r="H44" s="13">
        <v>7</v>
      </c>
      <c r="I44" s="48">
        <f>SUM(E44:H44)*D44</f>
        <v>0.70000000000000007</v>
      </c>
      <c r="J44" s="8"/>
    </row>
    <row r="45" spans="2:10" ht="21" customHeight="1" x14ac:dyDescent="0.25">
      <c r="B45" s="140"/>
      <c r="C45" s="124" t="s">
        <v>16</v>
      </c>
      <c r="D45" s="125"/>
      <c r="E45" s="125"/>
      <c r="F45" s="125"/>
      <c r="G45" s="125"/>
      <c r="H45" s="125"/>
      <c r="I45" s="125"/>
      <c r="J45" s="126"/>
    </row>
    <row r="46" spans="2:10" ht="45" x14ac:dyDescent="0.25">
      <c r="B46" s="131"/>
      <c r="C46" s="6" t="s">
        <v>32</v>
      </c>
      <c r="D46" s="37">
        <v>0.1</v>
      </c>
      <c r="E46" s="9">
        <v>0</v>
      </c>
      <c r="F46" s="12">
        <v>0</v>
      </c>
      <c r="G46" s="7">
        <v>0</v>
      </c>
      <c r="H46" s="13">
        <v>7</v>
      </c>
      <c r="I46" s="48">
        <f>SUM(E46:H46)*D46</f>
        <v>0.70000000000000007</v>
      </c>
      <c r="J46" s="8"/>
    </row>
    <row r="47" spans="2:10" ht="9" customHeight="1" x14ac:dyDescent="0.25">
      <c r="C47" s="102"/>
      <c r="D47" s="102"/>
      <c r="E47" s="102"/>
      <c r="F47" s="102"/>
      <c r="G47" s="102"/>
      <c r="H47" s="102"/>
      <c r="I47" s="102"/>
      <c r="J47" s="102"/>
    </row>
    <row r="48" spans="2:10" s="3" customFormat="1" ht="21" customHeight="1" x14ac:dyDescent="0.25">
      <c r="B48" s="130" t="s">
        <v>19</v>
      </c>
      <c r="C48" s="124" t="s">
        <v>31</v>
      </c>
      <c r="D48" s="125"/>
      <c r="E48" s="125"/>
      <c r="F48" s="125"/>
      <c r="G48" s="125"/>
      <c r="H48" s="125"/>
      <c r="I48" s="125"/>
      <c r="J48" s="126"/>
    </row>
    <row r="49" spans="2:10" ht="60" x14ac:dyDescent="0.25">
      <c r="B49" s="131"/>
      <c r="C49" s="17" t="s">
        <v>20</v>
      </c>
      <c r="D49" s="38">
        <v>0.2</v>
      </c>
      <c r="E49" s="9">
        <v>0</v>
      </c>
      <c r="F49" s="12">
        <v>0</v>
      </c>
      <c r="G49" s="7">
        <v>0</v>
      </c>
      <c r="H49" s="13">
        <v>7</v>
      </c>
      <c r="I49" s="48">
        <f>SUM(E49:H49)*D49</f>
        <v>1.4000000000000001</v>
      </c>
      <c r="J49" s="8"/>
    </row>
    <row r="50" spans="2:10" ht="9" customHeight="1" x14ac:dyDescent="0.25">
      <c r="C50" s="102"/>
      <c r="D50" s="102"/>
      <c r="E50" s="102"/>
      <c r="F50" s="102"/>
      <c r="G50" s="102"/>
      <c r="H50" s="102"/>
      <c r="I50" s="102"/>
      <c r="J50" s="102"/>
    </row>
    <row r="51" spans="2:10" s="3" customFormat="1" ht="21" customHeight="1" x14ac:dyDescent="0.25">
      <c r="B51" s="130" t="s">
        <v>27</v>
      </c>
      <c r="C51" s="132" t="s">
        <v>71</v>
      </c>
      <c r="D51" s="133"/>
      <c r="E51" s="133"/>
      <c r="F51" s="133"/>
      <c r="G51" s="133"/>
      <c r="H51" s="133"/>
      <c r="I51" s="133"/>
      <c r="J51" s="134"/>
    </row>
    <row r="52" spans="2:10" ht="32.1" customHeight="1" x14ac:dyDescent="0.25">
      <c r="B52" s="131"/>
      <c r="C52" s="17" t="s">
        <v>21</v>
      </c>
      <c r="D52" s="37">
        <v>0.1</v>
      </c>
      <c r="E52" s="9">
        <v>0</v>
      </c>
      <c r="F52" s="12">
        <v>0</v>
      </c>
      <c r="G52" s="7">
        <v>0</v>
      </c>
      <c r="H52" s="13">
        <v>6.5</v>
      </c>
      <c r="I52" s="48">
        <f>SUM(E52:H52)*D52</f>
        <v>0.65</v>
      </c>
      <c r="J52" s="8"/>
    </row>
    <row r="53" spans="2:10" ht="15.75" x14ac:dyDescent="0.25">
      <c r="B53" s="27"/>
      <c r="C53" s="18"/>
      <c r="D53" s="19"/>
      <c r="E53" s="20"/>
      <c r="F53" s="21"/>
      <c r="G53" s="22"/>
      <c r="H53" s="23"/>
      <c r="I53" s="28"/>
      <c r="J53" s="26"/>
    </row>
    <row r="54" spans="2:10" s="30" customFormat="1" ht="30" x14ac:dyDescent="0.25">
      <c r="C54" s="52" t="s">
        <v>26</v>
      </c>
      <c r="D54" s="53">
        <f>SUM(D36,D38,D40,D42,D44,D46,D49,D52)</f>
        <v>0.99999999999999989</v>
      </c>
      <c r="E54" s="31"/>
      <c r="F54" s="31"/>
      <c r="G54" s="31"/>
      <c r="H54" s="32" t="s">
        <v>65</v>
      </c>
      <c r="I54" s="2">
        <f>SUM(I36,I38,I40,I42,I44,I46,I49,I52)</f>
        <v>6.8500000000000005</v>
      </c>
    </row>
    <row r="56" spans="2:10" s="24" customFormat="1" ht="21" customHeight="1" x14ac:dyDescent="0.25">
      <c r="C56" s="117" t="s">
        <v>93</v>
      </c>
      <c r="D56" s="118"/>
      <c r="E56" s="14"/>
      <c r="F56" s="14"/>
      <c r="G56" s="119" t="s">
        <v>30</v>
      </c>
      <c r="H56" s="120"/>
      <c r="I56" s="15">
        <f>AVERAGE(I27,I54)</f>
        <v>6.8850000000000016</v>
      </c>
    </row>
  </sheetData>
  <mergeCells count="41">
    <mergeCell ref="C47:J47"/>
    <mergeCell ref="B51:B52"/>
    <mergeCell ref="C51:J51"/>
    <mergeCell ref="B4:C4"/>
    <mergeCell ref="B30:J30"/>
    <mergeCell ref="B31:C31"/>
    <mergeCell ref="C50:J50"/>
    <mergeCell ref="B21:B22"/>
    <mergeCell ref="B24:B25"/>
    <mergeCell ref="B48:B49"/>
    <mergeCell ref="B35:B46"/>
    <mergeCell ref="C35:J35"/>
    <mergeCell ref="C37:J37"/>
    <mergeCell ref="C39:J39"/>
    <mergeCell ref="C41:J41"/>
    <mergeCell ref="C12:J12"/>
    <mergeCell ref="C56:D56"/>
    <mergeCell ref="G56:H56"/>
    <mergeCell ref="C16:J16"/>
    <mergeCell ref="C18:J18"/>
    <mergeCell ref="C20:J20"/>
    <mergeCell ref="C21:J21"/>
    <mergeCell ref="C23:J23"/>
    <mergeCell ref="C24:J24"/>
    <mergeCell ref="C48:J48"/>
    <mergeCell ref="C29:J29"/>
    <mergeCell ref="C33:C34"/>
    <mergeCell ref="D33:D34"/>
    <mergeCell ref="I33:I34"/>
    <mergeCell ref="J33:J34"/>
    <mergeCell ref="C43:J43"/>
    <mergeCell ref="C45:J45"/>
    <mergeCell ref="C14:J14"/>
    <mergeCell ref="B3:J3"/>
    <mergeCell ref="C6:C7"/>
    <mergeCell ref="D6:D7"/>
    <mergeCell ref="I6:I7"/>
    <mergeCell ref="J6:J7"/>
    <mergeCell ref="B8:B19"/>
    <mergeCell ref="C8:J8"/>
    <mergeCell ref="C10:J10"/>
  </mergeCells>
  <conditionalFormatting sqref="E9:H9 E26:H26">
    <cfRule type="cellIs" dxfId="23" priority="24" operator="greaterThan">
      <formula>0</formula>
    </cfRule>
  </conditionalFormatting>
  <conditionalFormatting sqref="E11:H11">
    <cfRule type="cellIs" dxfId="22" priority="23" operator="greaterThan">
      <formula>0</formula>
    </cfRule>
  </conditionalFormatting>
  <conditionalFormatting sqref="E13:H13">
    <cfRule type="cellIs" dxfId="21" priority="22" operator="greaterThan">
      <formula>0</formula>
    </cfRule>
  </conditionalFormatting>
  <conditionalFormatting sqref="E22:H22">
    <cfRule type="cellIs" dxfId="20" priority="21" operator="greaterThan">
      <formula>0</formula>
    </cfRule>
  </conditionalFormatting>
  <conditionalFormatting sqref="E25:H25">
    <cfRule type="cellIs" dxfId="19" priority="20" operator="greaterThan">
      <formula>0</formula>
    </cfRule>
  </conditionalFormatting>
  <conditionalFormatting sqref="E19:H19">
    <cfRule type="cellIs" dxfId="18" priority="11" operator="greaterThan">
      <formula>0</formula>
    </cfRule>
  </conditionalFormatting>
  <conditionalFormatting sqref="E36:H36 E53:H53">
    <cfRule type="cellIs" dxfId="17" priority="8" operator="greaterThan">
      <formula>0</formula>
    </cfRule>
  </conditionalFormatting>
  <conditionalFormatting sqref="E38:H38">
    <cfRule type="cellIs" dxfId="16" priority="7" operator="greaterThan">
      <formula>0</formula>
    </cfRule>
  </conditionalFormatting>
  <conditionalFormatting sqref="E15:H15">
    <cfRule type="cellIs" dxfId="15" priority="14" operator="greaterThan">
      <formula>0</formula>
    </cfRule>
  </conditionalFormatting>
  <conditionalFormatting sqref="E49:H49">
    <cfRule type="cellIs" dxfId="14" priority="5" operator="greaterThan">
      <formula>0</formula>
    </cfRule>
  </conditionalFormatting>
  <conditionalFormatting sqref="E17:H17">
    <cfRule type="cellIs" dxfId="13" priority="12" operator="greaterThan">
      <formula>0</formula>
    </cfRule>
  </conditionalFormatting>
  <conditionalFormatting sqref="E44:H44">
    <cfRule type="cellIs" dxfId="12" priority="2" operator="greaterThan">
      <formula>0</formula>
    </cfRule>
  </conditionalFormatting>
  <conditionalFormatting sqref="E46:H46">
    <cfRule type="cellIs" dxfId="11" priority="1" operator="greaterThan">
      <formula>0</formula>
    </cfRule>
  </conditionalFormatting>
  <conditionalFormatting sqref="E40:H40">
    <cfRule type="cellIs" dxfId="10" priority="6" operator="greaterThan">
      <formula>0</formula>
    </cfRule>
  </conditionalFormatting>
  <conditionalFormatting sqref="E52:H52">
    <cfRule type="cellIs" dxfId="9" priority="4" operator="greaterThan">
      <formula>0</formula>
    </cfRule>
  </conditionalFormatting>
  <conditionalFormatting sqref="E42:H42">
    <cfRule type="cellIs" dxfId="8" priority="3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zoomScale="85" zoomScaleNormal="85" zoomScalePageLayoutView="85" workbookViewId="0">
      <selection activeCell="H14" sqref="H14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3" t="s">
        <v>88</v>
      </c>
      <c r="C1" s="64" t="s">
        <v>89</v>
      </c>
    </row>
    <row r="3" spans="2:10" s="25" customFormat="1" ht="23.1" customHeight="1" x14ac:dyDescent="0.25">
      <c r="B3" s="104" t="s">
        <v>98</v>
      </c>
      <c r="C3" s="105"/>
      <c r="D3" s="105"/>
      <c r="E3" s="105"/>
      <c r="F3" s="105"/>
      <c r="G3" s="105"/>
      <c r="H3" s="105"/>
      <c r="I3" s="105"/>
      <c r="J3" s="106"/>
    </row>
    <row r="4" spans="2:10" ht="14.1" customHeight="1" x14ac:dyDescent="0.25"/>
    <row r="5" spans="2:10" ht="15" customHeight="1" x14ac:dyDescent="0.25">
      <c r="C5" s="107" t="s">
        <v>25</v>
      </c>
      <c r="D5" s="99" t="s">
        <v>18</v>
      </c>
      <c r="E5" s="4" t="s">
        <v>5</v>
      </c>
      <c r="F5" s="4" t="s">
        <v>4</v>
      </c>
      <c r="G5" s="4" t="s">
        <v>8</v>
      </c>
      <c r="H5" s="4" t="s">
        <v>0</v>
      </c>
      <c r="I5" s="101" t="s">
        <v>1</v>
      </c>
      <c r="J5" s="101" t="s">
        <v>2</v>
      </c>
    </row>
    <row r="6" spans="2:10" ht="15" customHeight="1" x14ac:dyDescent="0.25">
      <c r="C6" s="108"/>
      <c r="D6" s="100"/>
      <c r="E6" s="10" t="s">
        <v>6</v>
      </c>
      <c r="F6" s="11" t="s">
        <v>7</v>
      </c>
      <c r="G6" s="11" t="s">
        <v>9</v>
      </c>
      <c r="H6" s="5" t="s">
        <v>10</v>
      </c>
      <c r="I6" s="101"/>
      <c r="J6" s="101"/>
    </row>
    <row r="7" spans="2:10" s="3" customFormat="1" ht="21" customHeight="1" x14ac:dyDescent="0.25">
      <c r="B7" s="110" t="s">
        <v>17</v>
      </c>
      <c r="C7" s="113" t="s">
        <v>24</v>
      </c>
      <c r="D7" s="114"/>
      <c r="E7" s="114"/>
      <c r="F7" s="114"/>
      <c r="G7" s="114"/>
      <c r="H7" s="114"/>
      <c r="I7" s="114"/>
      <c r="J7" s="115"/>
    </row>
    <row r="8" spans="2:10" ht="45" x14ac:dyDescent="0.25">
      <c r="B8" s="111"/>
      <c r="C8" s="6" t="s">
        <v>3</v>
      </c>
      <c r="D8" s="37">
        <v>0.1</v>
      </c>
      <c r="E8" s="9">
        <v>0</v>
      </c>
      <c r="F8" s="12">
        <v>0</v>
      </c>
      <c r="G8" s="7">
        <v>0</v>
      </c>
      <c r="H8" s="13">
        <v>7</v>
      </c>
      <c r="I8" s="49">
        <f>SUM(E8:H8)*D8</f>
        <v>0.70000000000000007</v>
      </c>
      <c r="J8" s="8"/>
    </row>
    <row r="9" spans="2:10" ht="21" customHeight="1" x14ac:dyDescent="0.25">
      <c r="B9" s="111"/>
      <c r="C9" s="113" t="s">
        <v>28</v>
      </c>
      <c r="D9" s="114"/>
      <c r="E9" s="114"/>
      <c r="F9" s="114"/>
      <c r="G9" s="114"/>
      <c r="H9" s="114"/>
      <c r="I9" s="114"/>
      <c r="J9" s="115"/>
    </row>
    <row r="10" spans="2:10" ht="45" x14ac:dyDescent="0.25">
      <c r="B10" s="111"/>
      <c r="C10" s="6" t="s">
        <v>11</v>
      </c>
      <c r="D10" s="37">
        <v>0.1</v>
      </c>
      <c r="E10" s="9">
        <v>0</v>
      </c>
      <c r="F10" s="12">
        <v>0</v>
      </c>
      <c r="G10" s="7">
        <v>0</v>
      </c>
      <c r="H10" s="13">
        <v>6.5</v>
      </c>
      <c r="I10" s="49">
        <f>SUM(E10:H10)*D10</f>
        <v>0.65</v>
      </c>
      <c r="J10" s="8"/>
    </row>
    <row r="11" spans="2:10" ht="21" customHeight="1" x14ac:dyDescent="0.25">
      <c r="B11" s="111"/>
      <c r="C11" s="113" t="s">
        <v>13</v>
      </c>
      <c r="D11" s="114"/>
      <c r="E11" s="114"/>
      <c r="F11" s="114"/>
      <c r="G11" s="114"/>
      <c r="H11" s="114"/>
      <c r="I11" s="114"/>
      <c r="J11" s="115"/>
    </row>
    <row r="12" spans="2:10" ht="45" x14ac:dyDescent="0.25">
      <c r="B12" s="111"/>
      <c r="C12" s="6" t="s">
        <v>12</v>
      </c>
      <c r="D12" s="40">
        <v>0.3</v>
      </c>
      <c r="E12" s="9">
        <v>0</v>
      </c>
      <c r="F12" s="12">
        <v>0</v>
      </c>
      <c r="G12" s="7">
        <v>0</v>
      </c>
      <c r="H12" s="13">
        <v>6.5</v>
      </c>
      <c r="I12" s="49">
        <f>SUM(E12:H12)*D12</f>
        <v>1.95</v>
      </c>
      <c r="J12" s="8"/>
    </row>
    <row r="13" spans="2:10" ht="21" customHeight="1" x14ac:dyDescent="0.25">
      <c r="B13" s="111"/>
      <c r="C13" s="142" t="s">
        <v>14</v>
      </c>
      <c r="D13" s="114"/>
      <c r="E13" s="114"/>
      <c r="F13" s="114"/>
      <c r="G13" s="114"/>
      <c r="H13" s="114"/>
      <c r="I13" s="114"/>
      <c r="J13" s="115"/>
    </row>
    <row r="14" spans="2:10" ht="45" x14ac:dyDescent="0.25">
      <c r="B14" s="111"/>
      <c r="C14" s="6" t="s">
        <v>32</v>
      </c>
      <c r="D14" s="38">
        <v>0.2</v>
      </c>
      <c r="E14" s="9">
        <v>0</v>
      </c>
      <c r="F14" s="12">
        <v>0</v>
      </c>
      <c r="G14" s="7">
        <v>0</v>
      </c>
      <c r="H14" s="13">
        <v>6</v>
      </c>
      <c r="I14" s="49">
        <f>SUM(E14:H14)*D14</f>
        <v>1.2000000000000002</v>
      </c>
      <c r="J14" s="8"/>
    </row>
    <row r="15" spans="2:10" ht="21" customHeight="1" x14ac:dyDescent="0.25">
      <c r="B15" s="111"/>
      <c r="C15" s="142" t="s">
        <v>33</v>
      </c>
      <c r="D15" s="114"/>
      <c r="E15" s="114"/>
      <c r="F15" s="114"/>
      <c r="G15" s="114"/>
      <c r="H15" s="114"/>
      <c r="I15" s="114"/>
      <c r="J15" s="115"/>
    </row>
    <row r="16" spans="2:10" ht="60" x14ac:dyDescent="0.25">
      <c r="B16" s="111"/>
      <c r="C16" s="6" t="s">
        <v>23</v>
      </c>
      <c r="D16" s="37">
        <v>0.1</v>
      </c>
      <c r="E16" s="9">
        <v>0</v>
      </c>
      <c r="F16" s="12">
        <v>0</v>
      </c>
      <c r="G16" s="7">
        <v>0</v>
      </c>
      <c r="H16" s="13">
        <v>7</v>
      </c>
      <c r="I16" s="49">
        <f>SUM(E16:H16)*D16</f>
        <v>0.70000000000000007</v>
      </c>
      <c r="J16" s="8"/>
    </row>
    <row r="17" spans="2:10" ht="21" customHeight="1" x14ac:dyDescent="0.25">
      <c r="B17" s="111"/>
      <c r="C17" s="142" t="s">
        <v>16</v>
      </c>
      <c r="D17" s="114"/>
      <c r="E17" s="114"/>
      <c r="F17" s="114"/>
      <c r="G17" s="114"/>
      <c r="H17" s="114"/>
      <c r="I17" s="114"/>
      <c r="J17" s="115"/>
    </row>
    <row r="18" spans="2:10" ht="45" x14ac:dyDescent="0.25">
      <c r="B18" s="112"/>
      <c r="C18" s="6" t="s">
        <v>32</v>
      </c>
      <c r="D18" s="37">
        <v>0.1</v>
      </c>
      <c r="E18" s="9">
        <v>0</v>
      </c>
      <c r="F18" s="12">
        <v>0</v>
      </c>
      <c r="G18" s="7">
        <v>0</v>
      </c>
      <c r="H18" s="13">
        <v>7</v>
      </c>
      <c r="I18" s="49">
        <f>SUM(E18:H18)*D18</f>
        <v>0.70000000000000007</v>
      </c>
      <c r="J18" s="8"/>
    </row>
    <row r="19" spans="2:10" ht="15.75" x14ac:dyDescent="0.25">
      <c r="B19" s="27"/>
      <c r="C19" s="18"/>
      <c r="D19" s="19"/>
      <c r="E19" s="20"/>
      <c r="F19" s="21"/>
      <c r="G19" s="22"/>
      <c r="H19" s="23"/>
      <c r="I19" s="28"/>
      <c r="J19" s="26"/>
    </row>
    <row r="20" spans="2:10" ht="21" customHeight="1" x14ac:dyDescent="0.25">
      <c r="B20" s="110" t="s">
        <v>27</v>
      </c>
      <c r="C20" s="116" t="s">
        <v>72</v>
      </c>
      <c r="D20" s="114"/>
      <c r="E20" s="114"/>
      <c r="F20" s="114"/>
      <c r="G20" s="114"/>
      <c r="H20" s="114"/>
      <c r="I20" s="114"/>
      <c r="J20" s="115"/>
    </row>
    <row r="21" spans="2:10" ht="45" x14ac:dyDescent="0.25">
      <c r="B21" s="112"/>
      <c r="C21" s="6" t="s">
        <v>22</v>
      </c>
      <c r="D21" s="37">
        <v>0.1</v>
      </c>
      <c r="E21" s="9">
        <v>0</v>
      </c>
      <c r="F21" s="12">
        <v>0</v>
      </c>
      <c r="G21" s="7">
        <v>0</v>
      </c>
      <c r="H21" s="13">
        <v>7</v>
      </c>
      <c r="I21" s="49">
        <f>SUM(E21:H21)*D21</f>
        <v>0.70000000000000007</v>
      </c>
      <c r="J21" s="8"/>
    </row>
    <row r="22" spans="2:10" ht="9" customHeight="1" x14ac:dyDescent="0.25">
      <c r="C22" s="109"/>
      <c r="D22" s="109"/>
      <c r="E22" s="109"/>
      <c r="F22" s="109"/>
      <c r="G22" s="109"/>
      <c r="H22" s="109"/>
      <c r="I22" s="109"/>
      <c r="J22" s="109"/>
    </row>
    <row r="23" spans="2:10" ht="14.1" customHeight="1" x14ac:dyDescent="0.25"/>
    <row r="24" spans="2:10" s="30" customFormat="1" ht="30" x14ac:dyDescent="0.25">
      <c r="C24" s="50" t="s">
        <v>29</v>
      </c>
      <c r="D24" s="51">
        <f>SUM(D8,D10,D14,D16,D18,D12,D21)</f>
        <v>0.99999999999999989</v>
      </c>
      <c r="E24" s="31"/>
      <c r="F24" s="31"/>
      <c r="G24" s="31"/>
      <c r="H24" s="32" t="s">
        <v>63</v>
      </c>
      <c r="I24" s="36">
        <f>SUM(I8,I10,I12,I14,I16,I18,I21,)</f>
        <v>6.6000000000000005</v>
      </c>
    </row>
  </sheetData>
  <mergeCells count="15">
    <mergeCell ref="B20:B21"/>
    <mergeCell ref="C20:J20"/>
    <mergeCell ref="C22:J22"/>
    <mergeCell ref="B7:B18"/>
    <mergeCell ref="C7:J7"/>
    <mergeCell ref="C9:J9"/>
    <mergeCell ref="C11:J11"/>
    <mergeCell ref="C13:J13"/>
    <mergeCell ref="C15:J15"/>
    <mergeCell ref="C17:J17"/>
    <mergeCell ref="B3:J3"/>
    <mergeCell ref="C5:C6"/>
    <mergeCell ref="D5:D6"/>
    <mergeCell ref="I5:I6"/>
    <mergeCell ref="J5:J6"/>
  </mergeCells>
  <conditionalFormatting sqref="E8:H8">
    <cfRule type="cellIs" dxfId="7" priority="11" operator="greaterThan">
      <formula>0</formula>
    </cfRule>
  </conditionalFormatting>
  <conditionalFormatting sqref="E10:H10">
    <cfRule type="cellIs" dxfId="6" priority="10" operator="greaterThan">
      <formula>0</formula>
    </cfRule>
  </conditionalFormatting>
  <conditionalFormatting sqref="E12:H12">
    <cfRule type="cellIs" dxfId="5" priority="9" operator="greaterThan">
      <formula>0</formula>
    </cfRule>
  </conditionalFormatting>
  <conditionalFormatting sqref="E21:H21">
    <cfRule type="cellIs" dxfId="4" priority="8" operator="greaterThan">
      <formula>0</formula>
    </cfRule>
  </conditionalFormatting>
  <conditionalFormatting sqref="E19:H19">
    <cfRule type="cellIs" dxfId="3" priority="7" operator="greaterThan">
      <formula>0</formula>
    </cfRule>
  </conditionalFormatting>
  <conditionalFormatting sqref="E14:H14">
    <cfRule type="cellIs" dxfId="2" priority="5" operator="greaterThan">
      <formula>0</formula>
    </cfRule>
  </conditionalFormatting>
  <conditionalFormatting sqref="E16:H16">
    <cfRule type="cellIs" dxfId="1" priority="2" operator="greaterThan">
      <formula>0</formula>
    </cfRule>
  </conditionalFormatting>
  <conditionalFormatting sqref="E18:H18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>
      <selection activeCell="H21" sqref="H21"/>
    </sheetView>
  </sheetViews>
  <sheetFormatPr baseColWidth="10" defaultColWidth="10.85546875" defaultRowHeight="15.95" customHeight="1" x14ac:dyDescent="0.25"/>
  <cols>
    <col min="1" max="1" width="10.85546875" style="1"/>
    <col min="2" max="5" width="10.85546875" style="3"/>
    <col min="6" max="6" width="4.42578125" style="66" bestFit="1" customWidth="1"/>
    <col min="7" max="7" width="6" style="67" customWidth="1"/>
    <col min="8" max="8" width="12.140625" style="62" customWidth="1"/>
    <col min="9" max="9" width="10.85546875" style="3"/>
    <col min="10" max="16384" width="10.85546875" style="1"/>
  </cols>
  <sheetData>
    <row r="3" spans="2:8" ht="26.1" customHeight="1" x14ac:dyDescent="0.25">
      <c r="B3" s="157" t="s">
        <v>87</v>
      </c>
      <c r="C3" s="158"/>
      <c r="D3" s="158"/>
      <c r="E3" s="158"/>
      <c r="F3" s="71" t="s">
        <v>102</v>
      </c>
      <c r="G3" s="68" t="s">
        <v>18</v>
      </c>
    </row>
    <row r="4" spans="2:8" ht="15.95" customHeight="1" x14ac:dyDescent="0.25">
      <c r="B4" s="164" t="s">
        <v>99</v>
      </c>
      <c r="C4" s="165"/>
      <c r="D4" s="165"/>
      <c r="E4" s="165"/>
      <c r="F4" s="72">
        <f>'PT1-Presentación1'!I20</f>
        <v>5.5</v>
      </c>
      <c r="G4" s="163">
        <v>0.7</v>
      </c>
      <c r="H4" s="154">
        <f>AVERAGE(F4:F5)</f>
        <v>6.0875000000000004</v>
      </c>
    </row>
    <row r="5" spans="2:8" ht="15.95" customHeight="1" x14ac:dyDescent="0.25">
      <c r="B5" s="166" t="s">
        <v>100</v>
      </c>
      <c r="C5" s="167"/>
      <c r="D5" s="167"/>
      <c r="E5" s="167"/>
      <c r="F5" s="73">
        <f>'PT1-Memoria1'!I18</f>
        <v>6.6750000000000007</v>
      </c>
      <c r="G5" s="147"/>
      <c r="H5" s="161"/>
    </row>
    <row r="6" spans="2:8" ht="15.95" customHeight="1" x14ac:dyDescent="0.25">
      <c r="B6" s="159" t="s">
        <v>107</v>
      </c>
      <c r="C6" s="160"/>
      <c r="D6" s="160"/>
      <c r="E6" s="160"/>
      <c r="F6" s="74">
        <f>'PT1-Presentación2'!I56</f>
        <v>6.8850000000000016</v>
      </c>
      <c r="G6" s="163">
        <v>0.3</v>
      </c>
      <c r="H6" s="154">
        <f>AVERAGE(F6:F7)</f>
        <v>6.7425000000000015</v>
      </c>
    </row>
    <row r="7" spans="2:8" ht="15.95" customHeight="1" x14ac:dyDescent="0.25">
      <c r="B7" s="168" t="s">
        <v>101</v>
      </c>
      <c r="C7" s="169"/>
      <c r="D7" s="169"/>
      <c r="E7" s="169"/>
      <c r="F7" s="75">
        <f>'PTI-Memoria2'!I24</f>
        <v>6.6000000000000005</v>
      </c>
      <c r="G7" s="148"/>
      <c r="H7" s="162"/>
    </row>
    <row r="8" spans="2:8" ht="15.95" customHeight="1" x14ac:dyDescent="0.25">
      <c r="G8" s="147">
        <f>SUM(G4+G6)</f>
        <v>1</v>
      </c>
      <c r="H8" s="149">
        <f>G4*H4+G6*H6</f>
        <v>6.2839999999999998</v>
      </c>
    </row>
    <row r="9" spans="2:8" ht="15.95" customHeight="1" x14ac:dyDescent="0.25">
      <c r="G9" s="148"/>
      <c r="H9" s="150"/>
    </row>
    <row r="12" spans="2:8" ht="15.95" customHeight="1" x14ac:dyDescent="0.25">
      <c r="B12" s="157" t="s">
        <v>103</v>
      </c>
      <c r="C12" s="158"/>
      <c r="D12" s="158"/>
      <c r="E12" s="158"/>
      <c r="F12" s="71" t="s">
        <v>102</v>
      </c>
      <c r="G12" s="68" t="s">
        <v>18</v>
      </c>
    </row>
    <row r="13" spans="2:8" ht="15.95" customHeight="1" x14ac:dyDescent="0.25">
      <c r="B13" s="159" t="s">
        <v>104</v>
      </c>
      <c r="C13" s="160"/>
      <c r="D13" s="160"/>
      <c r="E13" s="160"/>
      <c r="F13" s="74" t="e">
        <f>#REF!</f>
        <v>#REF!</v>
      </c>
      <c r="G13" s="151">
        <v>0.6</v>
      </c>
      <c r="H13" s="154" t="e">
        <f>AVERAGE(F13:F15)</f>
        <v>#REF!</v>
      </c>
    </row>
    <row r="14" spans="2:8" ht="15.95" customHeight="1" x14ac:dyDescent="0.25">
      <c r="B14" s="143" t="s">
        <v>105</v>
      </c>
      <c r="C14" s="144"/>
      <c r="D14" s="144"/>
      <c r="E14" s="144"/>
      <c r="F14" s="76" t="e">
        <f>#REF!</f>
        <v>#REF!</v>
      </c>
      <c r="G14" s="152"/>
      <c r="H14" s="155"/>
    </row>
    <row r="15" spans="2:8" ht="15.95" customHeight="1" x14ac:dyDescent="0.25">
      <c r="B15" s="143" t="s">
        <v>106</v>
      </c>
      <c r="C15" s="144"/>
      <c r="D15" s="144"/>
      <c r="E15" s="144"/>
      <c r="F15" s="76" t="e">
        <f>#REF!</f>
        <v>#REF!</v>
      </c>
      <c r="G15" s="153"/>
      <c r="H15" s="156"/>
    </row>
    <row r="16" spans="2:8" ht="15.95" customHeight="1" x14ac:dyDescent="0.25">
      <c r="B16" s="145" t="s">
        <v>108</v>
      </c>
      <c r="C16" s="146"/>
      <c r="D16" s="146"/>
      <c r="E16" s="146"/>
      <c r="F16" s="77" t="e">
        <f>#REF!</f>
        <v>#REF!</v>
      </c>
      <c r="G16" s="69">
        <v>0.4</v>
      </c>
      <c r="H16" s="70" t="e">
        <f>F16</f>
        <v>#REF!</v>
      </c>
    </row>
    <row r="17" spans="7:8" ht="15.95" customHeight="1" x14ac:dyDescent="0.25">
      <c r="G17" s="147">
        <f>SUM(G13:G16)</f>
        <v>1</v>
      </c>
      <c r="H17" s="149" t="e">
        <f>H13*G13+G16*H16</f>
        <v>#REF!</v>
      </c>
    </row>
    <row r="18" spans="7:8" ht="15.95" customHeight="1" x14ac:dyDescent="0.25">
      <c r="G18" s="148"/>
      <c r="H18" s="150"/>
    </row>
  </sheetData>
  <mergeCells count="20">
    <mergeCell ref="B3:E3"/>
    <mergeCell ref="B4:E4"/>
    <mergeCell ref="B5:E5"/>
    <mergeCell ref="B6:E6"/>
    <mergeCell ref="B7:E7"/>
    <mergeCell ref="B12:E12"/>
    <mergeCell ref="B13:E13"/>
    <mergeCell ref="B14:E14"/>
    <mergeCell ref="H4:H5"/>
    <mergeCell ref="H6:H7"/>
    <mergeCell ref="G4:G5"/>
    <mergeCell ref="G6:G7"/>
    <mergeCell ref="H8:H9"/>
    <mergeCell ref="G8:G9"/>
    <mergeCell ref="B15:E15"/>
    <mergeCell ref="B16:E16"/>
    <mergeCell ref="G17:G18"/>
    <mergeCell ref="H17:H18"/>
    <mergeCell ref="G13:G15"/>
    <mergeCell ref="H13:H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Detalle Rúbricas</vt:lpstr>
      <vt:lpstr>PT1-Presentación1</vt:lpstr>
      <vt:lpstr>PT1-Memoria1</vt:lpstr>
      <vt:lpstr>PT1-Presentación2</vt:lpstr>
      <vt:lpstr>PTI-Memoria2</vt:lpstr>
      <vt:lpstr>NOTAS FINALES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colivares</dc:creator>
  <cp:lastModifiedBy>andrew Ulloa</cp:lastModifiedBy>
  <cp:lastPrinted>2014-09-08T17:16:30Z</cp:lastPrinted>
  <dcterms:created xsi:type="dcterms:W3CDTF">2013-04-15T11:59:38Z</dcterms:created>
  <dcterms:modified xsi:type="dcterms:W3CDTF">2017-07-08T03:09:43Z</dcterms:modified>
</cp:coreProperties>
</file>