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nduniversityo365-my.sharepoint.com/personal/ekol-usa_lu_se/Documents/Dokument/riskkurs_2025/material/"/>
    </mc:Choice>
  </mc:AlternateContent>
  <xr:revisionPtr revIDLastSave="0" documentId="13_ncr:1_{FED2CD49-2415-47B3-B64A-CCC3825A75C3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data sample" sheetId="1" r:id="rId1"/>
    <sheet name="sample summary" sheetId="3" r:id="rId2"/>
    <sheet name="plot a histogram" sheetId="7" r:id="rId3"/>
    <sheet name="probability functions" sheetId="8" r:id="rId4"/>
    <sheet name="plot probability distribution" sheetId="5" r:id="rId5"/>
    <sheet name="random sampling" sheetId="2" r:id="rId6"/>
    <sheet name="compare" sheetId="9" r:id="rId7"/>
  </sheets>
  <definedNames>
    <definedName name="_xlchart.v1.0" hidden="1">'data sample'!$C$1</definedName>
    <definedName name="_xlchart.v1.1" hidden="1">'data sample'!$C$2:$C$570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F5" i="3"/>
  <c r="B26" i="9" l="1"/>
  <c r="B27" i="9"/>
  <c r="B22" i="9"/>
  <c r="B23" i="9"/>
  <c r="B24" i="9"/>
  <c r="B25" i="9"/>
  <c r="E13" i="9"/>
  <c r="E10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8" i="9"/>
  <c r="D8" i="2"/>
  <c r="D6" i="2"/>
  <c r="F7" i="3"/>
  <c r="B8" i="5"/>
  <c r="C8" i="5" s="1"/>
  <c r="B9" i="5"/>
  <c r="C9" i="5" s="1"/>
  <c r="B10" i="5"/>
  <c r="C10" i="5" s="1"/>
  <c r="B11" i="5"/>
  <c r="C11" i="5" s="1"/>
  <c r="B12" i="5"/>
  <c r="C12" i="5" s="1"/>
  <c r="B13" i="5"/>
  <c r="C13" i="5" s="1"/>
  <c r="B14" i="5"/>
  <c r="C14" i="5" s="1"/>
  <c r="B15" i="5"/>
  <c r="C15" i="5" s="1"/>
  <c r="B16" i="5"/>
  <c r="C16" i="5" s="1"/>
  <c r="B17" i="5"/>
  <c r="C17" i="5" s="1"/>
  <c r="B18" i="5"/>
  <c r="C18" i="5" s="1"/>
  <c r="B19" i="5"/>
  <c r="C19" i="5" s="1"/>
  <c r="B20" i="5"/>
  <c r="C20" i="5" s="1"/>
  <c r="B21" i="5"/>
  <c r="C21" i="5" s="1"/>
  <c r="B22" i="5"/>
  <c r="C22" i="5" s="1"/>
  <c r="B23" i="5"/>
  <c r="C23" i="5" s="1"/>
  <c r="B24" i="5"/>
  <c r="C24" i="5" s="1"/>
  <c r="B25" i="5"/>
  <c r="C25" i="5" s="1"/>
  <c r="B26" i="5"/>
  <c r="C26" i="5" s="1"/>
  <c r="B27" i="5"/>
  <c r="C27" i="5" s="1"/>
  <c r="B28" i="5"/>
  <c r="C28" i="5" s="1"/>
  <c r="B29" i="5"/>
  <c r="C29" i="5" s="1"/>
  <c r="B30" i="5"/>
  <c r="C30" i="5" s="1"/>
  <c r="B31" i="5"/>
  <c r="C31" i="5" s="1"/>
  <c r="B32" i="5"/>
  <c r="C32" i="5" s="1"/>
  <c r="B33" i="5"/>
  <c r="C33" i="5" s="1"/>
  <c r="B34" i="5"/>
  <c r="C34" i="5" s="1"/>
  <c r="B35" i="5"/>
  <c r="C35" i="5" s="1"/>
  <c r="B36" i="5"/>
  <c r="C36" i="5" s="1"/>
  <c r="B37" i="5"/>
  <c r="C37" i="5" s="1"/>
  <c r="B38" i="5"/>
  <c r="C38" i="5" s="1"/>
  <c r="B39" i="5"/>
  <c r="C39" i="5" s="1"/>
  <c r="B40" i="5"/>
  <c r="C40" i="5" s="1"/>
  <c r="B41" i="5"/>
  <c r="C41" i="5" s="1"/>
  <c r="B42" i="5"/>
  <c r="C42" i="5" s="1"/>
  <c r="B43" i="5"/>
  <c r="C43" i="5" s="1"/>
  <c r="B44" i="5"/>
  <c r="C44" i="5" s="1"/>
  <c r="B45" i="5"/>
  <c r="C45" i="5" s="1"/>
  <c r="B46" i="5"/>
  <c r="C46" i="5" s="1"/>
  <c r="B47" i="5"/>
  <c r="C47" i="5" s="1"/>
  <c r="B48" i="5"/>
  <c r="C48" i="5" s="1"/>
  <c r="B49" i="5"/>
  <c r="C49" i="5" s="1"/>
  <c r="B50" i="5"/>
  <c r="C50" i="5" s="1"/>
  <c r="B51" i="5"/>
  <c r="C51" i="5" s="1"/>
  <c r="B52" i="5"/>
  <c r="C52" i="5" s="1"/>
  <c r="B53" i="5"/>
  <c r="C53" i="5" s="1"/>
  <c r="B54" i="5"/>
  <c r="C54" i="5" s="1"/>
  <c r="B55" i="5"/>
  <c r="C55" i="5" s="1"/>
  <c r="B56" i="5"/>
  <c r="C56" i="5" s="1"/>
  <c r="B57" i="5"/>
  <c r="C57" i="5" s="1"/>
  <c r="B58" i="5"/>
  <c r="C58" i="5" s="1"/>
  <c r="B59" i="5"/>
  <c r="C59" i="5" s="1"/>
  <c r="B60" i="5"/>
  <c r="C60" i="5" s="1"/>
  <c r="B61" i="5"/>
  <c r="C61" i="5" s="1"/>
  <c r="B62" i="5"/>
  <c r="C62" i="5" s="1"/>
  <c r="B63" i="5"/>
  <c r="C63" i="5" s="1"/>
  <c r="B64" i="5"/>
  <c r="C64" i="5" s="1"/>
  <c r="B65" i="5"/>
  <c r="C65" i="5" s="1"/>
  <c r="B66" i="5"/>
  <c r="C66" i="5" s="1"/>
  <c r="B67" i="5"/>
  <c r="C67" i="5" s="1"/>
  <c r="B68" i="5"/>
  <c r="C68" i="5" s="1"/>
  <c r="B69" i="5"/>
  <c r="C69" i="5" s="1"/>
  <c r="B70" i="5"/>
  <c r="C70" i="5" s="1"/>
  <c r="B71" i="5"/>
  <c r="C71" i="5" s="1"/>
  <c r="B72" i="5"/>
  <c r="C72" i="5" s="1"/>
  <c r="B73" i="5"/>
  <c r="C73" i="5" s="1"/>
  <c r="B74" i="5"/>
  <c r="C74" i="5" s="1"/>
  <c r="B75" i="5"/>
  <c r="C75" i="5" s="1"/>
  <c r="B76" i="5"/>
  <c r="C76" i="5" s="1"/>
  <c r="B77" i="5"/>
  <c r="C77" i="5" s="1"/>
  <c r="B78" i="5"/>
  <c r="C78" i="5" s="1"/>
  <c r="B79" i="5"/>
  <c r="C79" i="5" s="1"/>
  <c r="B80" i="5"/>
  <c r="C80" i="5" s="1"/>
  <c r="B81" i="5"/>
  <c r="C81" i="5" s="1"/>
  <c r="B82" i="5"/>
  <c r="C82" i="5" s="1"/>
  <c r="B83" i="5"/>
  <c r="C83" i="5" s="1"/>
  <c r="B84" i="5"/>
  <c r="C84" i="5" s="1"/>
  <c r="B85" i="5"/>
  <c r="C85" i="5" s="1"/>
  <c r="B86" i="5"/>
  <c r="C86" i="5" s="1"/>
  <c r="B87" i="5"/>
  <c r="C87" i="5" s="1"/>
  <c r="B88" i="5"/>
  <c r="C88" i="5" s="1"/>
  <c r="B89" i="5"/>
  <c r="C89" i="5" s="1"/>
  <c r="B90" i="5"/>
  <c r="C90" i="5" s="1"/>
  <c r="B91" i="5"/>
  <c r="C91" i="5" s="1"/>
  <c r="B92" i="5"/>
  <c r="C92" i="5" s="1"/>
  <c r="B93" i="5"/>
  <c r="C93" i="5" s="1"/>
  <c r="B94" i="5"/>
  <c r="C94" i="5" s="1"/>
  <c r="B95" i="5"/>
  <c r="C95" i="5" s="1"/>
  <c r="B96" i="5"/>
  <c r="C96" i="5" s="1"/>
  <c r="B97" i="5"/>
  <c r="C97" i="5" s="1"/>
  <c r="B98" i="5"/>
  <c r="C98" i="5" s="1"/>
  <c r="B99" i="5"/>
  <c r="C99" i="5" s="1"/>
  <c r="B100" i="5"/>
  <c r="C100" i="5" s="1"/>
  <c r="B101" i="5"/>
  <c r="C101" i="5" s="1"/>
  <c r="B102" i="5"/>
  <c r="C102" i="5" s="1"/>
  <c r="B103" i="5"/>
  <c r="C103" i="5" s="1"/>
  <c r="B104" i="5"/>
  <c r="C104" i="5" s="1"/>
  <c r="B105" i="5"/>
  <c r="C105" i="5" s="1"/>
  <c r="B7" i="5"/>
  <c r="C7" i="5" s="1"/>
  <c r="F12" i="3"/>
  <c r="F6" i="3"/>
  <c r="F11" i="3"/>
  <c r="F10" i="3"/>
  <c r="F9" i="3"/>
  <c r="F8" i="3"/>
  <c r="E16" i="9" l="1"/>
  <c r="E14" i="9"/>
  <c r="E11" i="9"/>
</calcChain>
</file>

<file path=xl/sharedStrings.xml><?xml version="1.0" encoding="utf-8"?>
<sst xmlns="http://schemas.openxmlformats.org/spreadsheetml/2006/main" count="665" uniqueCount="93">
  <si>
    <t>id</t>
  </si>
  <si>
    <t>diagnosis</t>
  </si>
  <si>
    <t>radius_mean</t>
  </si>
  <si>
    <t>M</t>
  </si>
  <si>
    <t>B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</si>
  <si>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</si>
  <si>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</si>
  <si>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</si>
  <si>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</si>
  <si>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</si>
  <si>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</si>
  <si>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</si>
  <si>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</si>
  <si>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</si>
  <si>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</si>
  <si>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</si>
  <si>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</si>
  <si>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</si>
  <si>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Sample standard deviation</t>
  </si>
  <si>
    <t>Description of what is calculated</t>
  </si>
  <si>
    <t>The function with arguments</t>
  </si>
  <si>
    <t>The function when excecuted</t>
  </si>
  <si>
    <t>bins</t>
  </si>
  <si>
    <t>More</t>
  </si>
  <si>
    <t>Frequency</t>
  </si>
  <si>
    <t>Second quartile (median) in a sample</t>
  </si>
  <si>
    <t>First quartile in a sample</t>
  </si>
  <si>
    <t>Minium value of a sample</t>
  </si>
  <si>
    <t>Maximum value of a sample</t>
  </si>
  <si>
    <t>Size of a sample (i.e. number of observations)</t>
  </si>
  <si>
    <t>x-values</t>
  </si>
  <si>
    <t>pp-values</t>
  </si>
  <si>
    <t>Parameters</t>
  </si>
  <si>
    <t>mean</t>
  </si>
  <si>
    <t>standard deviation</t>
  </si>
  <si>
    <t>expected value</t>
  </si>
  <si>
    <t>Assigned or estimated</t>
  </si>
  <si>
    <t>Normal distribution</t>
  </si>
  <si>
    <t>PDF for x</t>
  </si>
  <si>
    <t>CDF for x</t>
  </si>
  <si>
    <t>NORM.DIST(x,mean,standard deviation,0)</t>
  </si>
  <si>
    <t>NORM.DIST(x,mean,standard deviation,1)</t>
  </si>
  <si>
    <t>pth quantile</t>
  </si>
  <si>
    <t>NORM.INV(p,mean,standard deviation)</t>
  </si>
  <si>
    <t>BETA.DIST</t>
  </si>
  <si>
    <t>BETA.INV</t>
  </si>
  <si>
    <t>POISSON.DIST</t>
  </si>
  <si>
    <t>POISSON.INV</t>
  </si>
  <si>
    <t>BINOM.DIST</t>
  </si>
  <si>
    <t>BINOM.INV</t>
  </si>
  <si>
    <t>EXPON.DIST</t>
  </si>
  <si>
    <t>Find the 95% quantile in the same distribution</t>
  </si>
  <si>
    <t>95th percentile in a sample</t>
  </si>
  <si>
    <t>Calculate the probability that a normally distributed variable with mean 14 and standard deviation 3.5 is less than 10</t>
  </si>
  <si>
    <t>Uniform random number</t>
  </si>
  <si>
    <t>random number from a normal distribution</t>
  </si>
  <si>
    <t>RAND()</t>
  </si>
  <si>
    <t>NORM.INV(RAND(),mean,standard deviation)</t>
  </si>
  <si>
    <t>with mean 14 and standard deviation 3.5</t>
  </si>
  <si>
    <t xml:space="preserve">random number from a beta distribution </t>
  </si>
  <si>
    <t>sample average</t>
  </si>
  <si>
    <t>alpha</t>
  </si>
  <si>
    <t>beta</t>
  </si>
  <si>
    <t>alpha/(alpha+beta)</t>
  </si>
  <si>
    <t>95% quantile P95</t>
  </si>
  <si>
    <t>BETA.INV(0.95,alpha,beta)</t>
  </si>
  <si>
    <t>Sample size</t>
  </si>
  <si>
    <t>COUNT(B:B)</t>
  </si>
  <si>
    <t>PERCENTILE.INC(B:B,0.95)</t>
  </si>
  <si>
    <t>AVERAGE(B:B)</t>
  </si>
  <si>
    <t>BETA.INV(RAND(),alpha,beta)</t>
  </si>
  <si>
    <t>with alpha=2 and beta=8</t>
  </si>
  <si>
    <t>density (PDF)</t>
  </si>
  <si>
    <t>Random sample</t>
  </si>
  <si>
    <t>Calculate</t>
  </si>
  <si>
    <t>The 5th percentile in the sample</t>
  </si>
  <si>
    <t>Third quartile in the sample</t>
  </si>
  <si>
    <t>Sample mean</t>
  </si>
  <si>
    <t>QUARTILE.INC('data sample'!C:C,1)</t>
  </si>
  <si>
    <t>MEDIAN('data sample'!C:C)</t>
  </si>
  <si>
    <t>PERCENTILE.INC('data sample'!C:C,0.95)</t>
  </si>
  <si>
    <t>AVERAGE('data sample'!C:C)</t>
  </si>
  <si>
    <t>STDEV.S('data sample'!C:C)</t>
  </si>
  <si>
    <t>MIN('data sample'!C:C)</t>
  </si>
  <si>
    <t>MAX('data sample'!C:C)</t>
  </si>
  <si>
    <t>COUNT('data sample'!C:C)</t>
  </si>
  <si>
    <t>The coefficient of variation (or relative standard deviation) as a percentage</t>
  </si>
  <si>
    <t>Calculate the probability that an exponentially distributed variable with mean 14 is less than 10</t>
  </si>
  <si>
    <t>etc</t>
  </si>
  <si>
    <t/>
  </si>
  <si>
    <t>Uniform random number between 1 and 6</t>
  </si>
  <si>
    <t>Answer</t>
  </si>
  <si>
    <t>Calculated values should 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</si>
</sst>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10" xfId="0" applyBorder="1"/>
    <xf numFmtId="0" fontId="18" fillId="0" borderId="11" xfId="0" applyFont="1" applyBorder="1" applyAlignment="1">
      <alignment horizontal="centerContinuous"/>
    </xf>
    <xf numFmtId="0" fontId="16" fillId="0" borderId="0" xfId="0" applyFont="1"/>
    <xf numFmtId="0" fontId="18" fillId="0" borderId="11" xfId="0" applyFont="1" applyBorder="1" applyAlignment="1">
      <alignment horizontal="center"/>
    </xf>
    <xf numFmtId="0" fontId="0" fillId="33" borderId="0" xfId="0" applyFill="1" applyAlignment="1">
      <alignment horizontal="right"/>
    </xf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4" borderId="0" xfId="0" applyFill="1" applyAlignment="1">
      <alignment wrapText="1"/>
    </xf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'plot a histogram'!$K$12:$K$18</c:f>
              <c:strCach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More</c:v>
                </c:pt>
              </c:strCache>
            </c:strRef>
          </c:cat>
          <c:val>
            <c:numRef>
              <c:f>'plot a histogram'!$L$12:$L$18</c:f>
              <c:numCache>
                <c:formatCode>General</c:formatCode>
                <c:ptCount val="7"/>
                <c:pt idx="0">
                  <c:v>0</c:v>
                </c:pt>
                <c:pt idx="1">
                  <c:v>47</c:v>
                </c:pt>
                <c:pt idx="2">
                  <c:v>349</c:v>
                </c:pt>
                <c:pt idx="3">
                  <c:v>128</c:v>
                </c:pt>
                <c:pt idx="4">
                  <c:v>40</c:v>
                </c:pt>
                <c:pt idx="5">
                  <c:v>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8B-4D74-BC56-1E28FA6E3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5850287"/>
        <c:axId val="523368815"/>
      </c:barChart>
      <c:catAx>
        <c:axId val="565850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3368815"/>
        <c:crosses val="autoZero"/>
        <c:auto val="1"/>
        <c:lblAlgn val="ctr"/>
        <c:lblOffset val="100"/>
        <c:noMultiLvlLbl val="0"/>
      </c:catAx>
      <c:valAx>
        <c:axId val="5233688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5850287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'plot probability distribution'!$C$6</c:f>
              <c:strCache>
                <c:ptCount val="1"/>
                <c:pt idx="0">
                  <c:v>density (PDF)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'plot probability distribution'!$B$7:$B$105</c:f>
              <c:numCache>
                <c:formatCode>General</c:formatCode>
                <c:ptCount val="99"/>
                <c:pt idx="0">
                  <c:v>5.8577824408570578</c:v>
                </c:pt>
                <c:pt idx="1">
                  <c:v>6.8118788127886214</c:v>
                </c:pt>
                <c:pt idx="2">
                  <c:v>7.417222371470622</c:v>
                </c:pt>
                <c:pt idx="3">
                  <c:v>7.8725987506174064</c:v>
                </c:pt>
                <c:pt idx="4">
                  <c:v>8.243012305669847</c:v>
                </c:pt>
                <c:pt idx="5">
                  <c:v>8.5582924189110141</c:v>
                </c:pt>
                <c:pt idx="6">
                  <c:v>8.8347314013729044</c:v>
                </c:pt>
                <c:pt idx="7">
                  <c:v>9.0822495389162761</c:v>
                </c:pt>
                <c:pt idx="8">
                  <c:v>9.3073573820842448</c:v>
                </c:pt>
                <c:pt idx="9">
                  <c:v>9.5145695205938985</c:v>
                </c:pt>
                <c:pt idx="10">
                  <c:v>9.7071515798718622</c:v>
                </c:pt>
                <c:pt idx="11">
                  <c:v>9.8875462277686843</c:v>
                </c:pt>
                <c:pt idx="12">
                  <c:v>10.057631048364195</c:v>
                </c:pt>
                <c:pt idx="13">
                  <c:v>10.218882307147652</c:v>
                </c:pt>
                <c:pt idx="14">
                  <c:v>10.372483136771736</c:v>
                </c:pt>
                <c:pt idx="15">
                  <c:v>10.519397408765876</c:v>
                </c:pt>
                <c:pt idx="16">
                  <c:v>10.660421613988316</c:v>
                </c:pt>
                <c:pt idx="17">
                  <c:v>10.796222192550147</c:v>
                </c:pt>
                <c:pt idx="18">
                  <c:v>10.9273629673207</c:v>
                </c:pt>
                <c:pt idx="19">
                  <c:v>11.054325682494799</c:v>
                </c:pt>
                <c:pt idx="20">
                  <c:v>11.177525635436158</c:v>
                </c:pt>
                <c:pt idx="21">
                  <c:v>11.297323750339602</c:v>
                </c:pt>
                <c:pt idx="22">
                  <c:v>11.414036027851751</c:v>
                </c:pt>
                <c:pt idx="23">
                  <c:v>11.527941030059694</c:v>
                </c:pt>
                <c:pt idx="24">
                  <c:v>11.639285874313714</c:v>
                </c:pt>
                <c:pt idx="25">
                  <c:v>11.74829108112479</c:v>
                </c:pt>
                <c:pt idx="26">
                  <c:v>11.855154531441805</c:v>
                </c:pt>
                <c:pt idx="27">
                  <c:v>11.960054724550742</c:v>
                </c:pt>
                <c:pt idx="28">
                  <c:v>12.063153481555144</c:v>
                </c:pt>
                <c:pt idx="29">
                  <c:v>12.164598205521857</c:v>
                </c:pt>
                <c:pt idx="30">
                  <c:v>12.264523784283913</c:v>
                </c:pt>
                <c:pt idx="31">
                  <c:v>12.363054203099221</c:v>
                </c:pt>
                <c:pt idx="32">
                  <c:v>12.460303920143682</c:v>
                </c:pt>
                <c:pt idx="33">
                  <c:v>12.556379046955083</c:v>
                </c:pt>
                <c:pt idx="34">
                  <c:v>12.651378367573512</c:v>
                </c:pt>
                <c:pt idx="35">
                  <c:v>12.745394223620821</c:v>
                </c:pt>
                <c:pt idx="36">
                  <c:v>12.838513287471143</c:v>
                </c:pt>
                <c:pt idx="37">
                  <c:v>12.930817241652109</c:v>
                </c:pt>
                <c:pt idx="38">
                  <c:v>13.02238337943391</c:v>
                </c:pt>
                <c:pt idx="39">
                  <c:v>13.1132851390247</c:v>
                </c:pt>
                <c:pt idx="40">
                  <c:v>13.203592581755977</c:v>
                </c:pt>
                <c:pt idx="41">
                  <c:v>13.293372823003523</c:v>
                </c:pt>
                <c:pt idx="42">
                  <c:v>13.382690423266986</c:v>
                </c:pt>
                <c:pt idx="43">
                  <c:v>13.471607745761279</c:v>
                </c:pt>
                <c:pt idx="44">
                  <c:v>13.560185286007242</c:v>
                </c:pt>
                <c:pt idx="45">
                  <c:v>13.648481978209857</c:v>
                </c:pt>
                <c:pt idx="46">
                  <c:v>13.736555482650596</c:v>
                </c:pt>
                <c:pt idx="47">
                  <c:v>13.824462457873432</c:v>
                </c:pt>
                <c:pt idx="48">
                  <c:v>13.912258821094511</c:v>
                </c:pt>
                <c:pt idx="49">
                  <c:v>14</c:v>
                </c:pt>
                <c:pt idx="50">
                  <c:v>14.087741178905489</c:v>
                </c:pt>
                <c:pt idx="51">
                  <c:v>14.175537542126568</c:v>
                </c:pt>
                <c:pt idx="52">
                  <c:v>14.263444517349404</c:v>
                </c:pt>
                <c:pt idx="53">
                  <c:v>14.351518021790145</c:v>
                </c:pt>
                <c:pt idx="54">
                  <c:v>14.43981471399276</c:v>
                </c:pt>
                <c:pt idx="55">
                  <c:v>14.528392254238721</c:v>
                </c:pt>
                <c:pt idx="56">
                  <c:v>14.617309576733014</c:v>
                </c:pt>
                <c:pt idx="57">
                  <c:v>14.706627176996477</c:v>
                </c:pt>
                <c:pt idx="58">
                  <c:v>14.796407418244023</c:v>
                </c:pt>
                <c:pt idx="59">
                  <c:v>14.8867148609753</c:v>
                </c:pt>
                <c:pt idx="60">
                  <c:v>14.97761662056609</c:v>
                </c:pt>
                <c:pt idx="61">
                  <c:v>15.069182758347891</c:v>
                </c:pt>
                <c:pt idx="62">
                  <c:v>15.161486712528857</c:v>
                </c:pt>
                <c:pt idx="63">
                  <c:v>15.254605776379179</c:v>
                </c:pt>
                <c:pt idx="64">
                  <c:v>15.348621632426488</c:v>
                </c:pt>
                <c:pt idx="65">
                  <c:v>15.443620953044917</c:v>
                </c:pt>
                <c:pt idx="66">
                  <c:v>15.539696079856318</c:v>
                </c:pt>
                <c:pt idx="67">
                  <c:v>15.636945796900779</c:v>
                </c:pt>
                <c:pt idx="68">
                  <c:v>15.735476215716087</c:v>
                </c:pt>
                <c:pt idx="69">
                  <c:v>15.835401794478143</c:v>
                </c:pt>
                <c:pt idx="70">
                  <c:v>15.936846518444854</c:v>
                </c:pt>
                <c:pt idx="71">
                  <c:v>16.039945275449256</c:v>
                </c:pt>
                <c:pt idx="72">
                  <c:v>16.144845468558195</c:v>
                </c:pt>
                <c:pt idx="73">
                  <c:v>16.25170891887521</c:v>
                </c:pt>
                <c:pt idx="74">
                  <c:v>16.360714125686286</c:v>
                </c:pt>
                <c:pt idx="75">
                  <c:v>16.472058969940306</c:v>
                </c:pt>
                <c:pt idx="76">
                  <c:v>16.585963972148249</c:v>
                </c:pt>
                <c:pt idx="77">
                  <c:v>16.702676249660399</c:v>
                </c:pt>
                <c:pt idx="78">
                  <c:v>16.822474364563842</c:v>
                </c:pt>
                <c:pt idx="79">
                  <c:v>16.945674317505201</c:v>
                </c:pt>
                <c:pt idx="80">
                  <c:v>17.0726370326793</c:v>
                </c:pt>
                <c:pt idx="81">
                  <c:v>17.203777807449843</c:v>
                </c:pt>
                <c:pt idx="82">
                  <c:v>17.339578386011684</c:v>
                </c:pt>
                <c:pt idx="83">
                  <c:v>17.480602591234124</c:v>
                </c:pt>
                <c:pt idx="84">
                  <c:v>17.627516863228266</c:v>
                </c:pt>
                <c:pt idx="85">
                  <c:v>17.781117692852348</c:v>
                </c:pt>
                <c:pt idx="86">
                  <c:v>17.942368951635807</c:v>
                </c:pt>
                <c:pt idx="87">
                  <c:v>18.112453772231316</c:v>
                </c:pt>
                <c:pt idx="88">
                  <c:v>18.292848420128138</c:v>
                </c:pt>
                <c:pt idx="89">
                  <c:v>18.485430479406102</c:v>
                </c:pt>
                <c:pt idx="90">
                  <c:v>18.692642617915755</c:v>
                </c:pt>
                <c:pt idx="91">
                  <c:v>18.917750461083713</c:v>
                </c:pt>
                <c:pt idx="92">
                  <c:v>19.165268598627101</c:v>
                </c:pt>
                <c:pt idx="93">
                  <c:v>19.441707581088984</c:v>
                </c:pt>
                <c:pt idx="94">
                  <c:v>19.756987694330149</c:v>
                </c:pt>
                <c:pt idx="95">
                  <c:v>20.127401249382594</c:v>
                </c:pt>
                <c:pt idx="96">
                  <c:v>20.582777628529378</c:v>
                </c:pt>
                <c:pt idx="97">
                  <c:v>21.188121187211379</c:v>
                </c:pt>
                <c:pt idx="98">
                  <c:v>22.142217559142942</c:v>
                </c:pt>
              </c:numCache>
            </c:numRef>
          </c:xVal>
          <c:yVal>
            <c:numRef>
              <c:f>'plot probability distribution'!$C$7:$C$105</c:f>
              <c:numCache>
                <c:formatCode>General</c:formatCode>
                <c:ptCount val="99"/>
                <c:pt idx="0">
                  <c:v>7.614897772416594E-3</c:v>
                </c:pt>
                <c:pt idx="1">
                  <c:v>1.383375310878345E-2</c:v>
                </c:pt>
                <c:pt idx="2">
                  <c:v>1.9440557547554894E-2</c:v>
                </c:pt>
                <c:pt idx="3">
                  <c:v>2.4621078293137522E-2</c:v>
                </c:pt>
                <c:pt idx="4">
                  <c:v>2.946732582153468E-2</c:v>
                </c:pt>
                <c:pt idx="5">
                  <c:v>3.403513291218857E-2</c:v>
                </c:pt>
                <c:pt idx="6">
                  <c:v>3.8362261305783338E-2</c:v>
                </c:pt>
                <c:pt idx="7">
                  <c:v>4.247606464618589E-2</c:v>
                </c:pt>
                <c:pt idx="8">
                  <c:v>4.6397322234302152E-2</c:v>
                </c:pt>
                <c:pt idx="9">
                  <c:v>5.0142380552139099E-2</c:v>
                </c:pt>
                <c:pt idx="10">
                  <c:v>5.3724447716997616E-2</c:v>
                </c:pt>
                <c:pt idx="11">
                  <c:v>5.7154423939914184E-2</c:v>
                </c:pt>
                <c:pt idx="12">
                  <c:v>6.0441459769881578E-2</c:v>
                </c:pt>
                <c:pt idx="13">
                  <c:v>6.3593345744445612E-2</c:v>
                </c:pt>
                <c:pt idx="14">
                  <c:v>6.6616792929623525E-2</c:v>
                </c:pt>
                <c:pt idx="15">
                  <c:v>6.9517640224386182E-2</c:v>
                </c:pt>
                <c:pt idx="16">
                  <c:v>7.2301010975192287E-2</c:v>
                </c:pt>
                <c:pt idx="17">
                  <c:v>7.4971433571032503E-2</c:v>
                </c:pt>
                <c:pt idx="18">
                  <c:v>7.7532935854547777E-2</c:v>
                </c:pt>
                <c:pt idx="19">
                  <c:v>7.998912011651664E-2</c:v>
                </c:pt>
                <c:pt idx="20">
                  <c:v>8.2343223436881288E-2</c:v>
                </c:pt>
                <c:pt idx="21">
                  <c:v>8.4598166792885482E-2</c:v>
                </c:pt>
                <c:pt idx="22">
                  <c:v>8.6756595435042633E-2</c:v>
                </c:pt>
                <c:pt idx="23">
                  <c:v>8.8820912388675885E-2</c:v>
                </c:pt>
                <c:pt idx="24">
                  <c:v>9.0793306481173411E-2</c:v>
                </c:pt>
                <c:pt idx="25">
                  <c:v>9.2675775964092572E-2</c:v>
                </c:pt>
                <c:pt idx="26">
                  <c:v>9.4470148556240002E-2</c:v>
                </c:pt>
                <c:pt idx="27">
                  <c:v>9.6178098553034608E-2</c:v>
                </c:pt>
                <c:pt idx="28">
                  <c:v>9.7801161511234705E-2</c:v>
                </c:pt>
                <c:pt idx="29">
                  <c:v>9.9340746914306791E-2</c:v>
                </c:pt>
                <c:pt idx="30">
                  <c:v>0.10079814914377595</c:v>
                </c:pt>
                <c:pt idx="31">
                  <c:v>0.10217455701973342</c:v>
                </c:pt>
                <c:pt idx="32">
                  <c:v>0.103471062124889</c:v>
                </c:pt>
                <c:pt idx="33">
                  <c:v>0.10468866608793748</c:v>
                </c:pt>
                <c:pt idx="34">
                  <c:v>0.10582828697119015</c:v>
                </c:pt>
                <c:pt idx="35">
                  <c:v>0.10689076488263825</c:v>
                </c:pt>
                <c:pt idx="36">
                  <c:v>0.1078768669125385</c:v>
                </c:pt>
                <c:pt idx="37">
                  <c:v>0.10878729147822906</c:v>
                </c:pt>
                <c:pt idx="38">
                  <c:v>0.10962267214742441</c:v>
                </c:pt>
                <c:pt idx="39">
                  <c:v>0.11038358099910299</c:v>
                </c:pt>
                <c:pt idx="40">
                  <c:v>0.11107053157182446</c:v>
                </c:pt>
                <c:pt idx="41">
                  <c:v>0.11168398144152958</c:v>
                </c:pt>
                <c:pt idx="42">
                  <c:v>0.11222433446429544</c:v>
                </c:pt>
                <c:pt idx="43">
                  <c:v>0.11269194271391124</c:v>
                </c:pt>
                <c:pt idx="44">
                  <c:v>0.11308710813931908</c:v>
                </c:pt>
                <c:pt idx="45">
                  <c:v>0.11341008396278086</c:v>
                </c:pt>
                <c:pt idx="46">
                  <c:v>0.11366107583596072</c:v>
                </c:pt>
                <c:pt idx="47">
                  <c:v>0.11384024276785229</c:v>
                </c:pt>
                <c:pt idx="48">
                  <c:v>0.11394769783554326</c:v>
                </c:pt>
                <c:pt idx="49">
                  <c:v>0.11398350868612363</c:v>
                </c:pt>
                <c:pt idx="50">
                  <c:v>0.11394769783554326</c:v>
                </c:pt>
                <c:pt idx="51">
                  <c:v>0.11384024276785229</c:v>
                </c:pt>
                <c:pt idx="52">
                  <c:v>0.11366107583596072</c:v>
                </c:pt>
                <c:pt idx="53">
                  <c:v>0.11341008396278086</c:v>
                </c:pt>
                <c:pt idx="54">
                  <c:v>0.11308710813931908</c:v>
                </c:pt>
                <c:pt idx="55">
                  <c:v>0.11269194271391124</c:v>
                </c:pt>
                <c:pt idx="56">
                  <c:v>0.11222433446429544</c:v>
                </c:pt>
                <c:pt idx="57">
                  <c:v>0.11168398144152958</c:v>
                </c:pt>
                <c:pt idx="58">
                  <c:v>0.11107053157182446</c:v>
                </c:pt>
                <c:pt idx="59">
                  <c:v>0.11038358099910299</c:v>
                </c:pt>
                <c:pt idx="60">
                  <c:v>0.10962267214742441</c:v>
                </c:pt>
                <c:pt idx="61">
                  <c:v>0.10878729147822906</c:v>
                </c:pt>
                <c:pt idx="62">
                  <c:v>0.1078768669125385</c:v>
                </c:pt>
                <c:pt idx="63">
                  <c:v>0.10689076488263825</c:v>
                </c:pt>
                <c:pt idx="64">
                  <c:v>0.10582828697119015</c:v>
                </c:pt>
                <c:pt idx="65">
                  <c:v>0.10468866608793748</c:v>
                </c:pt>
                <c:pt idx="66">
                  <c:v>0.103471062124889</c:v>
                </c:pt>
                <c:pt idx="67">
                  <c:v>0.10217455701973342</c:v>
                </c:pt>
                <c:pt idx="68">
                  <c:v>0.10079814914377595</c:v>
                </c:pt>
                <c:pt idx="69">
                  <c:v>9.9340746914306791E-2</c:v>
                </c:pt>
                <c:pt idx="70">
                  <c:v>9.780116151123476E-2</c:v>
                </c:pt>
                <c:pt idx="71">
                  <c:v>9.6178098553034663E-2</c:v>
                </c:pt>
                <c:pt idx="72">
                  <c:v>9.4470148556240002E-2</c:v>
                </c:pt>
                <c:pt idx="73">
                  <c:v>9.2675775964092572E-2</c:v>
                </c:pt>
                <c:pt idx="74">
                  <c:v>9.0793306481173411E-2</c:v>
                </c:pt>
                <c:pt idx="75">
                  <c:v>8.8820912388675885E-2</c:v>
                </c:pt>
                <c:pt idx="76">
                  <c:v>8.6756595435042633E-2</c:v>
                </c:pt>
                <c:pt idx="77">
                  <c:v>8.4598166792885454E-2</c:v>
                </c:pt>
                <c:pt idx="78">
                  <c:v>8.2343223436881288E-2</c:v>
                </c:pt>
                <c:pt idx="79">
                  <c:v>7.998912011651664E-2</c:v>
                </c:pt>
                <c:pt idx="80">
                  <c:v>7.7532935854547777E-2</c:v>
                </c:pt>
                <c:pt idx="81">
                  <c:v>7.4971433571032711E-2</c:v>
                </c:pt>
                <c:pt idx="82">
                  <c:v>7.2301010975192287E-2</c:v>
                </c:pt>
                <c:pt idx="83">
                  <c:v>6.9517640224386182E-2</c:v>
                </c:pt>
                <c:pt idx="84">
                  <c:v>6.6616792929623456E-2</c:v>
                </c:pt>
                <c:pt idx="85">
                  <c:v>6.3593345744445612E-2</c:v>
                </c:pt>
                <c:pt idx="86">
                  <c:v>6.0441459769881523E-2</c:v>
                </c:pt>
                <c:pt idx="87">
                  <c:v>5.7154423939914184E-2</c:v>
                </c:pt>
                <c:pt idx="88">
                  <c:v>5.3724447716997616E-2</c:v>
                </c:pt>
                <c:pt idx="89">
                  <c:v>5.0142380552139099E-2</c:v>
                </c:pt>
                <c:pt idx="90">
                  <c:v>4.6397322234302152E-2</c:v>
                </c:pt>
                <c:pt idx="91">
                  <c:v>4.2476064646186064E-2</c:v>
                </c:pt>
                <c:pt idx="92">
                  <c:v>3.8362261305783248E-2</c:v>
                </c:pt>
                <c:pt idx="93">
                  <c:v>3.4035132912188591E-2</c:v>
                </c:pt>
                <c:pt idx="94">
                  <c:v>2.9467325821534735E-2</c:v>
                </c:pt>
                <c:pt idx="95">
                  <c:v>2.4621078293137522E-2</c:v>
                </c:pt>
                <c:pt idx="96">
                  <c:v>1.9440557547554894E-2</c:v>
                </c:pt>
                <c:pt idx="97">
                  <c:v>1.383375310878345E-2</c:v>
                </c:pt>
                <c:pt idx="98">
                  <c:v>7.614897772416594E-3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03-4089-862F-61C5E2D5F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022687"/>
        <c:axId val="2118927919"/>
      </c:scatterChart>
      <c:valAx>
        <c:axId val="2119022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2118927919"/>
        <c:crosses val="autoZero"/>
        <c:crossBetween val="midCat"/>
      </c:valAx>
      <c:valAx>
        <c:axId val="211892791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crossAx val="2119022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00EEB8A7-B5CF-4F51-9B68-0B35AA334609}">
          <cx:tx>
            <cx:txData>
              <cx:f>_xlchart.v1.0</cx:f>
              <cx:v>radius_mean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120649</xdr:colOff>
      <xdr:row>0</xdr:row>
      <xdr:rowOff>158750</xdr:rowOff>
    </xdr:from>
    <xdr:to>
      <xdr:col>10</xdr:col>
      <xdr:colOff>568324</xdr:colOff>
      <xdr:row>3</xdr:row>
      <xdr:rowOff>165100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E5C0139-3594-4351-9AB1-FEDF89D6F943}"/>
            </a:ext>
          </a:extLst>
        </xdr:cNvPr>
        <xdr:cNvSpPr txBox="1"/>
      </xdr:nvSpPr>
      <xdr:spPr>
        <a:xfrm>
          <a:off x="2768599" y="158750"/>
          <a:ext cx="4105275" cy="558800"/>
        </a:xfrm>
        <a:prstGeom prst="rect">
          <a:avLst/>
        </a:prstGeom>
        <a:solidFill>
          <a:schemeClr val="lt1"/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is the first three columns from the breast-cancer data set. </a:t>
          </a:r>
        </a:p>
        <a:p>
          <a:r>
            <a:rPr lang="en-US" sz="1100"/>
            <a:t>We</a:t>
          </a:r>
          <a:r>
            <a:rPr lang="en-US" sz="1100" baseline="0"/>
            <a:t> use this to illustrate the functions for summary statistics.</a:t>
          </a:r>
          <a:endParaRPr lang="en-S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0</xdr:row>
      <xdr:rowOff>107950</xdr:rowOff>
    </xdr:from>
    <xdr:to>
      <xdr:col>1</xdr:col>
      <xdr:colOff>965200</xdr:colOff>
      <xdr:row>4</xdr:row>
      <xdr:rowOff>60325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2B05D0E-3D56-A015-22E0-0A85073742DD}"/>
            </a:ext>
          </a:extLst>
        </xdr:cNvPr>
        <xdr:cNvSpPr txBox="1"/>
      </xdr:nvSpPr>
      <xdr:spPr>
        <a:xfrm>
          <a:off x="82550" y="107950"/>
          <a:ext cx="1987550" cy="688975"/>
        </a:xfrm>
        <a:prstGeom prst="rect">
          <a:avLst/>
        </a:prstGeom>
        <a:solidFill>
          <a:schemeClr val="lt1"/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is the output from running Data&gt;Data Analysis&gt;Descriptive Statistics</a:t>
          </a:r>
          <a:endParaRPr lang="en-SE" sz="1100"/>
        </a:p>
      </xdr:txBody>
    </xdr:sp>
    <xdr:clientData/>
  </xdr:twoCellAnchor>
  <xdr:twoCellAnchor>
    <xdr:from>
      <xdr:col>3</xdr:col>
      <xdr:colOff>22224</xdr:colOff>
      <xdr:row>0</xdr:row>
      <xdr:rowOff>15876</xdr:rowOff>
    </xdr:from>
    <xdr:to>
      <xdr:col>5</xdr:col>
      <xdr:colOff>1771650</xdr:colOff>
      <xdr:row>2</xdr:row>
      <xdr:rowOff>73026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6F1E87F-64C2-483D-B368-A0CA692759B5}"/>
            </a:ext>
          </a:extLst>
        </xdr:cNvPr>
        <xdr:cNvSpPr txBox="1"/>
      </xdr:nvSpPr>
      <xdr:spPr>
        <a:xfrm>
          <a:off x="2816224" y="15876"/>
          <a:ext cx="7464426" cy="425450"/>
        </a:xfrm>
        <a:prstGeom prst="rect">
          <a:avLst/>
        </a:prstGeom>
        <a:solidFill>
          <a:schemeClr val="lt1"/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</a:t>
          </a:r>
          <a:r>
            <a:rPr lang="en-US" sz="1100" baseline="0"/>
            <a:t> functions below can be used to summarise data in a sample</a:t>
          </a:r>
          <a:endParaRPr lang="en-SE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7</xdr:col>
      <xdr:colOff>304800</xdr:colOff>
      <xdr:row>19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EFBFE3A-A43F-4A73-A53F-6021112CF5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04875"/>
              <a:ext cx="4838700" cy="2720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28573</xdr:colOff>
      <xdr:row>1</xdr:row>
      <xdr:rowOff>0</xdr:rowOff>
    </xdr:from>
    <xdr:to>
      <xdr:col>7</xdr:col>
      <xdr:colOff>276224</xdr:colOff>
      <xdr:row>4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F5FF796-0E15-4857-A535-D68AC455FF17}"/>
            </a:ext>
          </a:extLst>
        </xdr:cNvPr>
        <xdr:cNvSpPr txBox="1"/>
      </xdr:nvSpPr>
      <xdr:spPr>
        <a:xfrm>
          <a:off x="28573" y="184150"/>
          <a:ext cx="4514851" cy="704850"/>
        </a:xfrm>
        <a:prstGeom prst="rect">
          <a:avLst/>
        </a:prstGeom>
        <a:solidFill>
          <a:schemeClr val="lt1"/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is the output from marking</a:t>
          </a:r>
          <a:r>
            <a:rPr lang="en-US" sz="1100" baseline="0"/>
            <a:t> column C on the sheet "sample", go to </a:t>
          </a:r>
          <a:r>
            <a:rPr lang="en-US" sz="1100"/>
            <a:t>Insert&gt;Insert Statistics Chart &gt;Histogram. For layout, click</a:t>
          </a:r>
          <a:r>
            <a:rPr lang="en-US" sz="1100" baseline="0"/>
            <a:t> on the chart and got to Chart Design or change things manually. </a:t>
          </a:r>
          <a:endParaRPr lang="en-SE" sz="1100"/>
        </a:p>
      </xdr:txBody>
    </xdr:sp>
    <xdr:clientData/>
  </xdr:twoCellAnchor>
  <xdr:twoCellAnchor>
    <xdr:from>
      <xdr:col>8</xdr:col>
      <xdr:colOff>609599</xdr:colOff>
      <xdr:row>0</xdr:row>
      <xdr:rowOff>95250</xdr:rowOff>
    </xdr:from>
    <xdr:to>
      <xdr:col>17</xdr:col>
      <xdr:colOff>593724</xdr:colOff>
      <xdr:row>6</xdr:row>
      <xdr:rowOff>174626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7706BE1-5E64-4F9E-9789-1A334D265611}"/>
            </a:ext>
          </a:extLst>
        </xdr:cNvPr>
        <xdr:cNvSpPr txBox="1"/>
      </xdr:nvSpPr>
      <xdr:spPr>
        <a:xfrm>
          <a:off x="5486399" y="95250"/>
          <a:ext cx="5470525" cy="1184276"/>
        </a:xfrm>
        <a:prstGeom prst="rect">
          <a:avLst/>
        </a:prstGeom>
        <a:solidFill>
          <a:schemeClr val="lt1"/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is the output from manually</a:t>
          </a:r>
          <a:r>
            <a:rPr lang="en-US" sz="1100" baseline="0"/>
            <a:t> creating the bins in the yellow are below, go to Data&gt;Data Analysis&gt; Histogram, select column C on the sheet "sample", select the bin values (including the header), click on go to </a:t>
          </a:r>
          <a:r>
            <a:rPr lang="en-US" sz="1100"/>
            <a:t>Insert&gt;Insert Statistics Chart &gt;Histogram. For layout, click</a:t>
          </a:r>
          <a:r>
            <a:rPr lang="en-US" sz="1100" baseline="0"/>
            <a:t> on the chart and got to Chart Design.</a:t>
          </a:r>
        </a:p>
        <a:p>
          <a:r>
            <a:rPr lang="en-US" sz="1100" baseline="0"/>
            <a:t>To widen the bars, right-click on a bar, go to Format Data Point and reduce Gap Width to 1%</a:t>
          </a:r>
          <a:endParaRPr lang="en-SE" sz="1100"/>
        </a:p>
      </xdr:txBody>
    </xdr:sp>
    <xdr:clientData/>
  </xdr:twoCellAnchor>
  <xdr:twoCellAnchor>
    <xdr:from>
      <xdr:col>12</xdr:col>
      <xdr:colOff>101600</xdr:colOff>
      <xdr:row>8</xdr:row>
      <xdr:rowOff>3175</xdr:rowOff>
    </xdr:from>
    <xdr:to>
      <xdr:col>18</xdr:col>
      <xdr:colOff>101600</xdr:colOff>
      <xdr:row>17</xdr:row>
      <xdr:rowOff>187325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E54C99-FAA7-4896-C749-F27CDD340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593726</xdr:colOff>
      <xdr:row>10</xdr:row>
      <xdr:rowOff>19050</xdr:rowOff>
    </xdr:from>
    <xdr:to>
      <xdr:col>3</xdr:col>
      <xdr:colOff>174626</xdr:colOff>
      <xdr:row>13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259C324-1417-4787-9373-1B74E1C5EFBC}"/>
            </a:ext>
          </a:extLst>
        </xdr:cNvPr>
        <xdr:cNvSpPr txBox="1"/>
      </xdr:nvSpPr>
      <xdr:spPr>
        <a:xfrm>
          <a:off x="593726" y="1860550"/>
          <a:ext cx="2851150" cy="704850"/>
        </a:xfrm>
        <a:prstGeom prst="rect">
          <a:avLst/>
        </a:prstGeom>
        <a:solidFill>
          <a:schemeClr val="lt1"/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DIST and INV functions are available</a:t>
          </a:r>
          <a:r>
            <a:rPr lang="en-US" sz="1100" baseline="0"/>
            <a:t> for a small number of common probability distributions:</a:t>
          </a:r>
          <a:endParaRPr lang="en-SE" sz="1100"/>
        </a:p>
      </xdr:txBody>
    </xdr:sp>
    <xdr:clientData/>
  </xdr:twoCellAnchor>
  <xdr:twoCellAnchor>
    <xdr:from>
      <xdr:col>6</xdr:col>
      <xdr:colOff>1</xdr:colOff>
      <xdr:row>1</xdr:row>
      <xdr:rowOff>0</xdr:rowOff>
    </xdr:from>
    <xdr:to>
      <xdr:col>9</xdr:col>
      <xdr:colOff>498475</xdr:colOff>
      <xdr:row>2</xdr:row>
      <xdr:rowOff>92075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350E57F-A566-461B-8843-9D7FF158512A}"/>
            </a:ext>
          </a:extLst>
        </xdr:cNvPr>
        <xdr:cNvSpPr txBox="1"/>
      </xdr:nvSpPr>
      <xdr:spPr>
        <a:xfrm>
          <a:off x="5359401" y="184150"/>
          <a:ext cx="2543174" cy="276225"/>
        </a:xfrm>
        <a:prstGeom prst="rect">
          <a:avLst/>
        </a:prstGeom>
        <a:solidFill>
          <a:schemeClr val="lt1"/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Example</a:t>
          </a:r>
          <a:r>
            <a:rPr lang="en-US" sz="1100" baseline="0"/>
            <a:t> of applications of DIST and INV:</a:t>
          </a:r>
          <a:endParaRPr lang="en-SE" sz="1100"/>
        </a:p>
      </xdr:txBody>
    </xdr:sp>
    <xdr:clientData/>
  </xdr:twoCellAnchor>
  <xdr:twoCellAnchor>
    <xdr:from>
      <xdr:col>1</xdr:col>
      <xdr:colOff>9526</xdr:colOff>
      <xdr:row>0</xdr:row>
      <xdr:rowOff>31751</xdr:rowOff>
    </xdr:from>
    <xdr:to>
      <xdr:col>3</xdr:col>
      <xdr:colOff>835025</xdr:colOff>
      <xdr:row>5</xdr:row>
      <xdr:rowOff>69851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8E86F9B-59C9-4FE1-BCAD-EC85D613F85E}"/>
            </a:ext>
          </a:extLst>
        </xdr:cNvPr>
        <xdr:cNvSpPr txBox="1"/>
      </xdr:nvSpPr>
      <xdr:spPr>
        <a:xfrm>
          <a:off x="619126" y="31751"/>
          <a:ext cx="3486149" cy="958850"/>
        </a:xfrm>
        <a:prstGeom prst="rect">
          <a:avLst/>
        </a:prstGeom>
        <a:solidFill>
          <a:schemeClr val="lt1"/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PDF,</a:t>
          </a:r>
          <a:r>
            <a:rPr lang="en-US" sz="1100" baseline="0"/>
            <a:t> CDF and quantiles can be calculated with the functions ending with DIST and INV.</a:t>
          </a:r>
        </a:p>
        <a:p>
          <a:r>
            <a:rPr lang="en-US" sz="1100" baseline="0"/>
            <a:t>They use parameters and x or p as input arguments.</a:t>
          </a:r>
        </a:p>
        <a:p>
          <a:r>
            <a:rPr lang="en-US" sz="1100"/>
            <a:t>Parameters in a normal distribution are</a:t>
          </a:r>
          <a:r>
            <a:rPr lang="en-US" sz="1100" baseline="0"/>
            <a:t> the mean and standard deviation.</a:t>
          </a:r>
          <a:endParaRPr lang="en-SE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</xdr:colOff>
      <xdr:row>6</xdr:row>
      <xdr:rowOff>144462</xdr:rowOff>
    </xdr:from>
    <xdr:to>
      <xdr:col>11</xdr:col>
      <xdr:colOff>347662</xdr:colOff>
      <xdr:row>21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A88B82-F223-0240-A4A5-6770E82D2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0</xdr:row>
      <xdr:rowOff>111124</xdr:rowOff>
    </xdr:from>
    <xdr:to>
      <xdr:col>12</xdr:col>
      <xdr:colOff>558799</xdr:colOff>
      <xdr:row>5</xdr:row>
      <xdr:rowOff>146050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741784-216D-4D91-959F-65370492DEF6}"/>
            </a:ext>
          </a:extLst>
        </xdr:cNvPr>
        <xdr:cNvSpPr txBox="1"/>
      </xdr:nvSpPr>
      <xdr:spPr>
        <a:xfrm>
          <a:off x="3651250" y="111124"/>
          <a:ext cx="5422899" cy="955676"/>
        </a:xfrm>
        <a:prstGeom prst="rect">
          <a:avLst/>
        </a:prstGeom>
        <a:solidFill>
          <a:schemeClr val="lt1"/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is the output from marking</a:t>
          </a:r>
          <a:r>
            <a:rPr lang="en-US" sz="1100" baseline="0"/>
            <a:t> column B6:C105, go to </a:t>
          </a:r>
          <a:r>
            <a:rPr lang="en-US" sz="1100"/>
            <a:t>Insert&gt;Insert Scatter Chart &gt;Scatter with smooth lines. </a:t>
          </a:r>
        </a:p>
        <a:p>
          <a:r>
            <a:rPr lang="en-US" sz="1100"/>
            <a:t>I manually</a:t>
          </a:r>
          <a:r>
            <a:rPr lang="en-US" sz="1100" baseline="0"/>
            <a:t> removed the header by clicking on it and then delete. </a:t>
          </a:r>
        </a:p>
        <a:p>
          <a:r>
            <a:rPr lang="en-US" sz="1100"/>
            <a:t>For further layout, click</a:t>
          </a:r>
          <a:r>
            <a:rPr lang="en-US" sz="1100" baseline="0"/>
            <a:t> on the chart and go to Chart Design. I added a label on the x and y axis this way. </a:t>
          </a:r>
          <a:endParaRPr lang="en-SE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593724</xdr:colOff>
      <xdr:row>0</xdr:row>
      <xdr:rowOff>44451</xdr:rowOff>
    </xdr:from>
    <xdr:to>
      <xdr:col>12</xdr:col>
      <xdr:colOff>241300</xdr:colOff>
      <xdr:row>5</xdr:row>
      <xdr:rowOff>15875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3658D34-486C-445E-BA20-6C3BC8396EDA}"/>
            </a:ext>
          </a:extLst>
        </xdr:cNvPr>
        <xdr:cNvSpPr txBox="1"/>
      </xdr:nvSpPr>
      <xdr:spPr>
        <a:xfrm>
          <a:off x="593724" y="44451"/>
          <a:ext cx="9064626" cy="892174"/>
        </a:xfrm>
        <a:prstGeom prst="rect">
          <a:avLst/>
        </a:prstGeom>
        <a:solidFill>
          <a:schemeClr val="lt1"/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A</a:t>
          </a:r>
          <a:r>
            <a:rPr lang="en-GB" sz="1100" baseline="0"/>
            <a:t> random sample from a beta distribution is generated. Press F9 to make another draw. </a:t>
          </a:r>
        </a:p>
        <a:p>
          <a:r>
            <a:rPr lang="en-GB" sz="1100" baseline="0"/>
            <a:t>We know what the theoretical expected value would be. We calculate the sample average and compare this to the theoretical value. (green cells)</a:t>
          </a:r>
        </a:p>
        <a:p>
          <a:r>
            <a:rPr lang="en-GB" sz="1100" baseline="0"/>
            <a:t>We can also derive the theoretical quantile, let us say the P95. This is then compared to the quantile from the sample. (blue cells)</a:t>
          </a:r>
        </a:p>
        <a:p>
          <a:r>
            <a:rPr lang="en-GB" sz="1100" baseline="0"/>
            <a:t>What happens when you increase sample size from 20 to a high number (close to 1000)? (Just drag the formula in column B27 down to a row with a large number)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70"/>
  <sheetViews>
    <sheetView tabSelected="1" workbookViewId="0"/>
  </sheetViews>
  <sheetFormatPr defaultRowHeight="14.25" x14ac:dyDescent="0.45"/>
  <cols>
    <col min="3" max="3" width="11.73046875" bestFit="1" customWidth="1"/>
  </cols>
  <sheetData>
    <row r="1" spans="1:6" x14ac:dyDescent="0.45">
      <c r="A1" t="s">
        <v>0</v>
      </c>
      <c r="B1" t="s">
        <v>1</v>
      </c>
      <c r="C1" t="s">
        <v>2</v>
      </c>
    </row>
    <row r="2" spans="1:6" x14ac:dyDescent="0.45">
      <c r="A2">
        <v>842302</v>
      </c>
      <c r="B2" t="s">
        <v>3</v>
      </c>
      <c r="C2">
        <v>17.989999999999998</v>
      </c>
    </row>
    <row r="3" spans="1:6" x14ac:dyDescent="0.45">
      <c r="A3">
        <v>842517</v>
      </c>
      <c r="B3" t="s">
        <v>3</v>
      </c>
      <c r="C3">
        <v>20.57</v>
      </c>
    </row>
    <row r="4" spans="1:6" x14ac:dyDescent="0.45">
      <c r="A4">
        <v>84300903</v>
      </c>
      <c r="B4" t="s">
        <v>3</v>
      </c>
      <c r="C4">
        <v>19.690000000000001</v>
      </c>
    </row>
    <row r="5" spans="1:6" x14ac:dyDescent="0.45">
      <c r="A5">
        <v>84348301</v>
      </c>
      <c r="B5" t="s">
        <v>3</v>
      </c>
      <c r="C5">
        <v>11.42</v>
      </c>
    </row>
    <row r="6" spans="1:6" x14ac:dyDescent="0.45">
      <c r="A6">
        <v>84358402</v>
      </c>
      <c r="B6" t="s">
        <v>3</v>
      </c>
      <c r="C6">
        <v>20.29</v>
      </c>
    </row>
    <row r="7" spans="1:6" x14ac:dyDescent="0.45">
      <c r="A7">
        <v>843786</v>
      </c>
      <c r="B7" t="s">
        <v>3</v>
      </c>
      <c r="C7">
        <v>12.45</v>
      </c>
    </row>
    <row r="8" spans="1:6" x14ac:dyDescent="0.45">
      <c r="A8">
        <v>844359</v>
      </c>
      <c r="B8" t="s">
        <v>3</v>
      </c>
      <c r="C8">
        <v>18.25</v>
      </c>
      <c r="F8" s="10" t="s">
        <v>89</v>
      </c>
    </row>
    <row r="9" spans="1:6" x14ac:dyDescent="0.45">
      <c r="A9">
        <v>84458202</v>
      </c>
      <c r="B9" t="s">
        <v>3</v>
      </c>
      <c r="C9">
        <v>13.71</v>
      </c>
    </row>
    <row r="10" spans="1:6" x14ac:dyDescent="0.45">
      <c r="A10">
        <v>844981</v>
      </c>
      <c r="B10" t="s">
        <v>3</v>
      </c>
      <c r="C10">
        <v>13</v>
      </c>
    </row>
    <row r="11" spans="1:6" x14ac:dyDescent="0.45">
      <c r="A11">
        <v>84501001</v>
      </c>
      <c r="B11" t="s">
        <v>3</v>
      </c>
      <c r="C11">
        <v>12.46</v>
      </c>
    </row>
    <row r="12" spans="1:6" x14ac:dyDescent="0.45">
      <c r="A12">
        <v>845636</v>
      </c>
      <c r="B12" t="s">
        <v>3</v>
      </c>
      <c r="C12">
        <v>16.02</v>
      </c>
    </row>
    <row r="13" spans="1:6" x14ac:dyDescent="0.45">
      <c r="A13">
        <v>84610002</v>
      </c>
      <c r="B13" t="s">
        <v>3</v>
      </c>
      <c r="C13">
        <v>15.78</v>
      </c>
    </row>
    <row r="14" spans="1:6" x14ac:dyDescent="0.45">
      <c r="A14">
        <v>846226</v>
      </c>
      <c r="B14" t="s">
        <v>3</v>
      </c>
      <c r="C14">
        <v>19.170000000000002</v>
      </c>
    </row>
    <row r="15" spans="1:6" x14ac:dyDescent="0.45">
      <c r="A15">
        <v>846381</v>
      </c>
      <c r="B15" t="s">
        <v>3</v>
      </c>
      <c r="C15">
        <v>15.85</v>
      </c>
    </row>
    <row r="16" spans="1:6" x14ac:dyDescent="0.45">
      <c r="A16">
        <v>84667401</v>
      </c>
      <c r="B16" t="s">
        <v>3</v>
      </c>
      <c r="C16">
        <v>13.73</v>
      </c>
    </row>
    <row r="17" spans="1:3" x14ac:dyDescent="0.45">
      <c r="A17">
        <v>84799002</v>
      </c>
      <c r="B17" t="s">
        <v>3</v>
      </c>
      <c r="C17">
        <v>14.54</v>
      </c>
    </row>
    <row r="18" spans="1:3" x14ac:dyDescent="0.45">
      <c r="A18">
        <v>848406</v>
      </c>
      <c r="B18" t="s">
        <v>3</v>
      </c>
      <c r="C18">
        <v>14.68</v>
      </c>
    </row>
    <row r="19" spans="1:3" x14ac:dyDescent="0.45">
      <c r="A19">
        <v>84862001</v>
      </c>
      <c r="B19" t="s">
        <v>3</v>
      </c>
      <c r="C19">
        <v>16.13</v>
      </c>
    </row>
    <row r="20" spans="1:3" x14ac:dyDescent="0.45">
      <c r="A20">
        <v>849014</v>
      </c>
      <c r="B20" t="s">
        <v>3</v>
      </c>
      <c r="C20">
        <v>19.809999999999999</v>
      </c>
    </row>
    <row r="21" spans="1:3" x14ac:dyDescent="0.45">
      <c r="A21">
        <v>8510426</v>
      </c>
      <c r="B21" t="s">
        <v>4</v>
      </c>
      <c r="C21">
        <v>13.54</v>
      </c>
    </row>
    <row r="22" spans="1:3" x14ac:dyDescent="0.45">
      <c r="A22">
        <v>8510653</v>
      </c>
      <c r="B22" t="s">
        <v>4</v>
      </c>
      <c r="C22">
        <v>13.08</v>
      </c>
    </row>
    <row r="23" spans="1:3" x14ac:dyDescent="0.45">
      <c r="A23">
        <v>8510824</v>
      </c>
      <c r="B23" t="s">
        <v>4</v>
      </c>
      <c r="C23">
        <v>9.5039999999999996</v>
      </c>
    </row>
    <row r="24" spans="1:3" x14ac:dyDescent="0.45">
      <c r="A24">
        <v>8511133</v>
      </c>
      <c r="B24" t="s">
        <v>3</v>
      </c>
      <c r="C24">
        <v>15.34</v>
      </c>
    </row>
    <row r="25" spans="1:3" x14ac:dyDescent="0.45">
      <c r="A25">
        <v>851509</v>
      </c>
      <c r="B25" t="s">
        <v>3</v>
      </c>
      <c r="C25">
        <v>21.16</v>
      </c>
    </row>
    <row r="26" spans="1:3" x14ac:dyDescent="0.45">
      <c r="A26">
        <v>852552</v>
      </c>
      <c r="B26" t="s">
        <v>3</v>
      </c>
      <c r="C26">
        <v>16.649999999999999</v>
      </c>
    </row>
    <row r="27" spans="1:3" x14ac:dyDescent="0.45">
      <c r="A27">
        <v>852631</v>
      </c>
      <c r="B27" t="s">
        <v>3</v>
      </c>
      <c r="C27">
        <v>17.14</v>
      </c>
    </row>
    <row r="28" spans="1:3" x14ac:dyDescent="0.45">
      <c r="A28">
        <v>852763</v>
      </c>
      <c r="B28" t="s">
        <v>3</v>
      </c>
      <c r="C28">
        <v>14.58</v>
      </c>
    </row>
    <row r="29" spans="1:3" x14ac:dyDescent="0.45">
      <c r="A29">
        <v>852781</v>
      </c>
      <c r="B29" t="s">
        <v>3</v>
      </c>
      <c r="C29">
        <v>18.61</v>
      </c>
    </row>
    <row r="30" spans="1:3" x14ac:dyDescent="0.45">
      <c r="A30">
        <v>852973</v>
      </c>
      <c r="B30" t="s">
        <v>3</v>
      </c>
      <c r="C30">
        <v>15.3</v>
      </c>
    </row>
    <row r="31" spans="1:3" x14ac:dyDescent="0.45">
      <c r="A31">
        <v>853201</v>
      </c>
      <c r="B31" t="s">
        <v>3</v>
      </c>
      <c r="C31">
        <v>17.57</v>
      </c>
    </row>
    <row r="32" spans="1:3" x14ac:dyDescent="0.45">
      <c r="A32">
        <v>853401</v>
      </c>
      <c r="B32" t="s">
        <v>3</v>
      </c>
      <c r="C32">
        <v>18.63</v>
      </c>
    </row>
    <row r="33" spans="1:3" x14ac:dyDescent="0.45">
      <c r="A33">
        <v>853612</v>
      </c>
      <c r="B33" t="s">
        <v>3</v>
      </c>
      <c r="C33">
        <v>11.84</v>
      </c>
    </row>
    <row r="34" spans="1:3" x14ac:dyDescent="0.45">
      <c r="A34">
        <v>85382601</v>
      </c>
      <c r="B34" t="s">
        <v>3</v>
      </c>
      <c r="C34">
        <v>17.02</v>
      </c>
    </row>
    <row r="35" spans="1:3" x14ac:dyDescent="0.45">
      <c r="A35">
        <v>854002</v>
      </c>
      <c r="B35" t="s">
        <v>3</v>
      </c>
      <c r="C35">
        <v>19.27</v>
      </c>
    </row>
    <row r="36" spans="1:3" x14ac:dyDescent="0.45">
      <c r="A36">
        <v>854039</v>
      </c>
      <c r="B36" t="s">
        <v>3</v>
      </c>
      <c r="C36">
        <v>16.13</v>
      </c>
    </row>
    <row r="37" spans="1:3" x14ac:dyDescent="0.45">
      <c r="A37">
        <v>854253</v>
      </c>
      <c r="B37" t="s">
        <v>3</v>
      </c>
      <c r="C37">
        <v>16.739999999999998</v>
      </c>
    </row>
    <row r="38" spans="1:3" x14ac:dyDescent="0.45">
      <c r="A38">
        <v>854268</v>
      </c>
      <c r="B38" t="s">
        <v>3</v>
      </c>
      <c r="C38">
        <v>14.25</v>
      </c>
    </row>
    <row r="39" spans="1:3" x14ac:dyDescent="0.45">
      <c r="A39">
        <v>854941</v>
      </c>
      <c r="B39" t="s">
        <v>4</v>
      </c>
      <c r="C39">
        <v>13.03</v>
      </c>
    </row>
    <row r="40" spans="1:3" x14ac:dyDescent="0.45">
      <c r="A40">
        <v>855133</v>
      </c>
      <c r="B40" t="s">
        <v>3</v>
      </c>
      <c r="C40">
        <v>14.99</v>
      </c>
    </row>
    <row r="41" spans="1:3" x14ac:dyDescent="0.45">
      <c r="A41">
        <v>855138</v>
      </c>
      <c r="B41" t="s">
        <v>3</v>
      </c>
      <c r="C41">
        <v>13.48</v>
      </c>
    </row>
    <row r="42" spans="1:3" x14ac:dyDescent="0.45">
      <c r="A42">
        <v>855167</v>
      </c>
      <c r="B42" t="s">
        <v>3</v>
      </c>
      <c r="C42">
        <v>13.44</v>
      </c>
    </row>
    <row r="43" spans="1:3" x14ac:dyDescent="0.45">
      <c r="A43">
        <v>855563</v>
      </c>
      <c r="B43" t="s">
        <v>3</v>
      </c>
      <c r="C43">
        <v>10.95</v>
      </c>
    </row>
    <row r="44" spans="1:3" x14ac:dyDescent="0.45">
      <c r="A44">
        <v>855625</v>
      </c>
      <c r="B44" t="s">
        <v>3</v>
      </c>
      <c r="C44">
        <v>19.07</v>
      </c>
    </row>
    <row r="45" spans="1:3" x14ac:dyDescent="0.45">
      <c r="A45">
        <v>856106</v>
      </c>
      <c r="B45" t="s">
        <v>3</v>
      </c>
      <c r="C45">
        <v>13.28</v>
      </c>
    </row>
    <row r="46" spans="1:3" x14ac:dyDescent="0.45">
      <c r="A46">
        <v>85638502</v>
      </c>
      <c r="B46" t="s">
        <v>3</v>
      </c>
      <c r="C46">
        <v>13.17</v>
      </c>
    </row>
    <row r="47" spans="1:3" x14ac:dyDescent="0.45">
      <c r="A47">
        <v>857010</v>
      </c>
      <c r="B47" t="s">
        <v>3</v>
      </c>
      <c r="C47">
        <v>18.649999999999999</v>
      </c>
    </row>
    <row r="48" spans="1:3" x14ac:dyDescent="0.45">
      <c r="A48">
        <v>85713702</v>
      </c>
      <c r="B48" t="s">
        <v>4</v>
      </c>
      <c r="C48">
        <v>8.1959999999999997</v>
      </c>
    </row>
    <row r="49" spans="1:3" x14ac:dyDescent="0.45">
      <c r="A49">
        <v>85715</v>
      </c>
      <c r="B49" t="s">
        <v>3</v>
      </c>
      <c r="C49">
        <v>13.17</v>
      </c>
    </row>
    <row r="50" spans="1:3" x14ac:dyDescent="0.45">
      <c r="A50">
        <v>857155</v>
      </c>
      <c r="B50" t="s">
        <v>4</v>
      </c>
      <c r="C50">
        <v>12.05</v>
      </c>
    </row>
    <row r="51" spans="1:3" x14ac:dyDescent="0.45">
      <c r="A51">
        <v>857156</v>
      </c>
      <c r="B51" t="s">
        <v>4</v>
      </c>
      <c r="C51">
        <v>13.49</v>
      </c>
    </row>
    <row r="52" spans="1:3" x14ac:dyDescent="0.45">
      <c r="A52">
        <v>857343</v>
      </c>
      <c r="B52" t="s">
        <v>4</v>
      </c>
      <c r="C52">
        <v>11.76</v>
      </c>
    </row>
    <row r="53" spans="1:3" x14ac:dyDescent="0.45">
      <c r="A53">
        <v>857373</v>
      </c>
      <c r="B53" t="s">
        <v>4</v>
      </c>
      <c r="C53">
        <v>13.64</v>
      </c>
    </row>
    <row r="54" spans="1:3" x14ac:dyDescent="0.45">
      <c r="A54">
        <v>857374</v>
      </c>
      <c r="B54" t="s">
        <v>4</v>
      </c>
      <c r="C54">
        <v>11.94</v>
      </c>
    </row>
    <row r="55" spans="1:3" x14ac:dyDescent="0.45">
      <c r="A55">
        <v>857392</v>
      </c>
      <c r="B55" t="s">
        <v>3</v>
      </c>
      <c r="C55">
        <v>18.22</v>
      </c>
    </row>
    <row r="56" spans="1:3" x14ac:dyDescent="0.45">
      <c r="A56">
        <v>857438</v>
      </c>
      <c r="B56" t="s">
        <v>3</v>
      </c>
      <c r="C56">
        <v>15.1</v>
      </c>
    </row>
    <row r="57" spans="1:3" x14ac:dyDescent="0.45">
      <c r="A57">
        <v>85759902</v>
      </c>
      <c r="B57" t="s">
        <v>4</v>
      </c>
      <c r="C57">
        <v>11.52</v>
      </c>
    </row>
    <row r="58" spans="1:3" x14ac:dyDescent="0.45">
      <c r="A58">
        <v>857637</v>
      </c>
      <c r="B58" t="s">
        <v>3</v>
      </c>
      <c r="C58">
        <v>19.21</v>
      </c>
    </row>
    <row r="59" spans="1:3" x14ac:dyDescent="0.45">
      <c r="A59">
        <v>857793</v>
      </c>
      <c r="B59" t="s">
        <v>3</v>
      </c>
      <c r="C59">
        <v>14.71</v>
      </c>
    </row>
    <row r="60" spans="1:3" x14ac:dyDescent="0.45">
      <c r="A60">
        <v>857810</v>
      </c>
      <c r="B60" t="s">
        <v>4</v>
      </c>
      <c r="C60">
        <v>13.05</v>
      </c>
    </row>
    <row r="61" spans="1:3" x14ac:dyDescent="0.45">
      <c r="A61">
        <v>858477</v>
      </c>
      <c r="B61" t="s">
        <v>4</v>
      </c>
      <c r="C61">
        <v>8.6180000000000003</v>
      </c>
    </row>
    <row r="62" spans="1:3" x14ac:dyDescent="0.45">
      <c r="A62">
        <v>858970</v>
      </c>
      <c r="B62" t="s">
        <v>4</v>
      </c>
      <c r="C62">
        <v>10.17</v>
      </c>
    </row>
    <row r="63" spans="1:3" x14ac:dyDescent="0.45">
      <c r="A63">
        <v>858981</v>
      </c>
      <c r="B63" t="s">
        <v>4</v>
      </c>
      <c r="C63">
        <v>8.5980000000000008</v>
      </c>
    </row>
    <row r="64" spans="1:3" x14ac:dyDescent="0.45">
      <c r="A64">
        <v>858986</v>
      </c>
      <c r="B64" t="s">
        <v>3</v>
      </c>
      <c r="C64">
        <v>14.25</v>
      </c>
    </row>
    <row r="65" spans="1:3" x14ac:dyDescent="0.45">
      <c r="A65">
        <v>859196</v>
      </c>
      <c r="B65" t="s">
        <v>4</v>
      </c>
      <c r="C65">
        <v>9.173</v>
      </c>
    </row>
    <row r="66" spans="1:3" x14ac:dyDescent="0.45">
      <c r="A66">
        <v>85922302</v>
      </c>
      <c r="B66" t="s">
        <v>3</v>
      </c>
      <c r="C66">
        <v>12.68</v>
      </c>
    </row>
    <row r="67" spans="1:3" x14ac:dyDescent="0.45">
      <c r="A67">
        <v>859283</v>
      </c>
      <c r="B67" t="s">
        <v>3</v>
      </c>
      <c r="C67">
        <v>14.78</v>
      </c>
    </row>
    <row r="68" spans="1:3" x14ac:dyDescent="0.45">
      <c r="A68">
        <v>859464</v>
      </c>
      <c r="B68" t="s">
        <v>4</v>
      </c>
      <c r="C68">
        <v>9.4649999999999999</v>
      </c>
    </row>
    <row r="69" spans="1:3" x14ac:dyDescent="0.45">
      <c r="A69">
        <v>859465</v>
      </c>
      <c r="B69" t="s">
        <v>4</v>
      </c>
      <c r="C69">
        <v>11.31</v>
      </c>
    </row>
    <row r="70" spans="1:3" x14ac:dyDescent="0.45">
      <c r="A70">
        <v>859471</v>
      </c>
      <c r="B70" t="s">
        <v>4</v>
      </c>
      <c r="C70">
        <v>9.0289999999999999</v>
      </c>
    </row>
    <row r="71" spans="1:3" x14ac:dyDescent="0.45">
      <c r="A71">
        <v>859487</v>
      </c>
      <c r="B71" t="s">
        <v>4</v>
      </c>
      <c r="C71">
        <v>12.78</v>
      </c>
    </row>
    <row r="72" spans="1:3" x14ac:dyDescent="0.45">
      <c r="A72">
        <v>859575</v>
      </c>
      <c r="B72" t="s">
        <v>3</v>
      </c>
      <c r="C72">
        <v>18.940000000000001</v>
      </c>
    </row>
    <row r="73" spans="1:3" x14ac:dyDescent="0.45">
      <c r="A73">
        <v>859711</v>
      </c>
      <c r="B73" t="s">
        <v>4</v>
      </c>
      <c r="C73">
        <v>8.8879999999999999</v>
      </c>
    </row>
    <row r="74" spans="1:3" x14ac:dyDescent="0.45">
      <c r="A74">
        <v>859717</v>
      </c>
      <c r="B74" t="s">
        <v>3</v>
      </c>
      <c r="C74">
        <v>17.2</v>
      </c>
    </row>
    <row r="75" spans="1:3" x14ac:dyDescent="0.45">
      <c r="A75">
        <v>859983</v>
      </c>
      <c r="B75" t="s">
        <v>3</v>
      </c>
      <c r="C75">
        <v>13.8</v>
      </c>
    </row>
    <row r="76" spans="1:3" x14ac:dyDescent="0.45">
      <c r="A76">
        <v>8610175</v>
      </c>
      <c r="B76" t="s">
        <v>4</v>
      </c>
      <c r="C76">
        <v>12.31</v>
      </c>
    </row>
    <row r="77" spans="1:3" x14ac:dyDescent="0.45">
      <c r="A77">
        <v>8610404</v>
      </c>
      <c r="B77" t="s">
        <v>3</v>
      </c>
      <c r="C77">
        <v>16.07</v>
      </c>
    </row>
    <row r="78" spans="1:3" x14ac:dyDescent="0.45">
      <c r="A78">
        <v>8610629</v>
      </c>
      <c r="B78" t="s">
        <v>4</v>
      </c>
      <c r="C78">
        <v>13.53</v>
      </c>
    </row>
    <row r="79" spans="1:3" x14ac:dyDescent="0.45">
      <c r="A79">
        <v>8610637</v>
      </c>
      <c r="B79" t="s">
        <v>3</v>
      </c>
      <c r="C79">
        <v>18.05</v>
      </c>
    </row>
    <row r="80" spans="1:3" x14ac:dyDescent="0.45">
      <c r="A80">
        <v>8610862</v>
      </c>
      <c r="B80" t="s">
        <v>3</v>
      </c>
      <c r="C80">
        <v>20.18</v>
      </c>
    </row>
    <row r="81" spans="1:3" x14ac:dyDescent="0.45">
      <c r="A81">
        <v>8610908</v>
      </c>
      <c r="B81" t="s">
        <v>4</v>
      </c>
      <c r="C81">
        <v>12.86</v>
      </c>
    </row>
    <row r="82" spans="1:3" x14ac:dyDescent="0.45">
      <c r="A82">
        <v>861103</v>
      </c>
      <c r="B82" t="s">
        <v>4</v>
      </c>
      <c r="C82">
        <v>11.45</v>
      </c>
    </row>
    <row r="83" spans="1:3" x14ac:dyDescent="0.45">
      <c r="A83">
        <v>8611161</v>
      </c>
      <c r="B83" t="s">
        <v>4</v>
      </c>
      <c r="C83">
        <v>13.34</v>
      </c>
    </row>
    <row r="84" spans="1:3" x14ac:dyDescent="0.45">
      <c r="A84">
        <v>8611555</v>
      </c>
      <c r="B84" t="s">
        <v>3</v>
      </c>
      <c r="C84">
        <v>25.22</v>
      </c>
    </row>
    <row r="85" spans="1:3" x14ac:dyDescent="0.45">
      <c r="A85">
        <v>8611792</v>
      </c>
      <c r="B85" t="s">
        <v>3</v>
      </c>
      <c r="C85">
        <v>19.100000000000001</v>
      </c>
    </row>
    <row r="86" spans="1:3" x14ac:dyDescent="0.45">
      <c r="A86">
        <v>8612080</v>
      </c>
      <c r="B86" t="s">
        <v>4</v>
      </c>
      <c r="C86">
        <v>12</v>
      </c>
    </row>
    <row r="87" spans="1:3" x14ac:dyDescent="0.45">
      <c r="A87">
        <v>8612399</v>
      </c>
      <c r="B87" t="s">
        <v>3</v>
      </c>
      <c r="C87">
        <v>18.46</v>
      </c>
    </row>
    <row r="88" spans="1:3" x14ac:dyDescent="0.45">
      <c r="A88">
        <v>86135501</v>
      </c>
      <c r="B88" t="s">
        <v>3</v>
      </c>
      <c r="C88">
        <v>14.48</v>
      </c>
    </row>
    <row r="89" spans="1:3" x14ac:dyDescent="0.45">
      <c r="A89">
        <v>86135502</v>
      </c>
      <c r="B89" t="s">
        <v>3</v>
      </c>
      <c r="C89">
        <v>19.02</v>
      </c>
    </row>
    <row r="90" spans="1:3" x14ac:dyDescent="0.45">
      <c r="A90">
        <v>861597</v>
      </c>
      <c r="B90" t="s">
        <v>4</v>
      </c>
      <c r="C90">
        <v>12.36</v>
      </c>
    </row>
    <row r="91" spans="1:3" x14ac:dyDescent="0.45">
      <c r="A91">
        <v>861598</v>
      </c>
      <c r="B91" t="s">
        <v>4</v>
      </c>
      <c r="C91">
        <v>14.64</v>
      </c>
    </row>
    <row r="92" spans="1:3" x14ac:dyDescent="0.45">
      <c r="A92">
        <v>861648</v>
      </c>
      <c r="B92" t="s">
        <v>4</v>
      </c>
      <c r="C92">
        <v>14.62</v>
      </c>
    </row>
    <row r="93" spans="1:3" x14ac:dyDescent="0.45">
      <c r="A93">
        <v>861799</v>
      </c>
      <c r="B93" t="s">
        <v>3</v>
      </c>
      <c r="C93">
        <v>15.37</v>
      </c>
    </row>
    <row r="94" spans="1:3" x14ac:dyDescent="0.45">
      <c r="A94">
        <v>861853</v>
      </c>
      <c r="B94" t="s">
        <v>4</v>
      </c>
      <c r="C94">
        <v>13.27</v>
      </c>
    </row>
    <row r="95" spans="1:3" x14ac:dyDescent="0.45">
      <c r="A95">
        <v>862009</v>
      </c>
      <c r="B95" t="s">
        <v>4</v>
      </c>
      <c r="C95">
        <v>13.45</v>
      </c>
    </row>
    <row r="96" spans="1:3" x14ac:dyDescent="0.45">
      <c r="A96">
        <v>862028</v>
      </c>
      <c r="B96" t="s">
        <v>3</v>
      </c>
      <c r="C96">
        <v>15.06</v>
      </c>
    </row>
    <row r="97" spans="1:3" x14ac:dyDescent="0.45">
      <c r="A97">
        <v>86208</v>
      </c>
      <c r="B97" t="s">
        <v>3</v>
      </c>
      <c r="C97">
        <v>20.260000000000002</v>
      </c>
    </row>
    <row r="98" spans="1:3" x14ac:dyDescent="0.45">
      <c r="A98">
        <v>86211</v>
      </c>
      <c r="B98" t="s">
        <v>4</v>
      </c>
      <c r="C98">
        <v>12.18</v>
      </c>
    </row>
    <row r="99" spans="1:3" x14ac:dyDescent="0.45">
      <c r="A99">
        <v>862261</v>
      </c>
      <c r="B99" t="s">
        <v>4</v>
      </c>
      <c r="C99">
        <v>9.7870000000000008</v>
      </c>
    </row>
    <row r="100" spans="1:3" x14ac:dyDescent="0.45">
      <c r="A100">
        <v>862485</v>
      </c>
      <c r="B100" t="s">
        <v>4</v>
      </c>
      <c r="C100">
        <v>11.6</v>
      </c>
    </row>
    <row r="101" spans="1:3" x14ac:dyDescent="0.45">
      <c r="A101">
        <v>862548</v>
      </c>
      <c r="B101" t="s">
        <v>3</v>
      </c>
      <c r="C101">
        <v>14.42</v>
      </c>
    </row>
    <row r="102" spans="1:3" x14ac:dyDescent="0.45">
      <c r="A102">
        <v>862717</v>
      </c>
      <c r="B102" t="s">
        <v>3</v>
      </c>
      <c r="C102">
        <v>13.61</v>
      </c>
    </row>
    <row r="103" spans="1:3" x14ac:dyDescent="0.45">
      <c r="A103">
        <v>862722</v>
      </c>
      <c r="B103" t="s">
        <v>4</v>
      </c>
      <c r="C103">
        <v>6.9809999999999999</v>
      </c>
    </row>
    <row r="104" spans="1:3" x14ac:dyDescent="0.45">
      <c r="A104">
        <v>862965</v>
      </c>
      <c r="B104" t="s">
        <v>4</v>
      </c>
      <c r="C104">
        <v>12.18</v>
      </c>
    </row>
    <row r="105" spans="1:3" x14ac:dyDescent="0.45">
      <c r="A105">
        <v>862980</v>
      </c>
      <c r="B105" t="s">
        <v>4</v>
      </c>
      <c r="C105">
        <v>9.8759999999999994</v>
      </c>
    </row>
    <row r="106" spans="1:3" x14ac:dyDescent="0.45">
      <c r="A106">
        <v>862989</v>
      </c>
      <c r="B106" t="s">
        <v>4</v>
      </c>
      <c r="C106">
        <v>10.49</v>
      </c>
    </row>
    <row r="107" spans="1:3" x14ac:dyDescent="0.45">
      <c r="A107">
        <v>863030</v>
      </c>
      <c r="B107" t="s">
        <v>3</v>
      </c>
      <c r="C107">
        <v>13.11</v>
      </c>
    </row>
    <row r="108" spans="1:3" x14ac:dyDescent="0.45">
      <c r="A108">
        <v>863031</v>
      </c>
      <c r="B108" t="s">
        <v>4</v>
      </c>
      <c r="C108">
        <v>11.64</v>
      </c>
    </row>
    <row r="109" spans="1:3" x14ac:dyDescent="0.45">
      <c r="A109">
        <v>863270</v>
      </c>
      <c r="B109" t="s">
        <v>4</v>
      </c>
      <c r="C109">
        <v>12.36</v>
      </c>
    </row>
    <row r="110" spans="1:3" x14ac:dyDescent="0.45">
      <c r="A110">
        <v>86355</v>
      </c>
      <c r="B110" t="s">
        <v>3</v>
      </c>
      <c r="C110">
        <v>22.27</v>
      </c>
    </row>
    <row r="111" spans="1:3" x14ac:dyDescent="0.45">
      <c r="A111">
        <v>864018</v>
      </c>
      <c r="B111" t="s">
        <v>4</v>
      </c>
      <c r="C111">
        <v>11.34</v>
      </c>
    </row>
    <row r="112" spans="1:3" x14ac:dyDescent="0.45">
      <c r="A112">
        <v>864033</v>
      </c>
      <c r="B112" t="s">
        <v>4</v>
      </c>
      <c r="C112">
        <v>9.7769999999999992</v>
      </c>
    </row>
    <row r="113" spans="1:3" x14ac:dyDescent="0.45">
      <c r="A113">
        <v>86408</v>
      </c>
      <c r="B113" t="s">
        <v>4</v>
      </c>
      <c r="C113">
        <v>12.63</v>
      </c>
    </row>
    <row r="114" spans="1:3" x14ac:dyDescent="0.45">
      <c r="A114">
        <v>86409</v>
      </c>
      <c r="B114" t="s">
        <v>4</v>
      </c>
      <c r="C114">
        <v>14.26</v>
      </c>
    </row>
    <row r="115" spans="1:3" x14ac:dyDescent="0.45">
      <c r="A115">
        <v>864292</v>
      </c>
      <c r="B115" t="s">
        <v>4</v>
      </c>
      <c r="C115">
        <v>10.51</v>
      </c>
    </row>
    <row r="116" spans="1:3" x14ac:dyDescent="0.45">
      <c r="A116">
        <v>864496</v>
      </c>
      <c r="B116" t="s">
        <v>4</v>
      </c>
      <c r="C116">
        <v>8.7260000000000009</v>
      </c>
    </row>
    <row r="117" spans="1:3" x14ac:dyDescent="0.45">
      <c r="A117">
        <v>864685</v>
      </c>
      <c r="B117" t="s">
        <v>4</v>
      </c>
      <c r="C117">
        <v>11.93</v>
      </c>
    </row>
    <row r="118" spans="1:3" x14ac:dyDescent="0.45">
      <c r="A118">
        <v>864726</v>
      </c>
      <c r="B118" t="s">
        <v>4</v>
      </c>
      <c r="C118">
        <v>8.9499999999999993</v>
      </c>
    </row>
    <row r="119" spans="1:3" x14ac:dyDescent="0.45">
      <c r="A119">
        <v>864729</v>
      </c>
      <c r="B119" t="s">
        <v>3</v>
      </c>
      <c r="C119">
        <v>14.87</v>
      </c>
    </row>
    <row r="120" spans="1:3" x14ac:dyDescent="0.45">
      <c r="A120">
        <v>864877</v>
      </c>
      <c r="B120" t="s">
        <v>3</v>
      </c>
      <c r="C120">
        <v>15.78</v>
      </c>
    </row>
    <row r="121" spans="1:3" x14ac:dyDescent="0.45">
      <c r="A121">
        <v>865128</v>
      </c>
      <c r="B121" t="s">
        <v>3</v>
      </c>
      <c r="C121">
        <v>17.95</v>
      </c>
    </row>
    <row r="122" spans="1:3" x14ac:dyDescent="0.45">
      <c r="A122">
        <v>865137</v>
      </c>
      <c r="B122" t="s">
        <v>4</v>
      </c>
      <c r="C122">
        <v>11.41</v>
      </c>
    </row>
    <row r="123" spans="1:3" x14ac:dyDescent="0.45">
      <c r="A123">
        <v>86517</v>
      </c>
      <c r="B123" t="s">
        <v>3</v>
      </c>
      <c r="C123">
        <v>18.66</v>
      </c>
    </row>
    <row r="124" spans="1:3" x14ac:dyDescent="0.45">
      <c r="A124">
        <v>865423</v>
      </c>
      <c r="B124" t="s">
        <v>3</v>
      </c>
      <c r="C124">
        <v>24.25</v>
      </c>
    </row>
    <row r="125" spans="1:3" x14ac:dyDescent="0.45">
      <c r="A125">
        <v>865432</v>
      </c>
      <c r="B125" t="s">
        <v>4</v>
      </c>
      <c r="C125">
        <v>14.5</v>
      </c>
    </row>
    <row r="126" spans="1:3" x14ac:dyDescent="0.45">
      <c r="A126">
        <v>865468</v>
      </c>
      <c r="B126" t="s">
        <v>4</v>
      </c>
      <c r="C126">
        <v>13.37</v>
      </c>
    </row>
    <row r="127" spans="1:3" x14ac:dyDescent="0.45">
      <c r="A127">
        <v>86561</v>
      </c>
      <c r="B127" t="s">
        <v>4</v>
      </c>
      <c r="C127">
        <v>13.85</v>
      </c>
    </row>
    <row r="128" spans="1:3" x14ac:dyDescent="0.45">
      <c r="A128">
        <v>866083</v>
      </c>
      <c r="B128" t="s">
        <v>3</v>
      </c>
      <c r="C128">
        <v>13.61</v>
      </c>
    </row>
    <row r="129" spans="1:3" x14ac:dyDescent="0.45">
      <c r="A129">
        <v>866203</v>
      </c>
      <c r="B129" t="s">
        <v>3</v>
      </c>
      <c r="C129">
        <v>19</v>
      </c>
    </row>
    <row r="130" spans="1:3" x14ac:dyDescent="0.45">
      <c r="A130">
        <v>866458</v>
      </c>
      <c r="B130" t="s">
        <v>4</v>
      </c>
      <c r="C130">
        <v>15.1</v>
      </c>
    </row>
    <row r="131" spans="1:3" x14ac:dyDescent="0.45">
      <c r="A131">
        <v>866674</v>
      </c>
      <c r="B131" t="s">
        <v>3</v>
      </c>
      <c r="C131">
        <v>19.79</v>
      </c>
    </row>
    <row r="132" spans="1:3" x14ac:dyDescent="0.45">
      <c r="A132">
        <v>866714</v>
      </c>
      <c r="B132" t="s">
        <v>4</v>
      </c>
      <c r="C132">
        <v>12.19</v>
      </c>
    </row>
    <row r="133" spans="1:3" x14ac:dyDescent="0.45">
      <c r="A133">
        <v>8670</v>
      </c>
      <c r="B133" t="s">
        <v>3</v>
      </c>
      <c r="C133">
        <v>15.46</v>
      </c>
    </row>
    <row r="134" spans="1:3" x14ac:dyDescent="0.45">
      <c r="A134">
        <v>86730502</v>
      </c>
      <c r="B134" t="s">
        <v>3</v>
      </c>
      <c r="C134">
        <v>16.16</v>
      </c>
    </row>
    <row r="135" spans="1:3" x14ac:dyDescent="0.45">
      <c r="A135">
        <v>867387</v>
      </c>
      <c r="B135" t="s">
        <v>4</v>
      </c>
      <c r="C135">
        <v>15.71</v>
      </c>
    </row>
    <row r="136" spans="1:3" x14ac:dyDescent="0.45">
      <c r="A136">
        <v>867739</v>
      </c>
      <c r="B136" t="s">
        <v>3</v>
      </c>
      <c r="C136">
        <v>18.45</v>
      </c>
    </row>
    <row r="137" spans="1:3" x14ac:dyDescent="0.45">
      <c r="A137">
        <v>868202</v>
      </c>
      <c r="B137" t="s">
        <v>3</v>
      </c>
      <c r="C137">
        <v>12.77</v>
      </c>
    </row>
    <row r="138" spans="1:3" x14ac:dyDescent="0.45">
      <c r="A138">
        <v>868223</v>
      </c>
      <c r="B138" t="s">
        <v>4</v>
      </c>
      <c r="C138">
        <v>11.71</v>
      </c>
    </row>
    <row r="139" spans="1:3" x14ac:dyDescent="0.45">
      <c r="A139">
        <v>868682</v>
      </c>
      <c r="B139" t="s">
        <v>4</v>
      </c>
      <c r="C139">
        <v>11.43</v>
      </c>
    </row>
    <row r="140" spans="1:3" x14ac:dyDescent="0.45">
      <c r="A140">
        <v>868826</v>
      </c>
      <c r="B140" t="s">
        <v>3</v>
      </c>
      <c r="C140">
        <v>14.95</v>
      </c>
    </row>
    <row r="141" spans="1:3" x14ac:dyDescent="0.45">
      <c r="A141">
        <v>868871</v>
      </c>
      <c r="B141" t="s">
        <v>4</v>
      </c>
      <c r="C141">
        <v>11.28</v>
      </c>
    </row>
    <row r="142" spans="1:3" x14ac:dyDescent="0.45">
      <c r="A142">
        <v>868999</v>
      </c>
      <c r="B142" t="s">
        <v>4</v>
      </c>
      <c r="C142">
        <v>9.7379999999999995</v>
      </c>
    </row>
    <row r="143" spans="1:3" x14ac:dyDescent="0.45">
      <c r="A143">
        <v>869104</v>
      </c>
      <c r="B143" t="s">
        <v>3</v>
      </c>
      <c r="C143">
        <v>16.11</v>
      </c>
    </row>
    <row r="144" spans="1:3" x14ac:dyDescent="0.45">
      <c r="A144">
        <v>869218</v>
      </c>
      <c r="B144" t="s">
        <v>4</v>
      </c>
      <c r="C144">
        <v>11.43</v>
      </c>
    </row>
    <row r="145" spans="1:3" x14ac:dyDescent="0.45">
      <c r="A145">
        <v>869224</v>
      </c>
      <c r="B145" t="s">
        <v>4</v>
      </c>
      <c r="C145">
        <v>12.9</v>
      </c>
    </row>
    <row r="146" spans="1:3" x14ac:dyDescent="0.45">
      <c r="A146">
        <v>869254</v>
      </c>
      <c r="B146" t="s">
        <v>4</v>
      </c>
      <c r="C146">
        <v>10.75</v>
      </c>
    </row>
    <row r="147" spans="1:3" x14ac:dyDescent="0.45">
      <c r="A147">
        <v>869476</v>
      </c>
      <c r="B147" t="s">
        <v>4</v>
      </c>
      <c r="C147">
        <v>11.9</v>
      </c>
    </row>
    <row r="148" spans="1:3" x14ac:dyDescent="0.45">
      <c r="A148">
        <v>869691</v>
      </c>
      <c r="B148" t="s">
        <v>3</v>
      </c>
      <c r="C148">
        <v>11.8</v>
      </c>
    </row>
    <row r="149" spans="1:3" x14ac:dyDescent="0.45">
      <c r="A149">
        <v>86973701</v>
      </c>
      <c r="B149" t="s">
        <v>4</v>
      </c>
      <c r="C149">
        <v>14.95</v>
      </c>
    </row>
    <row r="150" spans="1:3" x14ac:dyDescent="0.45">
      <c r="A150">
        <v>86973702</v>
      </c>
      <c r="B150" t="s">
        <v>4</v>
      </c>
      <c r="C150">
        <v>14.44</v>
      </c>
    </row>
    <row r="151" spans="1:3" x14ac:dyDescent="0.45">
      <c r="A151">
        <v>869931</v>
      </c>
      <c r="B151" t="s">
        <v>4</v>
      </c>
      <c r="C151">
        <v>13.74</v>
      </c>
    </row>
    <row r="152" spans="1:3" x14ac:dyDescent="0.45">
      <c r="A152">
        <v>871001501</v>
      </c>
      <c r="B152" t="s">
        <v>4</v>
      </c>
      <c r="C152">
        <v>13</v>
      </c>
    </row>
    <row r="153" spans="1:3" x14ac:dyDescent="0.45">
      <c r="A153">
        <v>871001502</v>
      </c>
      <c r="B153" t="s">
        <v>4</v>
      </c>
      <c r="C153">
        <v>8.2189999999999994</v>
      </c>
    </row>
    <row r="154" spans="1:3" x14ac:dyDescent="0.45">
      <c r="A154">
        <v>8710441</v>
      </c>
      <c r="B154" t="s">
        <v>4</v>
      </c>
      <c r="C154">
        <v>9.7309999999999999</v>
      </c>
    </row>
    <row r="155" spans="1:3" x14ac:dyDescent="0.45">
      <c r="A155">
        <v>87106</v>
      </c>
      <c r="B155" t="s">
        <v>4</v>
      </c>
      <c r="C155">
        <v>11.15</v>
      </c>
    </row>
    <row r="156" spans="1:3" x14ac:dyDescent="0.45">
      <c r="A156">
        <v>8711002</v>
      </c>
      <c r="B156" t="s">
        <v>4</v>
      </c>
      <c r="C156">
        <v>13.15</v>
      </c>
    </row>
    <row r="157" spans="1:3" x14ac:dyDescent="0.45">
      <c r="A157">
        <v>8711003</v>
      </c>
      <c r="B157" t="s">
        <v>4</v>
      </c>
      <c r="C157">
        <v>12.25</v>
      </c>
    </row>
    <row r="158" spans="1:3" x14ac:dyDescent="0.45">
      <c r="A158">
        <v>8711202</v>
      </c>
      <c r="B158" t="s">
        <v>3</v>
      </c>
      <c r="C158">
        <v>17.68</v>
      </c>
    </row>
    <row r="159" spans="1:3" x14ac:dyDescent="0.45">
      <c r="A159">
        <v>8711216</v>
      </c>
      <c r="B159" t="s">
        <v>4</v>
      </c>
      <c r="C159">
        <v>16.84</v>
      </c>
    </row>
    <row r="160" spans="1:3" x14ac:dyDescent="0.45">
      <c r="A160">
        <v>871122</v>
      </c>
      <c r="B160" t="s">
        <v>4</v>
      </c>
      <c r="C160">
        <v>12.06</v>
      </c>
    </row>
    <row r="161" spans="1:3" x14ac:dyDescent="0.45">
      <c r="A161">
        <v>871149</v>
      </c>
      <c r="B161" t="s">
        <v>4</v>
      </c>
      <c r="C161">
        <v>10.9</v>
      </c>
    </row>
    <row r="162" spans="1:3" x14ac:dyDescent="0.45">
      <c r="A162">
        <v>8711561</v>
      </c>
      <c r="B162" t="s">
        <v>4</v>
      </c>
      <c r="C162">
        <v>11.75</v>
      </c>
    </row>
    <row r="163" spans="1:3" x14ac:dyDescent="0.45">
      <c r="A163">
        <v>8711803</v>
      </c>
      <c r="B163" t="s">
        <v>3</v>
      </c>
      <c r="C163">
        <v>19.190000000000001</v>
      </c>
    </row>
    <row r="164" spans="1:3" x14ac:dyDescent="0.45">
      <c r="A164">
        <v>871201</v>
      </c>
      <c r="B164" t="s">
        <v>3</v>
      </c>
      <c r="C164">
        <v>19.59</v>
      </c>
    </row>
    <row r="165" spans="1:3" x14ac:dyDescent="0.45">
      <c r="A165">
        <v>8712064</v>
      </c>
      <c r="B165" t="s">
        <v>4</v>
      </c>
      <c r="C165">
        <v>12.34</v>
      </c>
    </row>
    <row r="166" spans="1:3" x14ac:dyDescent="0.45">
      <c r="A166">
        <v>8712289</v>
      </c>
      <c r="B166" t="s">
        <v>3</v>
      </c>
      <c r="C166">
        <v>23.27</v>
      </c>
    </row>
    <row r="167" spans="1:3" x14ac:dyDescent="0.45">
      <c r="A167">
        <v>8712291</v>
      </c>
      <c r="B167" t="s">
        <v>4</v>
      </c>
      <c r="C167">
        <v>14.97</v>
      </c>
    </row>
    <row r="168" spans="1:3" x14ac:dyDescent="0.45">
      <c r="A168">
        <v>87127</v>
      </c>
      <c r="B168" t="s">
        <v>4</v>
      </c>
      <c r="C168">
        <v>10.8</v>
      </c>
    </row>
    <row r="169" spans="1:3" x14ac:dyDescent="0.45">
      <c r="A169">
        <v>8712729</v>
      </c>
      <c r="B169" t="s">
        <v>3</v>
      </c>
      <c r="C169">
        <v>16.78</v>
      </c>
    </row>
    <row r="170" spans="1:3" x14ac:dyDescent="0.45">
      <c r="A170">
        <v>8712766</v>
      </c>
      <c r="B170" t="s">
        <v>3</v>
      </c>
      <c r="C170">
        <v>17.47</v>
      </c>
    </row>
    <row r="171" spans="1:3" x14ac:dyDescent="0.45">
      <c r="A171">
        <v>8712853</v>
      </c>
      <c r="B171" t="s">
        <v>4</v>
      </c>
      <c r="C171">
        <v>14.97</v>
      </c>
    </row>
    <row r="172" spans="1:3" x14ac:dyDescent="0.45">
      <c r="A172">
        <v>87139402</v>
      </c>
      <c r="B172" t="s">
        <v>4</v>
      </c>
      <c r="C172">
        <v>12.32</v>
      </c>
    </row>
    <row r="173" spans="1:3" x14ac:dyDescent="0.45">
      <c r="A173">
        <v>87163</v>
      </c>
      <c r="B173" t="s">
        <v>3</v>
      </c>
      <c r="C173">
        <v>13.43</v>
      </c>
    </row>
    <row r="174" spans="1:3" x14ac:dyDescent="0.45">
      <c r="A174">
        <v>87164</v>
      </c>
      <c r="B174" t="s">
        <v>3</v>
      </c>
      <c r="C174">
        <v>15.46</v>
      </c>
    </row>
    <row r="175" spans="1:3" x14ac:dyDescent="0.45">
      <c r="A175">
        <v>871641</v>
      </c>
      <c r="B175" t="s">
        <v>4</v>
      </c>
      <c r="C175">
        <v>11.08</v>
      </c>
    </row>
    <row r="176" spans="1:3" x14ac:dyDescent="0.45">
      <c r="A176">
        <v>871642</v>
      </c>
      <c r="B176" t="s">
        <v>4</v>
      </c>
      <c r="C176">
        <v>10.66</v>
      </c>
    </row>
    <row r="177" spans="1:3" x14ac:dyDescent="0.45">
      <c r="A177">
        <v>872113</v>
      </c>
      <c r="B177" t="s">
        <v>4</v>
      </c>
      <c r="C177">
        <v>8.6709999999999994</v>
      </c>
    </row>
    <row r="178" spans="1:3" x14ac:dyDescent="0.45">
      <c r="A178">
        <v>872608</v>
      </c>
      <c r="B178" t="s">
        <v>4</v>
      </c>
      <c r="C178">
        <v>9.9039999999999999</v>
      </c>
    </row>
    <row r="179" spans="1:3" x14ac:dyDescent="0.45">
      <c r="A179">
        <v>87281702</v>
      </c>
      <c r="B179" t="s">
        <v>3</v>
      </c>
      <c r="C179">
        <v>16.46</v>
      </c>
    </row>
    <row r="180" spans="1:3" x14ac:dyDescent="0.45">
      <c r="A180">
        <v>873357</v>
      </c>
      <c r="B180" t="s">
        <v>4</v>
      </c>
      <c r="C180">
        <v>13.01</v>
      </c>
    </row>
    <row r="181" spans="1:3" x14ac:dyDescent="0.45">
      <c r="A181">
        <v>873586</v>
      </c>
      <c r="B181" t="s">
        <v>4</v>
      </c>
      <c r="C181">
        <v>12.81</v>
      </c>
    </row>
    <row r="182" spans="1:3" x14ac:dyDescent="0.45">
      <c r="A182">
        <v>873592</v>
      </c>
      <c r="B182" t="s">
        <v>3</v>
      </c>
      <c r="C182">
        <v>27.22</v>
      </c>
    </row>
    <row r="183" spans="1:3" x14ac:dyDescent="0.45">
      <c r="A183">
        <v>873593</v>
      </c>
      <c r="B183" t="s">
        <v>3</v>
      </c>
      <c r="C183">
        <v>21.09</v>
      </c>
    </row>
    <row r="184" spans="1:3" x14ac:dyDescent="0.45">
      <c r="A184">
        <v>873701</v>
      </c>
      <c r="B184" t="s">
        <v>3</v>
      </c>
      <c r="C184">
        <v>15.7</v>
      </c>
    </row>
    <row r="185" spans="1:3" x14ac:dyDescent="0.45">
      <c r="A185">
        <v>873843</v>
      </c>
      <c r="B185" t="s">
        <v>4</v>
      </c>
      <c r="C185">
        <v>11.41</v>
      </c>
    </row>
    <row r="186" spans="1:3" x14ac:dyDescent="0.45">
      <c r="A186">
        <v>873885</v>
      </c>
      <c r="B186" t="s">
        <v>3</v>
      </c>
      <c r="C186">
        <v>15.28</v>
      </c>
    </row>
    <row r="187" spans="1:3" x14ac:dyDescent="0.45">
      <c r="A187">
        <v>874158</v>
      </c>
      <c r="B187" t="s">
        <v>4</v>
      </c>
      <c r="C187">
        <v>10.08</v>
      </c>
    </row>
    <row r="188" spans="1:3" x14ac:dyDescent="0.45">
      <c r="A188">
        <v>874217</v>
      </c>
      <c r="B188" t="s">
        <v>3</v>
      </c>
      <c r="C188">
        <v>18.309999999999999</v>
      </c>
    </row>
    <row r="189" spans="1:3" x14ac:dyDescent="0.45">
      <c r="A189">
        <v>874373</v>
      </c>
      <c r="B189" t="s">
        <v>4</v>
      </c>
      <c r="C189">
        <v>11.71</v>
      </c>
    </row>
    <row r="190" spans="1:3" x14ac:dyDescent="0.45">
      <c r="A190">
        <v>874662</v>
      </c>
      <c r="B190" t="s">
        <v>4</v>
      </c>
      <c r="C190">
        <v>11.81</v>
      </c>
    </row>
    <row r="191" spans="1:3" x14ac:dyDescent="0.45">
      <c r="A191">
        <v>874839</v>
      </c>
      <c r="B191" t="s">
        <v>4</v>
      </c>
      <c r="C191">
        <v>12.3</v>
      </c>
    </row>
    <row r="192" spans="1:3" x14ac:dyDescent="0.45">
      <c r="A192">
        <v>874858</v>
      </c>
      <c r="B192" t="s">
        <v>3</v>
      </c>
      <c r="C192">
        <v>14.22</v>
      </c>
    </row>
    <row r="193" spans="1:3" x14ac:dyDescent="0.45">
      <c r="A193">
        <v>875093</v>
      </c>
      <c r="B193" t="s">
        <v>4</v>
      </c>
      <c r="C193">
        <v>12.77</v>
      </c>
    </row>
    <row r="194" spans="1:3" x14ac:dyDescent="0.45">
      <c r="A194">
        <v>875099</v>
      </c>
      <c r="B194" t="s">
        <v>4</v>
      </c>
      <c r="C194">
        <v>9.7200000000000006</v>
      </c>
    </row>
    <row r="195" spans="1:3" x14ac:dyDescent="0.45">
      <c r="A195">
        <v>875263</v>
      </c>
      <c r="B195" t="s">
        <v>3</v>
      </c>
      <c r="C195">
        <v>12.34</v>
      </c>
    </row>
    <row r="196" spans="1:3" x14ac:dyDescent="0.45">
      <c r="A196">
        <v>87556202</v>
      </c>
      <c r="B196" t="s">
        <v>3</v>
      </c>
      <c r="C196">
        <v>14.86</v>
      </c>
    </row>
    <row r="197" spans="1:3" x14ac:dyDescent="0.45">
      <c r="A197">
        <v>875878</v>
      </c>
      <c r="B197" t="s">
        <v>4</v>
      </c>
      <c r="C197">
        <v>12.91</v>
      </c>
    </row>
    <row r="198" spans="1:3" x14ac:dyDescent="0.45">
      <c r="A198">
        <v>875938</v>
      </c>
      <c r="B198" t="s">
        <v>3</v>
      </c>
      <c r="C198">
        <v>13.77</v>
      </c>
    </row>
    <row r="199" spans="1:3" x14ac:dyDescent="0.45">
      <c r="A199">
        <v>877159</v>
      </c>
      <c r="B199" t="s">
        <v>3</v>
      </c>
      <c r="C199">
        <v>18.079999999999998</v>
      </c>
    </row>
    <row r="200" spans="1:3" x14ac:dyDescent="0.45">
      <c r="A200">
        <v>877486</v>
      </c>
      <c r="B200" t="s">
        <v>3</v>
      </c>
      <c r="C200">
        <v>19.18</v>
      </c>
    </row>
    <row r="201" spans="1:3" x14ac:dyDescent="0.45">
      <c r="A201">
        <v>877500</v>
      </c>
      <c r="B201" t="s">
        <v>3</v>
      </c>
      <c r="C201">
        <v>14.45</v>
      </c>
    </row>
    <row r="202" spans="1:3" x14ac:dyDescent="0.45">
      <c r="A202">
        <v>877501</v>
      </c>
      <c r="B202" t="s">
        <v>4</v>
      </c>
      <c r="C202">
        <v>12.23</v>
      </c>
    </row>
    <row r="203" spans="1:3" x14ac:dyDescent="0.45">
      <c r="A203">
        <v>877989</v>
      </c>
      <c r="B203" t="s">
        <v>3</v>
      </c>
      <c r="C203">
        <v>17.54</v>
      </c>
    </row>
    <row r="204" spans="1:3" x14ac:dyDescent="0.45">
      <c r="A204">
        <v>878796</v>
      </c>
      <c r="B204" t="s">
        <v>3</v>
      </c>
      <c r="C204">
        <v>23.29</v>
      </c>
    </row>
    <row r="205" spans="1:3" x14ac:dyDescent="0.45">
      <c r="A205">
        <v>87880</v>
      </c>
      <c r="B205" t="s">
        <v>3</v>
      </c>
      <c r="C205">
        <v>13.81</v>
      </c>
    </row>
    <row r="206" spans="1:3" x14ac:dyDescent="0.45">
      <c r="A206">
        <v>87930</v>
      </c>
      <c r="B206" t="s">
        <v>4</v>
      </c>
      <c r="C206">
        <v>12.47</v>
      </c>
    </row>
    <row r="207" spans="1:3" x14ac:dyDescent="0.45">
      <c r="A207">
        <v>879523</v>
      </c>
      <c r="B207" t="s">
        <v>3</v>
      </c>
      <c r="C207">
        <v>15.12</v>
      </c>
    </row>
    <row r="208" spans="1:3" x14ac:dyDescent="0.45">
      <c r="A208">
        <v>879804</v>
      </c>
      <c r="B208" t="s">
        <v>4</v>
      </c>
      <c r="C208">
        <v>9.8759999999999994</v>
      </c>
    </row>
    <row r="209" spans="1:3" x14ac:dyDescent="0.45">
      <c r="A209">
        <v>879830</v>
      </c>
      <c r="B209" t="s">
        <v>3</v>
      </c>
      <c r="C209">
        <v>17.010000000000002</v>
      </c>
    </row>
    <row r="210" spans="1:3" x14ac:dyDescent="0.45">
      <c r="A210">
        <v>8810158</v>
      </c>
      <c r="B210" t="s">
        <v>4</v>
      </c>
      <c r="C210">
        <v>13.11</v>
      </c>
    </row>
    <row r="211" spans="1:3" x14ac:dyDescent="0.45">
      <c r="A211">
        <v>8810436</v>
      </c>
      <c r="B211" t="s">
        <v>4</v>
      </c>
      <c r="C211">
        <v>15.27</v>
      </c>
    </row>
    <row r="212" spans="1:3" x14ac:dyDescent="0.45">
      <c r="A212">
        <v>881046502</v>
      </c>
      <c r="B212" t="s">
        <v>3</v>
      </c>
      <c r="C212">
        <v>20.58</v>
      </c>
    </row>
    <row r="213" spans="1:3" x14ac:dyDescent="0.45">
      <c r="A213">
        <v>8810528</v>
      </c>
      <c r="B213" t="s">
        <v>4</v>
      </c>
      <c r="C213">
        <v>11.84</v>
      </c>
    </row>
    <row r="214" spans="1:3" x14ac:dyDescent="0.45">
      <c r="A214">
        <v>8810703</v>
      </c>
      <c r="B214" t="s">
        <v>3</v>
      </c>
      <c r="C214">
        <v>28.11</v>
      </c>
    </row>
    <row r="215" spans="1:3" x14ac:dyDescent="0.45">
      <c r="A215">
        <v>881094802</v>
      </c>
      <c r="B215" t="s">
        <v>3</v>
      </c>
      <c r="C215">
        <v>17.420000000000002</v>
      </c>
    </row>
    <row r="216" spans="1:3" x14ac:dyDescent="0.45">
      <c r="A216">
        <v>8810955</v>
      </c>
      <c r="B216" t="s">
        <v>3</v>
      </c>
      <c r="C216">
        <v>14.19</v>
      </c>
    </row>
    <row r="217" spans="1:3" x14ac:dyDescent="0.45">
      <c r="A217">
        <v>8810987</v>
      </c>
      <c r="B217" t="s">
        <v>3</v>
      </c>
      <c r="C217">
        <v>13.86</v>
      </c>
    </row>
    <row r="218" spans="1:3" x14ac:dyDescent="0.45">
      <c r="A218">
        <v>8811523</v>
      </c>
      <c r="B218" t="s">
        <v>4</v>
      </c>
      <c r="C218">
        <v>11.89</v>
      </c>
    </row>
    <row r="219" spans="1:3" x14ac:dyDescent="0.45">
      <c r="A219">
        <v>8811779</v>
      </c>
      <c r="B219" t="s">
        <v>4</v>
      </c>
      <c r="C219">
        <v>10.199999999999999</v>
      </c>
    </row>
    <row r="220" spans="1:3" x14ac:dyDescent="0.45">
      <c r="A220">
        <v>8811842</v>
      </c>
      <c r="B220" t="s">
        <v>3</v>
      </c>
      <c r="C220">
        <v>19.8</v>
      </c>
    </row>
    <row r="221" spans="1:3" x14ac:dyDescent="0.45">
      <c r="A221">
        <v>88119002</v>
      </c>
      <c r="B221" t="s">
        <v>3</v>
      </c>
      <c r="C221">
        <v>19.53</v>
      </c>
    </row>
    <row r="222" spans="1:3" x14ac:dyDescent="0.45">
      <c r="A222">
        <v>8812816</v>
      </c>
      <c r="B222" t="s">
        <v>4</v>
      </c>
      <c r="C222">
        <v>13.65</v>
      </c>
    </row>
    <row r="223" spans="1:3" x14ac:dyDescent="0.45">
      <c r="A223">
        <v>8812818</v>
      </c>
      <c r="B223" t="s">
        <v>4</v>
      </c>
      <c r="C223">
        <v>13.56</v>
      </c>
    </row>
    <row r="224" spans="1:3" x14ac:dyDescent="0.45">
      <c r="A224">
        <v>8812844</v>
      </c>
      <c r="B224" t="s">
        <v>4</v>
      </c>
      <c r="C224">
        <v>10.18</v>
      </c>
    </row>
    <row r="225" spans="1:3" x14ac:dyDescent="0.45">
      <c r="A225">
        <v>8812877</v>
      </c>
      <c r="B225" t="s">
        <v>3</v>
      </c>
      <c r="C225">
        <v>15.75</v>
      </c>
    </row>
    <row r="226" spans="1:3" x14ac:dyDescent="0.45">
      <c r="A226">
        <v>8813129</v>
      </c>
      <c r="B226" t="s">
        <v>4</v>
      </c>
      <c r="C226">
        <v>13.27</v>
      </c>
    </row>
    <row r="227" spans="1:3" x14ac:dyDescent="0.45">
      <c r="A227">
        <v>88143502</v>
      </c>
      <c r="B227" t="s">
        <v>4</v>
      </c>
      <c r="C227">
        <v>14.34</v>
      </c>
    </row>
    <row r="228" spans="1:3" x14ac:dyDescent="0.45">
      <c r="A228">
        <v>88147101</v>
      </c>
      <c r="B228" t="s">
        <v>4</v>
      </c>
      <c r="C228">
        <v>10.44</v>
      </c>
    </row>
    <row r="229" spans="1:3" x14ac:dyDescent="0.45">
      <c r="A229">
        <v>88147102</v>
      </c>
      <c r="B229" t="s">
        <v>4</v>
      </c>
      <c r="C229">
        <v>15</v>
      </c>
    </row>
    <row r="230" spans="1:3" x14ac:dyDescent="0.45">
      <c r="A230">
        <v>88147202</v>
      </c>
      <c r="B230" t="s">
        <v>4</v>
      </c>
      <c r="C230">
        <v>12.62</v>
      </c>
    </row>
    <row r="231" spans="1:3" x14ac:dyDescent="0.45">
      <c r="A231">
        <v>881861</v>
      </c>
      <c r="B231" t="s">
        <v>3</v>
      </c>
      <c r="C231">
        <v>12.83</v>
      </c>
    </row>
    <row r="232" spans="1:3" x14ac:dyDescent="0.45">
      <c r="A232">
        <v>881972</v>
      </c>
      <c r="B232" t="s">
        <v>3</v>
      </c>
      <c r="C232">
        <v>17.05</v>
      </c>
    </row>
    <row r="233" spans="1:3" x14ac:dyDescent="0.45">
      <c r="A233">
        <v>88199202</v>
      </c>
      <c r="B233" t="s">
        <v>4</v>
      </c>
      <c r="C233">
        <v>11.32</v>
      </c>
    </row>
    <row r="234" spans="1:3" x14ac:dyDescent="0.45">
      <c r="A234">
        <v>88203002</v>
      </c>
      <c r="B234" t="s">
        <v>4</v>
      </c>
      <c r="C234">
        <v>11.22</v>
      </c>
    </row>
    <row r="235" spans="1:3" x14ac:dyDescent="0.45">
      <c r="A235">
        <v>88206102</v>
      </c>
      <c r="B235" t="s">
        <v>3</v>
      </c>
      <c r="C235">
        <v>20.51</v>
      </c>
    </row>
    <row r="236" spans="1:3" x14ac:dyDescent="0.45">
      <c r="A236">
        <v>882488</v>
      </c>
      <c r="B236" t="s">
        <v>4</v>
      </c>
      <c r="C236">
        <v>9.5670000000000002</v>
      </c>
    </row>
    <row r="237" spans="1:3" x14ac:dyDescent="0.45">
      <c r="A237">
        <v>88249602</v>
      </c>
      <c r="B237" t="s">
        <v>4</v>
      </c>
      <c r="C237">
        <v>14.03</v>
      </c>
    </row>
    <row r="238" spans="1:3" x14ac:dyDescent="0.45">
      <c r="A238">
        <v>88299702</v>
      </c>
      <c r="B238" t="s">
        <v>3</v>
      </c>
      <c r="C238">
        <v>23.21</v>
      </c>
    </row>
    <row r="239" spans="1:3" x14ac:dyDescent="0.45">
      <c r="A239">
        <v>883263</v>
      </c>
      <c r="B239" t="s">
        <v>3</v>
      </c>
      <c r="C239">
        <v>20.48</v>
      </c>
    </row>
    <row r="240" spans="1:3" x14ac:dyDescent="0.45">
      <c r="A240">
        <v>883270</v>
      </c>
      <c r="B240" t="s">
        <v>4</v>
      </c>
      <c r="C240">
        <v>14.22</v>
      </c>
    </row>
    <row r="241" spans="1:3" x14ac:dyDescent="0.45">
      <c r="A241">
        <v>88330202</v>
      </c>
      <c r="B241" t="s">
        <v>3</v>
      </c>
      <c r="C241">
        <v>17.46</v>
      </c>
    </row>
    <row r="242" spans="1:3" x14ac:dyDescent="0.45">
      <c r="A242">
        <v>88350402</v>
      </c>
      <c r="B242" t="s">
        <v>4</v>
      </c>
      <c r="C242">
        <v>13.64</v>
      </c>
    </row>
    <row r="243" spans="1:3" x14ac:dyDescent="0.45">
      <c r="A243">
        <v>883539</v>
      </c>
      <c r="B243" t="s">
        <v>4</v>
      </c>
      <c r="C243">
        <v>12.42</v>
      </c>
    </row>
    <row r="244" spans="1:3" x14ac:dyDescent="0.45">
      <c r="A244">
        <v>883852</v>
      </c>
      <c r="B244" t="s">
        <v>4</v>
      </c>
      <c r="C244">
        <v>11.3</v>
      </c>
    </row>
    <row r="245" spans="1:3" x14ac:dyDescent="0.45">
      <c r="A245">
        <v>88411702</v>
      </c>
      <c r="B245" t="s">
        <v>4</v>
      </c>
      <c r="C245">
        <v>13.75</v>
      </c>
    </row>
    <row r="246" spans="1:3" x14ac:dyDescent="0.45">
      <c r="A246">
        <v>884180</v>
      </c>
      <c r="B246" t="s">
        <v>3</v>
      </c>
      <c r="C246">
        <v>19.399999999999999</v>
      </c>
    </row>
    <row r="247" spans="1:3" x14ac:dyDescent="0.45">
      <c r="A247">
        <v>884437</v>
      </c>
      <c r="B247" t="s">
        <v>4</v>
      </c>
      <c r="C247">
        <v>10.48</v>
      </c>
    </row>
    <row r="248" spans="1:3" x14ac:dyDescent="0.45">
      <c r="A248">
        <v>884448</v>
      </c>
      <c r="B248" t="s">
        <v>4</v>
      </c>
      <c r="C248">
        <v>13.2</v>
      </c>
    </row>
    <row r="249" spans="1:3" x14ac:dyDescent="0.45">
      <c r="A249">
        <v>884626</v>
      </c>
      <c r="B249" t="s">
        <v>4</v>
      </c>
      <c r="C249">
        <v>12.89</v>
      </c>
    </row>
    <row r="250" spans="1:3" x14ac:dyDescent="0.45">
      <c r="A250">
        <v>88466802</v>
      </c>
      <c r="B250" t="s">
        <v>4</v>
      </c>
      <c r="C250">
        <v>10.65</v>
      </c>
    </row>
    <row r="251" spans="1:3" x14ac:dyDescent="0.45">
      <c r="A251">
        <v>884689</v>
      </c>
      <c r="B251" t="s">
        <v>4</v>
      </c>
      <c r="C251">
        <v>11.52</v>
      </c>
    </row>
    <row r="252" spans="1:3" x14ac:dyDescent="0.45">
      <c r="A252">
        <v>884948</v>
      </c>
      <c r="B252" t="s">
        <v>3</v>
      </c>
      <c r="C252">
        <v>20.94</v>
      </c>
    </row>
    <row r="253" spans="1:3" x14ac:dyDescent="0.45">
      <c r="A253">
        <v>88518501</v>
      </c>
      <c r="B253" t="s">
        <v>4</v>
      </c>
      <c r="C253">
        <v>11.5</v>
      </c>
    </row>
    <row r="254" spans="1:3" x14ac:dyDescent="0.45">
      <c r="A254">
        <v>885429</v>
      </c>
      <c r="B254" t="s">
        <v>3</v>
      </c>
      <c r="C254">
        <v>19.73</v>
      </c>
    </row>
    <row r="255" spans="1:3" x14ac:dyDescent="0.45">
      <c r="A255">
        <v>8860702</v>
      </c>
      <c r="B255" t="s">
        <v>3</v>
      </c>
      <c r="C255">
        <v>17.3</v>
      </c>
    </row>
    <row r="256" spans="1:3" x14ac:dyDescent="0.45">
      <c r="A256">
        <v>886226</v>
      </c>
      <c r="B256" t="s">
        <v>3</v>
      </c>
      <c r="C256">
        <v>19.45</v>
      </c>
    </row>
    <row r="257" spans="1:3" x14ac:dyDescent="0.45">
      <c r="A257">
        <v>886452</v>
      </c>
      <c r="B257" t="s">
        <v>3</v>
      </c>
      <c r="C257">
        <v>13.96</v>
      </c>
    </row>
    <row r="258" spans="1:3" x14ac:dyDescent="0.45">
      <c r="A258">
        <v>88649001</v>
      </c>
      <c r="B258" t="s">
        <v>3</v>
      </c>
      <c r="C258">
        <v>19.55</v>
      </c>
    </row>
    <row r="259" spans="1:3" x14ac:dyDescent="0.45">
      <c r="A259">
        <v>886776</v>
      </c>
      <c r="B259" t="s">
        <v>3</v>
      </c>
      <c r="C259">
        <v>15.32</v>
      </c>
    </row>
    <row r="260" spans="1:3" x14ac:dyDescent="0.45">
      <c r="A260">
        <v>887181</v>
      </c>
      <c r="B260" t="s">
        <v>3</v>
      </c>
      <c r="C260">
        <v>15.66</v>
      </c>
    </row>
    <row r="261" spans="1:3" x14ac:dyDescent="0.45">
      <c r="A261">
        <v>88725602</v>
      </c>
      <c r="B261" t="s">
        <v>3</v>
      </c>
      <c r="C261">
        <v>15.53</v>
      </c>
    </row>
    <row r="262" spans="1:3" x14ac:dyDescent="0.45">
      <c r="A262">
        <v>887549</v>
      </c>
      <c r="B262" t="s">
        <v>3</v>
      </c>
      <c r="C262">
        <v>20.309999999999999</v>
      </c>
    </row>
    <row r="263" spans="1:3" x14ac:dyDescent="0.45">
      <c r="A263">
        <v>888264</v>
      </c>
      <c r="B263" t="s">
        <v>3</v>
      </c>
      <c r="C263">
        <v>17.350000000000001</v>
      </c>
    </row>
    <row r="264" spans="1:3" x14ac:dyDescent="0.45">
      <c r="A264">
        <v>888570</v>
      </c>
      <c r="B264" t="s">
        <v>3</v>
      </c>
      <c r="C264">
        <v>17.29</v>
      </c>
    </row>
    <row r="265" spans="1:3" x14ac:dyDescent="0.45">
      <c r="A265">
        <v>889403</v>
      </c>
      <c r="B265" t="s">
        <v>3</v>
      </c>
      <c r="C265">
        <v>15.61</v>
      </c>
    </row>
    <row r="266" spans="1:3" x14ac:dyDescent="0.45">
      <c r="A266">
        <v>889719</v>
      </c>
      <c r="B266" t="s">
        <v>3</v>
      </c>
      <c r="C266">
        <v>17.190000000000001</v>
      </c>
    </row>
    <row r="267" spans="1:3" x14ac:dyDescent="0.45">
      <c r="A267">
        <v>88995002</v>
      </c>
      <c r="B267" t="s">
        <v>3</v>
      </c>
      <c r="C267">
        <v>20.73</v>
      </c>
    </row>
    <row r="268" spans="1:3" x14ac:dyDescent="0.45">
      <c r="A268">
        <v>8910251</v>
      </c>
      <c r="B268" t="s">
        <v>4</v>
      </c>
      <c r="C268">
        <v>10.6</v>
      </c>
    </row>
    <row r="269" spans="1:3" x14ac:dyDescent="0.45">
      <c r="A269">
        <v>8910499</v>
      </c>
      <c r="B269" t="s">
        <v>4</v>
      </c>
      <c r="C269">
        <v>13.59</v>
      </c>
    </row>
    <row r="270" spans="1:3" x14ac:dyDescent="0.45">
      <c r="A270">
        <v>8910506</v>
      </c>
      <c r="B270" t="s">
        <v>4</v>
      </c>
      <c r="C270">
        <v>12.87</v>
      </c>
    </row>
    <row r="271" spans="1:3" x14ac:dyDescent="0.45">
      <c r="A271">
        <v>8910720</v>
      </c>
      <c r="B271" t="s">
        <v>4</v>
      </c>
      <c r="C271">
        <v>10.71</v>
      </c>
    </row>
    <row r="272" spans="1:3" x14ac:dyDescent="0.45">
      <c r="A272">
        <v>8910721</v>
      </c>
      <c r="B272" t="s">
        <v>4</v>
      </c>
      <c r="C272">
        <v>14.29</v>
      </c>
    </row>
    <row r="273" spans="1:3" x14ac:dyDescent="0.45">
      <c r="A273">
        <v>8910748</v>
      </c>
      <c r="B273" t="s">
        <v>4</v>
      </c>
      <c r="C273">
        <v>11.29</v>
      </c>
    </row>
    <row r="274" spans="1:3" x14ac:dyDescent="0.45">
      <c r="A274">
        <v>8910988</v>
      </c>
      <c r="B274" t="s">
        <v>3</v>
      </c>
      <c r="C274">
        <v>21.75</v>
      </c>
    </row>
    <row r="275" spans="1:3" x14ac:dyDescent="0.45">
      <c r="A275">
        <v>8910996</v>
      </c>
      <c r="B275" t="s">
        <v>4</v>
      </c>
      <c r="C275">
        <v>9.7420000000000009</v>
      </c>
    </row>
    <row r="276" spans="1:3" x14ac:dyDescent="0.45">
      <c r="A276">
        <v>8911163</v>
      </c>
      <c r="B276" t="s">
        <v>3</v>
      </c>
      <c r="C276">
        <v>17.93</v>
      </c>
    </row>
    <row r="277" spans="1:3" x14ac:dyDescent="0.45">
      <c r="A277">
        <v>8911164</v>
      </c>
      <c r="B277" t="s">
        <v>4</v>
      </c>
      <c r="C277">
        <v>11.89</v>
      </c>
    </row>
    <row r="278" spans="1:3" x14ac:dyDescent="0.45">
      <c r="A278">
        <v>8911230</v>
      </c>
      <c r="B278" t="s">
        <v>4</v>
      </c>
      <c r="C278">
        <v>11.33</v>
      </c>
    </row>
    <row r="279" spans="1:3" x14ac:dyDescent="0.45">
      <c r="A279">
        <v>8911670</v>
      </c>
      <c r="B279" t="s">
        <v>3</v>
      </c>
      <c r="C279">
        <v>18.809999999999999</v>
      </c>
    </row>
    <row r="280" spans="1:3" x14ac:dyDescent="0.45">
      <c r="A280">
        <v>8911800</v>
      </c>
      <c r="B280" t="s">
        <v>4</v>
      </c>
      <c r="C280">
        <v>13.59</v>
      </c>
    </row>
    <row r="281" spans="1:3" x14ac:dyDescent="0.45">
      <c r="A281">
        <v>8911834</v>
      </c>
      <c r="B281" t="s">
        <v>4</v>
      </c>
      <c r="C281">
        <v>13.85</v>
      </c>
    </row>
    <row r="282" spans="1:3" x14ac:dyDescent="0.45">
      <c r="A282">
        <v>8912049</v>
      </c>
      <c r="B282" t="s">
        <v>3</v>
      </c>
      <c r="C282">
        <v>19.16</v>
      </c>
    </row>
    <row r="283" spans="1:3" x14ac:dyDescent="0.45">
      <c r="A283">
        <v>8912055</v>
      </c>
      <c r="B283" t="s">
        <v>4</v>
      </c>
      <c r="C283">
        <v>11.74</v>
      </c>
    </row>
    <row r="284" spans="1:3" x14ac:dyDescent="0.45">
      <c r="A284">
        <v>89122</v>
      </c>
      <c r="B284" t="s">
        <v>3</v>
      </c>
      <c r="C284">
        <v>19.399999999999999</v>
      </c>
    </row>
    <row r="285" spans="1:3" x14ac:dyDescent="0.45">
      <c r="A285">
        <v>8912280</v>
      </c>
      <c r="B285" t="s">
        <v>3</v>
      </c>
      <c r="C285">
        <v>16.239999999999998</v>
      </c>
    </row>
    <row r="286" spans="1:3" x14ac:dyDescent="0.45">
      <c r="A286">
        <v>8912284</v>
      </c>
      <c r="B286" t="s">
        <v>4</v>
      </c>
      <c r="C286">
        <v>12.89</v>
      </c>
    </row>
    <row r="287" spans="1:3" x14ac:dyDescent="0.45">
      <c r="A287">
        <v>8912521</v>
      </c>
      <c r="B287" t="s">
        <v>4</v>
      </c>
      <c r="C287">
        <v>12.58</v>
      </c>
    </row>
    <row r="288" spans="1:3" x14ac:dyDescent="0.45">
      <c r="A288">
        <v>8912909</v>
      </c>
      <c r="B288" t="s">
        <v>4</v>
      </c>
      <c r="C288">
        <v>11.94</v>
      </c>
    </row>
    <row r="289" spans="1:3" x14ac:dyDescent="0.45">
      <c r="A289">
        <v>8913</v>
      </c>
      <c r="B289" t="s">
        <v>4</v>
      </c>
      <c r="C289">
        <v>12.89</v>
      </c>
    </row>
    <row r="290" spans="1:3" x14ac:dyDescent="0.45">
      <c r="A290">
        <v>8913049</v>
      </c>
      <c r="B290" t="s">
        <v>4</v>
      </c>
      <c r="C290">
        <v>11.26</v>
      </c>
    </row>
    <row r="291" spans="1:3" x14ac:dyDescent="0.45">
      <c r="A291">
        <v>89143601</v>
      </c>
      <c r="B291" t="s">
        <v>4</v>
      </c>
      <c r="C291">
        <v>11.37</v>
      </c>
    </row>
    <row r="292" spans="1:3" x14ac:dyDescent="0.45">
      <c r="A292">
        <v>89143602</v>
      </c>
      <c r="B292" t="s">
        <v>4</v>
      </c>
      <c r="C292">
        <v>14.41</v>
      </c>
    </row>
    <row r="293" spans="1:3" x14ac:dyDescent="0.45">
      <c r="A293">
        <v>8915</v>
      </c>
      <c r="B293" t="s">
        <v>4</v>
      </c>
      <c r="C293">
        <v>14.96</v>
      </c>
    </row>
    <row r="294" spans="1:3" x14ac:dyDescent="0.45">
      <c r="A294">
        <v>891670</v>
      </c>
      <c r="B294" t="s">
        <v>4</v>
      </c>
      <c r="C294">
        <v>12.95</v>
      </c>
    </row>
    <row r="295" spans="1:3" x14ac:dyDescent="0.45">
      <c r="A295">
        <v>891703</v>
      </c>
      <c r="B295" t="s">
        <v>4</v>
      </c>
      <c r="C295">
        <v>11.85</v>
      </c>
    </row>
    <row r="296" spans="1:3" x14ac:dyDescent="0.45">
      <c r="A296">
        <v>891716</v>
      </c>
      <c r="B296" t="s">
        <v>4</v>
      </c>
      <c r="C296">
        <v>12.72</v>
      </c>
    </row>
    <row r="297" spans="1:3" x14ac:dyDescent="0.45">
      <c r="A297">
        <v>891923</v>
      </c>
      <c r="B297" t="s">
        <v>4</v>
      </c>
      <c r="C297">
        <v>13.77</v>
      </c>
    </row>
    <row r="298" spans="1:3" x14ac:dyDescent="0.45">
      <c r="A298">
        <v>891936</v>
      </c>
      <c r="B298" t="s">
        <v>4</v>
      </c>
      <c r="C298">
        <v>10.91</v>
      </c>
    </row>
    <row r="299" spans="1:3" x14ac:dyDescent="0.45">
      <c r="A299">
        <v>892189</v>
      </c>
      <c r="B299" t="s">
        <v>3</v>
      </c>
      <c r="C299">
        <v>11.76</v>
      </c>
    </row>
    <row r="300" spans="1:3" x14ac:dyDescent="0.45">
      <c r="A300">
        <v>892214</v>
      </c>
      <c r="B300" t="s">
        <v>4</v>
      </c>
      <c r="C300">
        <v>14.26</v>
      </c>
    </row>
    <row r="301" spans="1:3" x14ac:dyDescent="0.45">
      <c r="A301">
        <v>892399</v>
      </c>
      <c r="B301" t="s">
        <v>4</v>
      </c>
      <c r="C301">
        <v>10.51</v>
      </c>
    </row>
    <row r="302" spans="1:3" x14ac:dyDescent="0.45">
      <c r="A302">
        <v>892438</v>
      </c>
      <c r="B302" t="s">
        <v>3</v>
      </c>
      <c r="C302">
        <v>19.53</v>
      </c>
    </row>
    <row r="303" spans="1:3" x14ac:dyDescent="0.45">
      <c r="A303">
        <v>892604</v>
      </c>
      <c r="B303" t="s">
        <v>4</v>
      </c>
      <c r="C303">
        <v>12.46</v>
      </c>
    </row>
    <row r="304" spans="1:3" x14ac:dyDescent="0.45">
      <c r="A304">
        <v>89263202</v>
      </c>
      <c r="B304" t="s">
        <v>3</v>
      </c>
      <c r="C304">
        <v>20.09</v>
      </c>
    </row>
    <row r="305" spans="1:3" x14ac:dyDescent="0.45">
      <c r="A305">
        <v>892657</v>
      </c>
      <c r="B305" t="s">
        <v>4</v>
      </c>
      <c r="C305">
        <v>10.49</v>
      </c>
    </row>
    <row r="306" spans="1:3" x14ac:dyDescent="0.45">
      <c r="A306">
        <v>89296</v>
      </c>
      <c r="B306" t="s">
        <v>4</v>
      </c>
      <c r="C306">
        <v>11.46</v>
      </c>
    </row>
    <row r="307" spans="1:3" x14ac:dyDescent="0.45">
      <c r="A307">
        <v>893061</v>
      </c>
      <c r="B307" t="s">
        <v>4</v>
      </c>
      <c r="C307">
        <v>11.6</v>
      </c>
    </row>
    <row r="308" spans="1:3" x14ac:dyDescent="0.45">
      <c r="A308">
        <v>89344</v>
      </c>
      <c r="B308" t="s">
        <v>4</v>
      </c>
      <c r="C308">
        <v>13.2</v>
      </c>
    </row>
    <row r="309" spans="1:3" x14ac:dyDescent="0.45">
      <c r="A309">
        <v>89346</v>
      </c>
      <c r="B309" t="s">
        <v>4</v>
      </c>
      <c r="C309">
        <v>9</v>
      </c>
    </row>
    <row r="310" spans="1:3" x14ac:dyDescent="0.45">
      <c r="A310">
        <v>893526</v>
      </c>
      <c r="B310" t="s">
        <v>4</v>
      </c>
      <c r="C310">
        <v>13.5</v>
      </c>
    </row>
    <row r="311" spans="1:3" x14ac:dyDescent="0.45">
      <c r="A311">
        <v>893548</v>
      </c>
      <c r="B311" t="s">
        <v>4</v>
      </c>
      <c r="C311">
        <v>13.05</v>
      </c>
    </row>
    <row r="312" spans="1:3" x14ac:dyDescent="0.45">
      <c r="A312">
        <v>893783</v>
      </c>
      <c r="B312" t="s">
        <v>4</v>
      </c>
      <c r="C312">
        <v>11.7</v>
      </c>
    </row>
    <row r="313" spans="1:3" x14ac:dyDescent="0.45">
      <c r="A313">
        <v>89382601</v>
      </c>
      <c r="B313" t="s">
        <v>4</v>
      </c>
      <c r="C313">
        <v>14.61</v>
      </c>
    </row>
    <row r="314" spans="1:3" x14ac:dyDescent="0.45">
      <c r="A314">
        <v>89382602</v>
      </c>
      <c r="B314" t="s">
        <v>4</v>
      </c>
      <c r="C314">
        <v>12.76</v>
      </c>
    </row>
    <row r="315" spans="1:3" x14ac:dyDescent="0.45">
      <c r="A315">
        <v>893988</v>
      </c>
      <c r="B315" t="s">
        <v>4</v>
      </c>
      <c r="C315">
        <v>11.54</v>
      </c>
    </row>
    <row r="316" spans="1:3" x14ac:dyDescent="0.45">
      <c r="A316">
        <v>894047</v>
      </c>
      <c r="B316" t="s">
        <v>4</v>
      </c>
      <c r="C316">
        <v>8.5969999999999995</v>
      </c>
    </row>
    <row r="317" spans="1:3" x14ac:dyDescent="0.45">
      <c r="A317">
        <v>894089</v>
      </c>
      <c r="B317" t="s">
        <v>4</v>
      </c>
      <c r="C317">
        <v>12.49</v>
      </c>
    </row>
    <row r="318" spans="1:3" x14ac:dyDescent="0.45">
      <c r="A318">
        <v>894090</v>
      </c>
      <c r="B318" t="s">
        <v>4</v>
      </c>
      <c r="C318">
        <v>12.18</v>
      </c>
    </row>
    <row r="319" spans="1:3" x14ac:dyDescent="0.45">
      <c r="A319">
        <v>894326</v>
      </c>
      <c r="B319" t="s">
        <v>3</v>
      </c>
      <c r="C319">
        <v>18.22</v>
      </c>
    </row>
    <row r="320" spans="1:3" x14ac:dyDescent="0.45">
      <c r="A320">
        <v>894329</v>
      </c>
      <c r="B320" t="s">
        <v>4</v>
      </c>
      <c r="C320">
        <v>9.0419999999999998</v>
      </c>
    </row>
    <row r="321" spans="1:3" x14ac:dyDescent="0.45">
      <c r="A321">
        <v>894335</v>
      </c>
      <c r="B321" t="s">
        <v>4</v>
      </c>
      <c r="C321">
        <v>12.43</v>
      </c>
    </row>
    <row r="322" spans="1:3" x14ac:dyDescent="0.45">
      <c r="A322">
        <v>894604</v>
      </c>
      <c r="B322" t="s">
        <v>4</v>
      </c>
      <c r="C322">
        <v>10.25</v>
      </c>
    </row>
    <row r="323" spans="1:3" x14ac:dyDescent="0.45">
      <c r="A323">
        <v>894618</v>
      </c>
      <c r="B323" t="s">
        <v>3</v>
      </c>
      <c r="C323">
        <v>20.16</v>
      </c>
    </row>
    <row r="324" spans="1:3" x14ac:dyDescent="0.45">
      <c r="A324">
        <v>894855</v>
      </c>
      <c r="B324" t="s">
        <v>4</v>
      </c>
      <c r="C324">
        <v>12.86</v>
      </c>
    </row>
    <row r="325" spans="1:3" x14ac:dyDescent="0.45">
      <c r="A325">
        <v>895100</v>
      </c>
      <c r="B325" t="s">
        <v>3</v>
      </c>
      <c r="C325">
        <v>20.34</v>
      </c>
    </row>
    <row r="326" spans="1:3" x14ac:dyDescent="0.45">
      <c r="A326">
        <v>89511501</v>
      </c>
      <c r="B326" t="s">
        <v>4</v>
      </c>
      <c r="C326">
        <v>12.2</v>
      </c>
    </row>
    <row r="327" spans="1:3" x14ac:dyDescent="0.45">
      <c r="A327">
        <v>89511502</v>
      </c>
      <c r="B327" t="s">
        <v>4</v>
      </c>
      <c r="C327">
        <v>12.67</v>
      </c>
    </row>
    <row r="328" spans="1:3" x14ac:dyDescent="0.45">
      <c r="A328">
        <v>89524</v>
      </c>
      <c r="B328" t="s">
        <v>4</v>
      </c>
      <c r="C328">
        <v>14.11</v>
      </c>
    </row>
    <row r="329" spans="1:3" x14ac:dyDescent="0.45">
      <c r="A329">
        <v>895299</v>
      </c>
      <c r="B329" t="s">
        <v>4</v>
      </c>
      <c r="C329">
        <v>12.03</v>
      </c>
    </row>
    <row r="330" spans="1:3" x14ac:dyDescent="0.45">
      <c r="A330">
        <v>8953902</v>
      </c>
      <c r="B330" t="s">
        <v>3</v>
      </c>
      <c r="C330">
        <v>16.27</v>
      </c>
    </row>
    <row r="331" spans="1:3" x14ac:dyDescent="0.45">
      <c r="A331">
        <v>895633</v>
      </c>
      <c r="B331" t="s">
        <v>3</v>
      </c>
      <c r="C331">
        <v>16.260000000000002</v>
      </c>
    </row>
    <row r="332" spans="1:3" x14ac:dyDescent="0.45">
      <c r="A332">
        <v>896839</v>
      </c>
      <c r="B332" t="s">
        <v>3</v>
      </c>
      <c r="C332">
        <v>16.03</v>
      </c>
    </row>
    <row r="333" spans="1:3" x14ac:dyDescent="0.45">
      <c r="A333">
        <v>896864</v>
      </c>
      <c r="B333" t="s">
        <v>4</v>
      </c>
      <c r="C333">
        <v>12.98</v>
      </c>
    </row>
    <row r="334" spans="1:3" x14ac:dyDescent="0.45">
      <c r="A334">
        <v>897132</v>
      </c>
      <c r="B334" t="s">
        <v>4</v>
      </c>
      <c r="C334">
        <v>11.22</v>
      </c>
    </row>
    <row r="335" spans="1:3" x14ac:dyDescent="0.45">
      <c r="A335">
        <v>897137</v>
      </c>
      <c r="B335" t="s">
        <v>4</v>
      </c>
      <c r="C335">
        <v>11.25</v>
      </c>
    </row>
    <row r="336" spans="1:3" x14ac:dyDescent="0.45">
      <c r="A336">
        <v>897374</v>
      </c>
      <c r="B336" t="s">
        <v>4</v>
      </c>
      <c r="C336">
        <v>12.3</v>
      </c>
    </row>
    <row r="337" spans="1:3" x14ac:dyDescent="0.45">
      <c r="A337">
        <v>89742801</v>
      </c>
      <c r="B337" t="s">
        <v>3</v>
      </c>
      <c r="C337">
        <v>17.059999999999999</v>
      </c>
    </row>
    <row r="338" spans="1:3" x14ac:dyDescent="0.45">
      <c r="A338">
        <v>897604</v>
      </c>
      <c r="B338" t="s">
        <v>4</v>
      </c>
      <c r="C338">
        <v>12.99</v>
      </c>
    </row>
    <row r="339" spans="1:3" x14ac:dyDescent="0.45">
      <c r="A339">
        <v>897630</v>
      </c>
      <c r="B339" t="s">
        <v>3</v>
      </c>
      <c r="C339">
        <v>18.77</v>
      </c>
    </row>
    <row r="340" spans="1:3" x14ac:dyDescent="0.45">
      <c r="A340">
        <v>897880</v>
      </c>
      <c r="B340" t="s">
        <v>4</v>
      </c>
      <c r="C340">
        <v>10.050000000000001</v>
      </c>
    </row>
    <row r="341" spans="1:3" x14ac:dyDescent="0.45">
      <c r="A341">
        <v>89812</v>
      </c>
      <c r="B341" t="s">
        <v>3</v>
      </c>
      <c r="C341">
        <v>23.51</v>
      </c>
    </row>
    <row r="342" spans="1:3" x14ac:dyDescent="0.45">
      <c r="A342">
        <v>89813</v>
      </c>
      <c r="B342" t="s">
        <v>4</v>
      </c>
      <c r="C342">
        <v>14.42</v>
      </c>
    </row>
    <row r="343" spans="1:3" x14ac:dyDescent="0.45">
      <c r="A343">
        <v>898143</v>
      </c>
      <c r="B343" t="s">
        <v>4</v>
      </c>
      <c r="C343">
        <v>9.6059999999999999</v>
      </c>
    </row>
    <row r="344" spans="1:3" x14ac:dyDescent="0.45">
      <c r="A344">
        <v>89827</v>
      </c>
      <c r="B344" t="s">
        <v>4</v>
      </c>
      <c r="C344">
        <v>11.06</v>
      </c>
    </row>
    <row r="345" spans="1:3" x14ac:dyDescent="0.45">
      <c r="A345">
        <v>898431</v>
      </c>
      <c r="B345" t="s">
        <v>3</v>
      </c>
      <c r="C345">
        <v>19.68</v>
      </c>
    </row>
    <row r="346" spans="1:3" x14ac:dyDescent="0.45">
      <c r="A346">
        <v>89864002</v>
      </c>
      <c r="B346" t="s">
        <v>4</v>
      </c>
      <c r="C346">
        <v>11.71</v>
      </c>
    </row>
    <row r="347" spans="1:3" x14ac:dyDescent="0.45">
      <c r="A347">
        <v>898677</v>
      </c>
      <c r="B347" t="s">
        <v>4</v>
      </c>
      <c r="C347">
        <v>10.26</v>
      </c>
    </row>
    <row r="348" spans="1:3" x14ac:dyDescent="0.45">
      <c r="A348">
        <v>898678</v>
      </c>
      <c r="B348" t="s">
        <v>4</v>
      </c>
      <c r="C348">
        <v>12.06</v>
      </c>
    </row>
    <row r="349" spans="1:3" x14ac:dyDescent="0.45">
      <c r="A349">
        <v>89869</v>
      </c>
      <c r="B349" t="s">
        <v>4</v>
      </c>
      <c r="C349">
        <v>14.76</v>
      </c>
    </row>
    <row r="350" spans="1:3" x14ac:dyDescent="0.45">
      <c r="A350">
        <v>898690</v>
      </c>
      <c r="B350" t="s">
        <v>4</v>
      </c>
      <c r="C350">
        <v>11.47</v>
      </c>
    </row>
    <row r="351" spans="1:3" x14ac:dyDescent="0.45">
      <c r="A351">
        <v>899147</v>
      </c>
      <c r="B351" t="s">
        <v>4</v>
      </c>
      <c r="C351">
        <v>11.95</v>
      </c>
    </row>
    <row r="352" spans="1:3" x14ac:dyDescent="0.45">
      <c r="A352">
        <v>899187</v>
      </c>
      <c r="B352" t="s">
        <v>4</v>
      </c>
      <c r="C352">
        <v>11.66</v>
      </c>
    </row>
    <row r="353" spans="1:3" x14ac:dyDescent="0.45">
      <c r="A353">
        <v>899667</v>
      </c>
      <c r="B353" t="s">
        <v>3</v>
      </c>
      <c r="C353">
        <v>15.75</v>
      </c>
    </row>
    <row r="354" spans="1:3" x14ac:dyDescent="0.45">
      <c r="A354">
        <v>899987</v>
      </c>
      <c r="B354" t="s">
        <v>3</v>
      </c>
      <c r="C354">
        <v>25.73</v>
      </c>
    </row>
    <row r="355" spans="1:3" x14ac:dyDescent="0.45">
      <c r="A355">
        <v>9010018</v>
      </c>
      <c r="B355" t="s">
        <v>3</v>
      </c>
      <c r="C355">
        <v>15.08</v>
      </c>
    </row>
    <row r="356" spans="1:3" x14ac:dyDescent="0.45">
      <c r="A356">
        <v>901011</v>
      </c>
      <c r="B356" t="s">
        <v>4</v>
      </c>
      <c r="C356">
        <v>11.14</v>
      </c>
    </row>
    <row r="357" spans="1:3" x14ac:dyDescent="0.45">
      <c r="A357">
        <v>9010258</v>
      </c>
      <c r="B357" t="s">
        <v>4</v>
      </c>
      <c r="C357">
        <v>12.56</v>
      </c>
    </row>
    <row r="358" spans="1:3" x14ac:dyDescent="0.45">
      <c r="A358">
        <v>9010259</v>
      </c>
      <c r="B358" t="s">
        <v>4</v>
      </c>
      <c r="C358">
        <v>13.05</v>
      </c>
    </row>
    <row r="359" spans="1:3" x14ac:dyDescent="0.45">
      <c r="A359">
        <v>901028</v>
      </c>
      <c r="B359" t="s">
        <v>4</v>
      </c>
      <c r="C359">
        <v>13.87</v>
      </c>
    </row>
    <row r="360" spans="1:3" x14ac:dyDescent="0.45">
      <c r="A360">
        <v>9010333</v>
      </c>
      <c r="B360" t="s">
        <v>4</v>
      </c>
      <c r="C360">
        <v>8.8780000000000001</v>
      </c>
    </row>
    <row r="361" spans="1:3" x14ac:dyDescent="0.45">
      <c r="A361">
        <v>901034301</v>
      </c>
      <c r="B361" t="s">
        <v>4</v>
      </c>
      <c r="C361">
        <v>9.4359999999999999</v>
      </c>
    </row>
    <row r="362" spans="1:3" x14ac:dyDescent="0.45">
      <c r="A362">
        <v>901034302</v>
      </c>
      <c r="B362" t="s">
        <v>4</v>
      </c>
      <c r="C362">
        <v>12.54</v>
      </c>
    </row>
    <row r="363" spans="1:3" x14ac:dyDescent="0.45">
      <c r="A363">
        <v>901041</v>
      </c>
      <c r="B363" t="s">
        <v>4</v>
      </c>
      <c r="C363">
        <v>13.3</v>
      </c>
    </row>
    <row r="364" spans="1:3" x14ac:dyDescent="0.45">
      <c r="A364">
        <v>9010598</v>
      </c>
      <c r="B364" t="s">
        <v>4</v>
      </c>
      <c r="C364">
        <v>12.76</v>
      </c>
    </row>
    <row r="365" spans="1:3" x14ac:dyDescent="0.45">
      <c r="A365">
        <v>9010872</v>
      </c>
      <c r="B365" t="s">
        <v>4</v>
      </c>
      <c r="C365">
        <v>16.5</v>
      </c>
    </row>
    <row r="366" spans="1:3" x14ac:dyDescent="0.45">
      <c r="A366">
        <v>9010877</v>
      </c>
      <c r="B366" t="s">
        <v>4</v>
      </c>
      <c r="C366">
        <v>13.4</v>
      </c>
    </row>
    <row r="367" spans="1:3" x14ac:dyDescent="0.45">
      <c r="A367">
        <v>901088</v>
      </c>
      <c r="B367" t="s">
        <v>3</v>
      </c>
      <c r="C367">
        <v>20.440000000000001</v>
      </c>
    </row>
    <row r="368" spans="1:3" x14ac:dyDescent="0.45">
      <c r="A368">
        <v>9011494</v>
      </c>
      <c r="B368" t="s">
        <v>3</v>
      </c>
      <c r="C368">
        <v>20.2</v>
      </c>
    </row>
    <row r="369" spans="1:3" x14ac:dyDescent="0.45">
      <c r="A369">
        <v>9011495</v>
      </c>
      <c r="B369" t="s">
        <v>4</v>
      </c>
      <c r="C369">
        <v>12.21</v>
      </c>
    </row>
    <row r="370" spans="1:3" x14ac:dyDescent="0.45">
      <c r="A370">
        <v>9011971</v>
      </c>
      <c r="B370" t="s">
        <v>3</v>
      </c>
      <c r="C370">
        <v>21.71</v>
      </c>
    </row>
    <row r="371" spans="1:3" x14ac:dyDescent="0.45">
      <c r="A371">
        <v>9012000</v>
      </c>
      <c r="B371" t="s">
        <v>3</v>
      </c>
      <c r="C371">
        <v>22.01</v>
      </c>
    </row>
    <row r="372" spans="1:3" x14ac:dyDescent="0.45">
      <c r="A372">
        <v>9012315</v>
      </c>
      <c r="B372" t="s">
        <v>3</v>
      </c>
      <c r="C372">
        <v>16.350000000000001</v>
      </c>
    </row>
    <row r="373" spans="1:3" x14ac:dyDescent="0.45">
      <c r="A373">
        <v>9012568</v>
      </c>
      <c r="B373" t="s">
        <v>4</v>
      </c>
      <c r="C373">
        <v>15.19</v>
      </c>
    </row>
    <row r="374" spans="1:3" x14ac:dyDescent="0.45">
      <c r="A374">
        <v>9012795</v>
      </c>
      <c r="B374" t="s">
        <v>3</v>
      </c>
      <c r="C374">
        <v>21.37</v>
      </c>
    </row>
    <row r="375" spans="1:3" x14ac:dyDescent="0.45">
      <c r="A375">
        <v>901288</v>
      </c>
      <c r="B375" t="s">
        <v>3</v>
      </c>
      <c r="C375">
        <v>20.64</v>
      </c>
    </row>
    <row r="376" spans="1:3" x14ac:dyDescent="0.45">
      <c r="A376">
        <v>9013005</v>
      </c>
      <c r="B376" t="s">
        <v>4</v>
      </c>
      <c r="C376">
        <v>13.69</v>
      </c>
    </row>
    <row r="377" spans="1:3" x14ac:dyDescent="0.45">
      <c r="A377">
        <v>901303</v>
      </c>
      <c r="B377" t="s">
        <v>4</v>
      </c>
      <c r="C377">
        <v>16.170000000000002</v>
      </c>
    </row>
    <row r="378" spans="1:3" x14ac:dyDescent="0.45">
      <c r="A378">
        <v>901315</v>
      </c>
      <c r="B378" t="s">
        <v>4</v>
      </c>
      <c r="C378">
        <v>10.57</v>
      </c>
    </row>
    <row r="379" spans="1:3" x14ac:dyDescent="0.45">
      <c r="A379">
        <v>9013579</v>
      </c>
      <c r="B379" t="s">
        <v>4</v>
      </c>
      <c r="C379">
        <v>13.46</v>
      </c>
    </row>
    <row r="380" spans="1:3" x14ac:dyDescent="0.45">
      <c r="A380">
        <v>9013594</v>
      </c>
      <c r="B380" t="s">
        <v>4</v>
      </c>
      <c r="C380">
        <v>13.66</v>
      </c>
    </row>
    <row r="381" spans="1:3" x14ac:dyDescent="0.45">
      <c r="A381">
        <v>9013838</v>
      </c>
      <c r="B381" t="s">
        <v>3</v>
      </c>
      <c r="C381">
        <v>11.08</v>
      </c>
    </row>
    <row r="382" spans="1:3" x14ac:dyDescent="0.45">
      <c r="A382">
        <v>901549</v>
      </c>
      <c r="B382" t="s">
        <v>4</v>
      </c>
      <c r="C382">
        <v>11.27</v>
      </c>
    </row>
    <row r="383" spans="1:3" x14ac:dyDescent="0.45">
      <c r="A383">
        <v>901836</v>
      </c>
      <c r="B383" t="s">
        <v>4</v>
      </c>
      <c r="C383">
        <v>11.04</v>
      </c>
    </row>
    <row r="384" spans="1:3" x14ac:dyDescent="0.45">
      <c r="A384">
        <v>90250</v>
      </c>
      <c r="B384" t="s">
        <v>4</v>
      </c>
      <c r="C384">
        <v>12.05</v>
      </c>
    </row>
    <row r="385" spans="1:3" x14ac:dyDescent="0.45">
      <c r="A385">
        <v>90251</v>
      </c>
      <c r="B385" t="s">
        <v>4</v>
      </c>
      <c r="C385">
        <v>12.39</v>
      </c>
    </row>
    <row r="386" spans="1:3" x14ac:dyDescent="0.45">
      <c r="A386">
        <v>902727</v>
      </c>
      <c r="B386" t="s">
        <v>4</v>
      </c>
      <c r="C386">
        <v>13.28</v>
      </c>
    </row>
    <row r="387" spans="1:3" x14ac:dyDescent="0.45">
      <c r="A387">
        <v>90291</v>
      </c>
      <c r="B387" t="s">
        <v>3</v>
      </c>
      <c r="C387">
        <v>14.6</v>
      </c>
    </row>
    <row r="388" spans="1:3" x14ac:dyDescent="0.45">
      <c r="A388">
        <v>902975</v>
      </c>
      <c r="B388" t="s">
        <v>4</v>
      </c>
      <c r="C388">
        <v>12.21</v>
      </c>
    </row>
    <row r="389" spans="1:3" x14ac:dyDescent="0.45">
      <c r="A389">
        <v>902976</v>
      </c>
      <c r="B389" t="s">
        <v>4</v>
      </c>
      <c r="C389">
        <v>13.88</v>
      </c>
    </row>
    <row r="390" spans="1:3" x14ac:dyDescent="0.45">
      <c r="A390">
        <v>903011</v>
      </c>
      <c r="B390" t="s">
        <v>4</v>
      </c>
      <c r="C390">
        <v>11.27</v>
      </c>
    </row>
    <row r="391" spans="1:3" x14ac:dyDescent="0.45">
      <c r="A391">
        <v>90312</v>
      </c>
      <c r="B391" t="s">
        <v>3</v>
      </c>
      <c r="C391">
        <v>19.55</v>
      </c>
    </row>
    <row r="392" spans="1:3" x14ac:dyDescent="0.45">
      <c r="A392">
        <v>90317302</v>
      </c>
      <c r="B392" t="s">
        <v>4</v>
      </c>
      <c r="C392">
        <v>10.26</v>
      </c>
    </row>
    <row r="393" spans="1:3" x14ac:dyDescent="0.45">
      <c r="A393">
        <v>903483</v>
      </c>
      <c r="B393" t="s">
        <v>4</v>
      </c>
      <c r="C393">
        <v>8.734</v>
      </c>
    </row>
    <row r="394" spans="1:3" x14ac:dyDescent="0.45">
      <c r="A394">
        <v>903507</v>
      </c>
      <c r="B394" t="s">
        <v>3</v>
      </c>
      <c r="C394">
        <v>15.49</v>
      </c>
    </row>
    <row r="395" spans="1:3" x14ac:dyDescent="0.45">
      <c r="A395">
        <v>903516</v>
      </c>
      <c r="B395" t="s">
        <v>3</v>
      </c>
      <c r="C395">
        <v>21.61</v>
      </c>
    </row>
    <row r="396" spans="1:3" x14ac:dyDescent="0.45">
      <c r="A396">
        <v>903554</v>
      </c>
      <c r="B396" t="s">
        <v>4</v>
      </c>
      <c r="C396">
        <v>12.1</v>
      </c>
    </row>
    <row r="397" spans="1:3" x14ac:dyDescent="0.45">
      <c r="A397">
        <v>903811</v>
      </c>
      <c r="B397" t="s">
        <v>4</v>
      </c>
      <c r="C397">
        <v>14.06</v>
      </c>
    </row>
    <row r="398" spans="1:3" x14ac:dyDescent="0.45">
      <c r="A398">
        <v>90401601</v>
      </c>
      <c r="B398" t="s">
        <v>4</v>
      </c>
      <c r="C398">
        <v>13.51</v>
      </c>
    </row>
    <row r="399" spans="1:3" x14ac:dyDescent="0.45">
      <c r="A399">
        <v>90401602</v>
      </c>
      <c r="B399" t="s">
        <v>4</v>
      </c>
      <c r="C399">
        <v>12.8</v>
      </c>
    </row>
    <row r="400" spans="1:3" x14ac:dyDescent="0.45">
      <c r="A400">
        <v>904302</v>
      </c>
      <c r="B400" t="s">
        <v>4</v>
      </c>
      <c r="C400">
        <v>11.06</v>
      </c>
    </row>
    <row r="401" spans="1:3" x14ac:dyDescent="0.45">
      <c r="A401">
        <v>904357</v>
      </c>
      <c r="B401" t="s">
        <v>4</v>
      </c>
      <c r="C401">
        <v>11.8</v>
      </c>
    </row>
    <row r="402" spans="1:3" x14ac:dyDescent="0.45">
      <c r="A402">
        <v>90439701</v>
      </c>
      <c r="B402" t="s">
        <v>3</v>
      </c>
      <c r="C402">
        <v>17.91</v>
      </c>
    </row>
    <row r="403" spans="1:3" x14ac:dyDescent="0.45">
      <c r="A403">
        <v>904647</v>
      </c>
      <c r="B403" t="s">
        <v>4</v>
      </c>
      <c r="C403">
        <v>11.93</v>
      </c>
    </row>
    <row r="404" spans="1:3" x14ac:dyDescent="0.45">
      <c r="A404">
        <v>904689</v>
      </c>
      <c r="B404" t="s">
        <v>4</v>
      </c>
      <c r="C404">
        <v>12.96</v>
      </c>
    </row>
    <row r="405" spans="1:3" x14ac:dyDescent="0.45">
      <c r="A405">
        <v>9047</v>
      </c>
      <c r="B405" t="s">
        <v>4</v>
      </c>
      <c r="C405">
        <v>12.94</v>
      </c>
    </row>
    <row r="406" spans="1:3" x14ac:dyDescent="0.45">
      <c r="A406">
        <v>904969</v>
      </c>
      <c r="B406" t="s">
        <v>4</v>
      </c>
      <c r="C406">
        <v>12.34</v>
      </c>
    </row>
    <row r="407" spans="1:3" x14ac:dyDescent="0.45">
      <c r="A407">
        <v>904971</v>
      </c>
      <c r="B407" t="s">
        <v>4</v>
      </c>
      <c r="C407">
        <v>10.94</v>
      </c>
    </row>
    <row r="408" spans="1:3" x14ac:dyDescent="0.45">
      <c r="A408">
        <v>905189</v>
      </c>
      <c r="B408" t="s">
        <v>4</v>
      </c>
      <c r="C408">
        <v>16.14</v>
      </c>
    </row>
    <row r="409" spans="1:3" x14ac:dyDescent="0.45">
      <c r="A409">
        <v>905190</v>
      </c>
      <c r="B409" t="s">
        <v>4</v>
      </c>
      <c r="C409">
        <v>12.85</v>
      </c>
    </row>
    <row r="410" spans="1:3" x14ac:dyDescent="0.45">
      <c r="A410">
        <v>90524101</v>
      </c>
      <c r="B410" t="s">
        <v>3</v>
      </c>
      <c r="C410">
        <v>17.989999999999998</v>
      </c>
    </row>
    <row r="411" spans="1:3" x14ac:dyDescent="0.45">
      <c r="A411">
        <v>905501</v>
      </c>
      <c r="B411" t="s">
        <v>4</v>
      </c>
      <c r="C411">
        <v>12.27</v>
      </c>
    </row>
    <row r="412" spans="1:3" x14ac:dyDescent="0.45">
      <c r="A412">
        <v>905502</v>
      </c>
      <c r="B412" t="s">
        <v>4</v>
      </c>
      <c r="C412">
        <v>11.36</v>
      </c>
    </row>
    <row r="413" spans="1:3" x14ac:dyDescent="0.45">
      <c r="A413">
        <v>905520</v>
      </c>
      <c r="B413" t="s">
        <v>4</v>
      </c>
      <c r="C413">
        <v>11.04</v>
      </c>
    </row>
    <row r="414" spans="1:3" x14ac:dyDescent="0.45">
      <c r="A414">
        <v>905539</v>
      </c>
      <c r="B414" t="s">
        <v>4</v>
      </c>
      <c r="C414">
        <v>9.3970000000000002</v>
      </c>
    </row>
    <row r="415" spans="1:3" x14ac:dyDescent="0.45">
      <c r="A415">
        <v>905557</v>
      </c>
      <c r="B415" t="s">
        <v>4</v>
      </c>
      <c r="C415">
        <v>14.99</v>
      </c>
    </row>
    <row r="416" spans="1:3" x14ac:dyDescent="0.45">
      <c r="A416">
        <v>905680</v>
      </c>
      <c r="B416" t="s">
        <v>3</v>
      </c>
      <c r="C416">
        <v>15.13</v>
      </c>
    </row>
    <row r="417" spans="1:3" x14ac:dyDescent="0.45">
      <c r="A417">
        <v>905686</v>
      </c>
      <c r="B417" t="s">
        <v>4</v>
      </c>
      <c r="C417">
        <v>11.89</v>
      </c>
    </row>
    <row r="418" spans="1:3" x14ac:dyDescent="0.45">
      <c r="A418">
        <v>905978</v>
      </c>
      <c r="B418" t="s">
        <v>4</v>
      </c>
      <c r="C418">
        <v>9.4049999999999994</v>
      </c>
    </row>
    <row r="419" spans="1:3" x14ac:dyDescent="0.45">
      <c r="A419">
        <v>90602302</v>
      </c>
      <c r="B419" t="s">
        <v>3</v>
      </c>
      <c r="C419">
        <v>15.5</v>
      </c>
    </row>
    <row r="420" spans="1:3" x14ac:dyDescent="0.45">
      <c r="A420">
        <v>906024</v>
      </c>
      <c r="B420" t="s">
        <v>4</v>
      </c>
      <c r="C420">
        <v>12.7</v>
      </c>
    </row>
    <row r="421" spans="1:3" x14ac:dyDescent="0.45">
      <c r="A421">
        <v>906290</v>
      </c>
      <c r="B421" t="s">
        <v>4</v>
      </c>
      <c r="C421">
        <v>11.16</v>
      </c>
    </row>
    <row r="422" spans="1:3" x14ac:dyDescent="0.45">
      <c r="A422">
        <v>906539</v>
      </c>
      <c r="B422" t="s">
        <v>4</v>
      </c>
      <c r="C422">
        <v>11.57</v>
      </c>
    </row>
    <row r="423" spans="1:3" x14ac:dyDescent="0.45">
      <c r="A423">
        <v>906564</v>
      </c>
      <c r="B423" t="s">
        <v>4</v>
      </c>
      <c r="C423">
        <v>14.69</v>
      </c>
    </row>
    <row r="424" spans="1:3" x14ac:dyDescent="0.45">
      <c r="A424">
        <v>906616</v>
      </c>
      <c r="B424" t="s">
        <v>4</v>
      </c>
      <c r="C424">
        <v>11.61</v>
      </c>
    </row>
    <row r="425" spans="1:3" x14ac:dyDescent="0.45">
      <c r="A425">
        <v>906878</v>
      </c>
      <c r="B425" t="s">
        <v>4</v>
      </c>
      <c r="C425">
        <v>13.66</v>
      </c>
    </row>
    <row r="426" spans="1:3" x14ac:dyDescent="0.45">
      <c r="A426">
        <v>907145</v>
      </c>
      <c r="B426" t="s">
        <v>4</v>
      </c>
      <c r="C426">
        <v>9.7420000000000009</v>
      </c>
    </row>
    <row r="427" spans="1:3" x14ac:dyDescent="0.45">
      <c r="A427">
        <v>907367</v>
      </c>
      <c r="B427" t="s">
        <v>4</v>
      </c>
      <c r="C427">
        <v>10.029999999999999</v>
      </c>
    </row>
    <row r="428" spans="1:3" x14ac:dyDescent="0.45">
      <c r="A428">
        <v>907409</v>
      </c>
      <c r="B428" t="s">
        <v>4</v>
      </c>
      <c r="C428">
        <v>10.48</v>
      </c>
    </row>
    <row r="429" spans="1:3" x14ac:dyDescent="0.45">
      <c r="A429">
        <v>90745</v>
      </c>
      <c r="B429" t="s">
        <v>4</v>
      </c>
      <c r="C429">
        <v>10.8</v>
      </c>
    </row>
    <row r="430" spans="1:3" x14ac:dyDescent="0.45">
      <c r="A430">
        <v>90769601</v>
      </c>
      <c r="B430" t="s">
        <v>4</v>
      </c>
      <c r="C430">
        <v>11.13</v>
      </c>
    </row>
    <row r="431" spans="1:3" x14ac:dyDescent="0.45">
      <c r="A431">
        <v>90769602</v>
      </c>
      <c r="B431" t="s">
        <v>4</v>
      </c>
      <c r="C431">
        <v>12.72</v>
      </c>
    </row>
    <row r="432" spans="1:3" x14ac:dyDescent="0.45">
      <c r="A432">
        <v>907914</v>
      </c>
      <c r="B432" t="s">
        <v>3</v>
      </c>
      <c r="C432">
        <v>14.9</v>
      </c>
    </row>
    <row r="433" spans="1:3" x14ac:dyDescent="0.45">
      <c r="A433">
        <v>907915</v>
      </c>
      <c r="B433" t="s">
        <v>4</v>
      </c>
      <c r="C433">
        <v>12.4</v>
      </c>
    </row>
    <row r="434" spans="1:3" x14ac:dyDescent="0.45">
      <c r="A434">
        <v>908194</v>
      </c>
      <c r="B434" t="s">
        <v>3</v>
      </c>
      <c r="C434">
        <v>20.18</v>
      </c>
    </row>
    <row r="435" spans="1:3" x14ac:dyDescent="0.45">
      <c r="A435">
        <v>908445</v>
      </c>
      <c r="B435" t="s">
        <v>3</v>
      </c>
      <c r="C435">
        <v>18.82</v>
      </c>
    </row>
    <row r="436" spans="1:3" x14ac:dyDescent="0.45">
      <c r="A436">
        <v>908469</v>
      </c>
      <c r="B436" t="s">
        <v>4</v>
      </c>
      <c r="C436">
        <v>14.86</v>
      </c>
    </row>
    <row r="437" spans="1:3" x14ac:dyDescent="0.45">
      <c r="A437">
        <v>908489</v>
      </c>
      <c r="B437" t="s">
        <v>3</v>
      </c>
      <c r="C437">
        <v>13.98</v>
      </c>
    </row>
    <row r="438" spans="1:3" x14ac:dyDescent="0.45">
      <c r="A438">
        <v>908916</v>
      </c>
      <c r="B438" t="s">
        <v>4</v>
      </c>
      <c r="C438">
        <v>12.87</v>
      </c>
    </row>
    <row r="439" spans="1:3" x14ac:dyDescent="0.45">
      <c r="A439">
        <v>909220</v>
      </c>
      <c r="B439" t="s">
        <v>4</v>
      </c>
      <c r="C439">
        <v>14.04</v>
      </c>
    </row>
    <row r="440" spans="1:3" x14ac:dyDescent="0.45">
      <c r="A440">
        <v>909231</v>
      </c>
      <c r="B440" t="s">
        <v>4</v>
      </c>
      <c r="C440">
        <v>13.85</v>
      </c>
    </row>
    <row r="441" spans="1:3" x14ac:dyDescent="0.45">
      <c r="A441">
        <v>909410</v>
      </c>
      <c r="B441" t="s">
        <v>4</v>
      </c>
      <c r="C441">
        <v>14.02</v>
      </c>
    </row>
    <row r="442" spans="1:3" x14ac:dyDescent="0.45">
      <c r="A442">
        <v>909411</v>
      </c>
      <c r="B442" t="s">
        <v>4</v>
      </c>
      <c r="C442">
        <v>10.97</v>
      </c>
    </row>
    <row r="443" spans="1:3" x14ac:dyDescent="0.45">
      <c r="A443">
        <v>909445</v>
      </c>
      <c r="B443" t="s">
        <v>3</v>
      </c>
      <c r="C443">
        <v>17.27</v>
      </c>
    </row>
    <row r="444" spans="1:3" x14ac:dyDescent="0.45">
      <c r="A444">
        <v>90944601</v>
      </c>
      <c r="B444" t="s">
        <v>4</v>
      </c>
      <c r="C444">
        <v>13.78</v>
      </c>
    </row>
    <row r="445" spans="1:3" x14ac:dyDescent="0.45">
      <c r="A445">
        <v>909777</v>
      </c>
      <c r="B445" t="s">
        <v>4</v>
      </c>
      <c r="C445">
        <v>10.57</v>
      </c>
    </row>
    <row r="446" spans="1:3" x14ac:dyDescent="0.45">
      <c r="A446">
        <v>9110127</v>
      </c>
      <c r="B446" t="s">
        <v>3</v>
      </c>
      <c r="C446">
        <v>18.03</v>
      </c>
    </row>
    <row r="447" spans="1:3" x14ac:dyDescent="0.45">
      <c r="A447">
        <v>9110720</v>
      </c>
      <c r="B447" t="s">
        <v>4</v>
      </c>
      <c r="C447">
        <v>11.99</v>
      </c>
    </row>
    <row r="448" spans="1:3" x14ac:dyDescent="0.45">
      <c r="A448">
        <v>9110732</v>
      </c>
      <c r="B448" t="s">
        <v>3</v>
      </c>
      <c r="C448">
        <v>17.75</v>
      </c>
    </row>
    <row r="449" spans="1:3" x14ac:dyDescent="0.45">
      <c r="A449">
        <v>9110944</v>
      </c>
      <c r="B449" t="s">
        <v>4</v>
      </c>
      <c r="C449">
        <v>14.8</v>
      </c>
    </row>
    <row r="450" spans="1:3" x14ac:dyDescent="0.45">
      <c r="A450">
        <v>911150</v>
      </c>
      <c r="B450" t="s">
        <v>4</v>
      </c>
      <c r="C450">
        <v>14.53</v>
      </c>
    </row>
    <row r="451" spans="1:3" x14ac:dyDescent="0.45">
      <c r="A451">
        <v>911157302</v>
      </c>
      <c r="B451" t="s">
        <v>3</v>
      </c>
      <c r="C451">
        <v>21.1</v>
      </c>
    </row>
    <row r="452" spans="1:3" x14ac:dyDescent="0.45">
      <c r="A452">
        <v>9111596</v>
      </c>
      <c r="B452" t="s">
        <v>4</v>
      </c>
      <c r="C452">
        <v>11.87</v>
      </c>
    </row>
    <row r="453" spans="1:3" x14ac:dyDescent="0.45">
      <c r="A453">
        <v>9111805</v>
      </c>
      <c r="B453" t="s">
        <v>3</v>
      </c>
      <c r="C453">
        <v>19.59</v>
      </c>
    </row>
    <row r="454" spans="1:3" x14ac:dyDescent="0.45">
      <c r="A454">
        <v>9111843</v>
      </c>
      <c r="B454" t="s">
        <v>4</v>
      </c>
      <c r="C454">
        <v>12</v>
      </c>
    </row>
    <row r="455" spans="1:3" x14ac:dyDescent="0.45">
      <c r="A455">
        <v>911201</v>
      </c>
      <c r="B455" t="s">
        <v>4</v>
      </c>
      <c r="C455">
        <v>14.53</v>
      </c>
    </row>
    <row r="456" spans="1:3" x14ac:dyDescent="0.45">
      <c r="A456">
        <v>911202</v>
      </c>
      <c r="B456" t="s">
        <v>4</v>
      </c>
      <c r="C456">
        <v>12.62</v>
      </c>
    </row>
    <row r="457" spans="1:3" x14ac:dyDescent="0.45">
      <c r="A457">
        <v>9112085</v>
      </c>
      <c r="B457" t="s">
        <v>4</v>
      </c>
      <c r="C457">
        <v>13.38</v>
      </c>
    </row>
    <row r="458" spans="1:3" x14ac:dyDescent="0.45">
      <c r="A458">
        <v>9112366</v>
      </c>
      <c r="B458" t="s">
        <v>4</v>
      </c>
      <c r="C458">
        <v>11.63</v>
      </c>
    </row>
    <row r="459" spans="1:3" x14ac:dyDescent="0.45">
      <c r="A459">
        <v>9112367</v>
      </c>
      <c r="B459" t="s">
        <v>4</v>
      </c>
      <c r="C459">
        <v>13.21</v>
      </c>
    </row>
    <row r="460" spans="1:3" x14ac:dyDescent="0.45">
      <c r="A460">
        <v>9112594</v>
      </c>
      <c r="B460" t="s">
        <v>4</v>
      </c>
      <c r="C460">
        <v>13</v>
      </c>
    </row>
    <row r="461" spans="1:3" x14ac:dyDescent="0.45">
      <c r="A461">
        <v>9112712</v>
      </c>
      <c r="B461" t="s">
        <v>4</v>
      </c>
      <c r="C461">
        <v>9.7550000000000008</v>
      </c>
    </row>
    <row r="462" spans="1:3" x14ac:dyDescent="0.45">
      <c r="A462">
        <v>911296201</v>
      </c>
      <c r="B462" t="s">
        <v>3</v>
      </c>
      <c r="C462">
        <v>17.079999999999998</v>
      </c>
    </row>
    <row r="463" spans="1:3" x14ac:dyDescent="0.45">
      <c r="A463">
        <v>911296202</v>
      </c>
      <c r="B463" t="s">
        <v>3</v>
      </c>
      <c r="C463">
        <v>27.42</v>
      </c>
    </row>
    <row r="464" spans="1:3" x14ac:dyDescent="0.45">
      <c r="A464">
        <v>9113156</v>
      </c>
      <c r="B464" t="s">
        <v>4</v>
      </c>
      <c r="C464">
        <v>14.4</v>
      </c>
    </row>
    <row r="465" spans="1:3" x14ac:dyDescent="0.45">
      <c r="A465">
        <v>911320501</v>
      </c>
      <c r="B465" t="s">
        <v>4</v>
      </c>
      <c r="C465">
        <v>11.6</v>
      </c>
    </row>
    <row r="466" spans="1:3" x14ac:dyDescent="0.45">
      <c r="A466">
        <v>911320502</v>
      </c>
      <c r="B466" t="s">
        <v>4</v>
      </c>
      <c r="C466">
        <v>13.17</v>
      </c>
    </row>
    <row r="467" spans="1:3" x14ac:dyDescent="0.45">
      <c r="A467">
        <v>9113239</v>
      </c>
      <c r="B467" t="s">
        <v>4</v>
      </c>
      <c r="C467">
        <v>13.24</v>
      </c>
    </row>
    <row r="468" spans="1:3" x14ac:dyDescent="0.45">
      <c r="A468">
        <v>9113455</v>
      </c>
      <c r="B468" t="s">
        <v>4</v>
      </c>
      <c r="C468">
        <v>13.14</v>
      </c>
    </row>
    <row r="469" spans="1:3" x14ac:dyDescent="0.45">
      <c r="A469">
        <v>9113514</v>
      </c>
      <c r="B469" t="s">
        <v>4</v>
      </c>
      <c r="C469">
        <v>9.6679999999999993</v>
      </c>
    </row>
    <row r="470" spans="1:3" x14ac:dyDescent="0.45">
      <c r="A470">
        <v>9113538</v>
      </c>
      <c r="B470" t="s">
        <v>3</v>
      </c>
      <c r="C470">
        <v>17.600000000000001</v>
      </c>
    </row>
    <row r="471" spans="1:3" x14ac:dyDescent="0.45">
      <c r="A471">
        <v>911366</v>
      </c>
      <c r="B471" t="s">
        <v>4</v>
      </c>
      <c r="C471">
        <v>11.62</v>
      </c>
    </row>
    <row r="472" spans="1:3" x14ac:dyDescent="0.45">
      <c r="A472">
        <v>9113778</v>
      </c>
      <c r="B472" t="s">
        <v>4</v>
      </c>
      <c r="C472">
        <v>9.6669999999999998</v>
      </c>
    </row>
    <row r="473" spans="1:3" x14ac:dyDescent="0.45">
      <c r="A473">
        <v>9113816</v>
      </c>
      <c r="B473" t="s">
        <v>4</v>
      </c>
      <c r="C473">
        <v>12.04</v>
      </c>
    </row>
    <row r="474" spans="1:3" x14ac:dyDescent="0.45">
      <c r="A474">
        <v>911384</v>
      </c>
      <c r="B474" t="s">
        <v>4</v>
      </c>
      <c r="C474">
        <v>14.92</v>
      </c>
    </row>
    <row r="475" spans="1:3" x14ac:dyDescent="0.45">
      <c r="A475">
        <v>9113846</v>
      </c>
      <c r="B475" t="s">
        <v>4</v>
      </c>
      <c r="C475">
        <v>12.27</v>
      </c>
    </row>
    <row r="476" spans="1:3" x14ac:dyDescent="0.45">
      <c r="A476">
        <v>911391</v>
      </c>
      <c r="B476" t="s">
        <v>4</v>
      </c>
      <c r="C476">
        <v>10.88</v>
      </c>
    </row>
    <row r="477" spans="1:3" x14ac:dyDescent="0.45">
      <c r="A477">
        <v>911408</v>
      </c>
      <c r="B477" t="s">
        <v>4</v>
      </c>
      <c r="C477">
        <v>12.83</v>
      </c>
    </row>
    <row r="478" spans="1:3" x14ac:dyDescent="0.45">
      <c r="A478">
        <v>911654</v>
      </c>
      <c r="B478" t="s">
        <v>4</v>
      </c>
      <c r="C478">
        <v>14.2</v>
      </c>
    </row>
    <row r="479" spans="1:3" x14ac:dyDescent="0.45">
      <c r="A479">
        <v>911673</v>
      </c>
      <c r="B479" t="s">
        <v>4</v>
      </c>
      <c r="C479">
        <v>13.9</v>
      </c>
    </row>
    <row r="480" spans="1:3" x14ac:dyDescent="0.45">
      <c r="A480">
        <v>911685</v>
      </c>
      <c r="B480" t="s">
        <v>4</v>
      </c>
      <c r="C480">
        <v>11.49</v>
      </c>
    </row>
    <row r="481" spans="1:3" x14ac:dyDescent="0.45">
      <c r="A481">
        <v>911916</v>
      </c>
      <c r="B481" t="s">
        <v>3</v>
      </c>
      <c r="C481">
        <v>16.25</v>
      </c>
    </row>
    <row r="482" spans="1:3" x14ac:dyDescent="0.45">
      <c r="A482">
        <v>912193</v>
      </c>
      <c r="B482" t="s">
        <v>4</v>
      </c>
      <c r="C482">
        <v>12.16</v>
      </c>
    </row>
    <row r="483" spans="1:3" x14ac:dyDescent="0.45">
      <c r="A483">
        <v>91227</v>
      </c>
      <c r="B483" t="s">
        <v>4</v>
      </c>
      <c r="C483">
        <v>13.9</v>
      </c>
    </row>
    <row r="484" spans="1:3" x14ac:dyDescent="0.45">
      <c r="A484">
        <v>912519</v>
      </c>
      <c r="B484" t="s">
        <v>4</v>
      </c>
      <c r="C484">
        <v>13.47</v>
      </c>
    </row>
    <row r="485" spans="1:3" x14ac:dyDescent="0.45">
      <c r="A485">
        <v>912558</v>
      </c>
      <c r="B485" t="s">
        <v>4</v>
      </c>
      <c r="C485">
        <v>13.7</v>
      </c>
    </row>
    <row r="486" spans="1:3" x14ac:dyDescent="0.45">
      <c r="A486">
        <v>912600</v>
      </c>
      <c r="B486" t="s">
        <v>4</v>
      </c>
      <c r="C486">
        <v>15.73</v>
      </c>
    </row>
    <row r="487" spans="1:3" x14ac:dyDescent="0.45">
      <c r="A487">
        <v>913063</v>
      </c>
      <c r="B487" t="s">
        <v>4</v>
      </c>
      <c r="C487">
        <v>12.45</v>
      </c>
    </row>
    <row r="488" spans="1:3" x14ac:dyDescent="0.45">
      <c r="A488">
        <v>913102</v>
      </c>
      <c r="B488" t="s">
        <v>4</v>
      </c>
      <c r="C488">
        <v>14.64</v>
      </c>
    </row>
    <row r="489" spans="1:3" x14ac:dyDescent="0.45">
      <c r="A489">
        <v>913505</v>
      </c>
      <c r="B489" t="s">
        <v>3</v>
      </c>
      <c r="C489">
        <v>19.440000000000001</v>
      </c>
    </row>
    <row r="490" spans="1:3" x14ac:dyDescent="0.45">
      <c r="A490">
        <v>913512</v>
      </c>
      <c r="B490" t="s">
        <v>4</v>
      </c>
      <c r="C490">
        <v>11.68</v>
      </c>
    </row>
    <row r="491" spans="1:3" x14ac:dyDescent="0.45">
      <c r="A491">
        <v>913535</v>
      </c>
      <c r="B491" t="s">
        <v>3</v>
      </c>
      <c r="C491">
        <v>16.690000000000001</v>
      </c>
    </row>
    <row r="492" spans="1:3" x14ac:dyDescent="0.45">
      <c r="A492">
        <v>91376701</v>
      </c>
      <c r="B492" t="s">
        <v>4</v>
      </c>
      <c r="C492">
        <v>12.25</v>
      </c>
    </row>
    <row r="493" spans="1:3" x14ac:dyDescent="0.45">
      <c r="A493">
        <v>91376702</v>
      </c>
      <c r="B493" t="s">
        <v>4</v>
      </c>
      <c r="C493">
        <v>17.850000000000001</v>
      </c>
    </row>
    <row r="494" spans="1:3" x14ac:dyDescent="0.45">
      <c r="A494">
        <v>914062</v>
      </c>
      <c r="B494" t="s">
        <v>3</v>
      </c>
      <c r="C494">
        <v>18.010000000000002</v>
      </c>
    </row>
    <row r="495" spans="1:3" x14ac:dyDescent="0.45">
      <c r="A495">
        <v>914101</v>
      </c>
      <c r="B495" t="s">
        <v>4</v>
      </c>
      <c r="C495">
        <v>12.46</v>
      </c>
    </row>
    <row r="496" spans="1:3" x14ac:dyDescent="0.45">
      <c r="A496">
        <v>914102</v>
      </c>
      <c r="B496" t="s">
        <v>4</v>
      </c>
      <c r="C496">
        <v>13.16</v>
      </c>
    </row>
    <row r="497" spans="1:3" x14ac:dyDescent="0.45">
      <c r="A497">
        <v>914333</v>
      </c>
      <c r="B497" t="s">
        <v>4</v>
      </c>
      <c r="C497">
        <v>14.87</v>
      </c>
    </row>
    <row r="498" spans="1:3" x14ac:dyDescent="0.45">
      <c r="A498">
        <v>914366</v>
      </c>
      <c r="B498" t="s">
        <v>4</v>
      </c>
      <c r="C498">
        <v>12.65</v>
      </c>
    </row>
    <row r="499" spans="1:3" x14ac:dyDescent="0.45">
      <c r="A499">
        <v>914580</v>
      </c>
      <c r="B499" t="s">
        <v>4</v>
      </c>
      <c r="C499">
        <v>12.47</v>
      </c>
    </row>
    <row r="500" spans="1:3" x14ac:dyDescent="0.45">
      <c r="A500">
        <v>914769</v>
      </c>
      <c r="B500" t="s">
        <v>3</v>
      </c>
      <c r="C500">
        <v>18.489999999999998</v>
      </c>
    </row>
    <row r="501" spans="1:3" x14ac:dyDescent="0.45">
      <c r="A501">
        <v>91485</v>
      </c>
      <c r="B501" t="s">
        <v>3</v>
      </c>
      <c r="C501">
        <v>20.59</v>
      </c>
    </row>
    <row r="502" spans="1:3" x14ac:dyDescent="0.45">
      <c r="A502">
        <v>914862</v>
      </c>
      <c r="B502" t="s">
        <v>4</v>
      </c>
      <c r="C502">
        <v>15.04</v>
      </c>
    </row>
    <row r="503" spans="1:3" x14ac:dyDescent="0.45">
      <c r="A503">
        <v>91504</v>
      </c>
      <c r="B503" t="s">
        <v>3</v>
      </c>
      <c r="C503">
        <v>13.82</v>
      </c>
    </row>
    <row r="504" spans="1:3" x14ac:dyDescent="0.45">
      <c r="A504">
        <v>91505</v>
      </c>
      <c r="B504" t="s">
        <v>4</v>
      </c>
      <c r="C504">
        <v>12.54</v>
      </c>
    </row>
    <row r="505" spans="1:3" x14ac:dyDescent="0.45">
      <c r="A505">
        <v>915143</v>
      </c>
      <c r="B505" t="s">
        <v>3</v>
      </c>
      <c r="C505">
        <v>23.09</v>
      </c>
    </row>
    <row r="506" spans="1:3" x14ac:dyDescent="0.45">
      <c r="A506">
        <v>915186</v>
      </c>
      <c r="B506" t="s">
        <v>4</v>
      </c>
      <c r="C506">
        <v>9.2680000000000007</v>
      </c>
    </row>
    <row r="507" spans="1:3" x14ac:dyDescent="0.45">
      <c r="A507">
        <v>915276</v>
      </c>
      <c r="B507" t="s">
        <v>4</v>
      </c>
      <c r="C507">
        <v>9.6760000000000002</v>
      </c>
    </row>
    <row r="508" spans="1:3" x14ac:dyDescent="0.45">
      <c r="A508">
        <v>91544001</v>
      </c>
      <c r="B508" t="s">
        <v>4</v>
      </c>
      <c r="C508">
        <v>12.22</v>
      </c>
    </row>
    <row r="509" spans="1:3" x14ac:dyDescent="0.45">
      <c r="A509">
        <v>91544002</v>
      </c>
      <c r="B509" t="s">
        <v>4</v>
      </c>
      <c r="C509">
        <v>11.06</v>
      </c>
    </row>
    <row r="510" spans="1:3" x14ac:dyDescent="0.45">
      <c r="A510">
        <v>915452</v>
      </c>
      <c r="B510" t="s">
        <v>4</v>
      </c>
      <c r="C510">
        <v>16.3</v>
      </c>
    </row>
    <row r="511" spans="1:3" x14ac:dyDescent="0.45">
      <c r="A511">
        <v>915460</v>
      </c>
      <c r="B511" t="s">
        <v>3</v>
      </c>
      <c r="C511">
        <v>15.46</v>
      </c>
    </row>
    <row r="512" spans="1:3" x14ac:dyDescent="0.45">
      <c r="A512">
        <v>91550</v>
      </c>
      <c r="B512" t="s">
        <v>4</v>
      </c>
      <c r="C512">
        <v>11.74</v>
      </c>
    </row>
    <row r="513" spans="1:3" x14ac:dyDescent="0.45">
      <c r="A513">
        <v>915664</v>
      </c>
      <c r="B513" t="s">
        <v>4</v>
      </c>
      <c r="C513">
        <v>14.81</v>
      </c>
    </row>
    <row r="514" spans="1:3" x14ac:dyDescent="0.45">
      <c r="A514">
        <v>915691</v>
      </c>
      <c r="B514" t="s">
        <v>3</v>
      </c>
      <c r="C514">
        <v>13.4</v>
      </c>
    </row>
    <row r="515" spans="1:3" x14ac:dyDescent="0.45">
      <c r="A515">
        <v>915940</v>
      </c>
      <c r="B515" t="s">
        <v>4</v>
      </c>
      <c r="C515">
        <v>14.58</v>
      </c>
    </row>
    <row r="516" spans="1:3" x14ac:dyDescent="0.45">
      <c r="A516">
        <v>91594602</v>
      </c>
      <c r="B516" t="s">
        <v>3</v>
      </c>
      <c r="C516">
        <v>15.05</v>
      </c>
    </row>
    <row r="517" spans="1:3" x14ac:dyDescent="0.45">
      <c r="A517">
        <v>916221</v>
      </c>
      <c r="B517" t="s">
        <v>4</v>
      </c>
      <c r="C517">
        <v>11.34</v>
      </c>
    </row>
    <row r="518" spans="1:3" x14ac:dyDescent="0.45">
      <c r="A518">
        <v>916799</v>
      </c>
      <c r="B518" t="s">
        <v>3</v>
      </c>
      <c r="C518">
        <v>18.309999999999999</v>
      </c>
    </row>
    <row r="519" spans="1:3" x14ac:dyDescent="0.45">
      <c r="A519">
        <v>916838</v>
      </c>
      <c r="B519" t="s">
        <v>3</v>
      </c>
      <c r="C519">
        <v>19.89</v>
      </c>
    </row>
    <row r="520" spans="1:3" x14ac:dyDescent="0.45">
      <c r="A520">
        <v>917062</v>
      </c>
      <c r="B520" t="s">
        <v>4</v>
      </c>
      <c r="C520">
        <v>12.88</v>
      </c>
    </row>
    <row r="521" spans="1:3" x14ac:dyDescent="0.45">
      <c r="A521">
        <v>917080</v>
      </c>
      <c r="B521" t="s">
        <v>4</v>
      </c>
      <c r="C521">
        <v>12.75</v>
      </c>
    </row>
    <row r="522" spans="1:3" x14ac:dyDescent="0.45">
      <c r="A522">
        <v>917092</v>
      </c>
      <c r="B522" t="s">
        <v>4</v>
      </c>
      <c r="C522">
        <v>9.2949999999999999</v>
      </c>
    </row>
    <row r="523" spans="1:3" x14ac:dyDescent="0.45">
      <c r="A523">
        <v>91762702</v>
      </c>
      <c r="B523" t="s">
        <v>3</v>
      </c>
      <c r="C523">
        <v>24.63</v>
      </c>
    </row>
    <row r="524" spans="1:3" x14ac:dyDescent="0.45">
      <c r="A524">
        <v>91789</v>
      </c>
      <c r="B524" t="s">
        <v>4</v>
      </c>
      <c r="C524">
        <v>11.26</v>
      </c>
    </row>
    <row r="525" spans="1:3" x14ac:dyDescent="0.45">
      <c r="A525">
        <v>917896</v>
      </c>
      <c r="B525" t="s">
        <v>4</v>
      </c>
      <c r="C525">
        <v>13.71</v>
      </c>
    </row>
    <row r="526" spans="1:3" x14ac:dyDescent="0.45">
      <c r="A526">
        <v>917897</v>
      </c>
      <c r="B526" t="s">
        <v>4</v>
      </c>
      <c r="C526">
        <v>9.8469999999999995</v>
      </c>
    </row>
    <row r="527" spans="1:3" x14ac:dyDescent="0.45">
      <c r="A527">
        <v>91805</v>
      </c>
      <c r="B527" t="s">
        <v>4</v>
      </c>
      <c r="C527">
        <v>8.5709999999999997</v>
      </c>
    </row>
    <row r="528" spans="1:3" x14ac:dyDescent="0.45">
      <c r="A528">
        <v>91813701</v>
      </c>
      <c r="B528" t="s">
        <v>4</v>
      </c>
      <c r="C528">
        <v>13.46</v>
      </c>
    </row>
    <row r="529" spans="1:3" x14ac:dyDescent="0.45">
      <c r="A529">
        <v>91813702</v>
      </c>
      <c r="B529" t="s">
        <v>4</v>
      </c>
      <c r="C529">
        <v>12.34</v>
      </c>
    </row>
    <row r="530" spans="1:3" x14ac:dyDescent="0.45">
      <c r="A530">
        <v>918192</v>
      </c>
      <c r="B530" t="s">
        <v>4</v>
      </c>
      <c r="C530">
        <v>13.94</v>
      </c>
    </row>
    <row r="531" spans="1:3" x14ac:dyDescent="0.45">
      <c r="A531">
        <v>918465</v>
      </c>
      <c r="B531" t="s">
        <v>4</v>
      </c>
      <c r="C531">
        <v>12.07</v>
      </c>
    </row>
    <row r="532" spans="1:3" x14ac:dyDescent="0.45">
      <c r="A532">
        <v>91858</v>
      </c>
      <c r="B532" t="s">
        <v>4</v>
      </c>
      <c r="C532">
        <v>11.75</v>
      </c>
    </row>
    <row r="533" spans="1:3" x14ac:dyDescent="0.45">
      <c r="A533">
        <v>91903901</v>
      </c>
      <c r="B533" t="s">
        <v>4</v>
      </c>
      <c r="C533">
        <v>11.67</v>
      </c>
    </row>
    <row r="534" spans="1:3" x14ac:dyDescent="0.45">
      <c r="A534">
        <v>91903902</v>
      </c>
      <c r="B534" t="s">
        <v>4</v>
      </c>
      <c r="C534">
        <v>13.68</v>
      </c>
    </row>
    <row r="535" spans="1:3" x14ac:dyDescent="0.45">
      <c r="A535">
        <v>91930402</v>
      </c>
      <c r="B535" t="s">
        <v>3</v>
      </c>
      <c r="C535">
        <v>20.47</v>
      </c>
    </row>
    <row r="536" spans="1:3" x14ac:dyDescent="0.45">
      <c r="A536">
        <v>919537</v>
      </c>
      <c r="B536" t="s">
        <v>4</v>
      </c>
      <c r="C536">
        <v>10.96</v>
      </c>
    </row>
    <row r="537" spans="1:3" x14ac:dyDescent="0.45">
      <c r="A537">
        <v>919555</v>
      </c>
      <c r="B537" t="s">
        <v>3</v>
      </c>
      <c r="C537">
        <v>20.55</v>
      </c>
    </row>
    <row r="538" spans="1:3" x14ac:dyDescent="0.45">
      <c r="A538">
        <v>91979701</v>
      </c>
      <c r="B538" t="s">
        <v>3</v>
      </c>
      <c r="C538">
        <v>14.27</v>
      </c>
    </row>
    <row r="539" spans="1:3" x14ac:dyDescent="0.45">
      <c r="A539">
        <v>919812</v>
      </c>
      <c r="B539" t="s">
        <v>4</v>
      </c>
      <c r="C539">
        <v>11.69</v>
      </c>
    </row>
    <row r="540" spans="1:3" x14ac:dyDescent="0.45">
      <c r="A540">
        <v>921092</v>
      </c>
      <c r="B540" t="s">
        <v>4</v>
      </c>
      <c r="C540">
        <v>7.7290000000000001</v>
      </c>
    </row>
    <row r="541" spans="1:3" x14ac:dyDescent="0.45">
      <c r="A541">
        <v>921362</v>
      </c>
      <c r="B541" t="s">
        <v>4</v>
      </c>
      <c r="C541">
        <v>7.6909999999999998</v>
      </c>
    </row>
    <row r="542" spans="1:3" x14ac:dyDescent="0.45">
      <c r="A542">
        <v>921385</v>
      </c>
      <c r="B542" t="s">
        <v>4</v>
      </c>
      <c r="C542">
        <v>11.54</v>
      </c>
    </row>
    <row r="543" spans="1:3" x14ac:dyDescent="0.45">
      <c r="A543">
        <v>921386</v>
      </c>
      <c r="B543" t="s">
        <v>4</v>
      </c>
      <c r="C543">
        <v>14.47</v>
      </c>
    </row>
    <row r="544" spans="1:3" x14ac:dyDescent="0.45">
      <c r="A544">
        <v>921644</v>
      </c>
      <c r="B544" t="s">
        <v>4</v>
      </c>
      <c r="C544">
        <v>14.74</v>
      </c>
    </row>
    <row r="545" spans="1:3" x14ac:dyDescent="0.45">
      <c r="A545">
        <v>922296</v>
      </c>
      <c r="B545" t="s">
        <v>4</v>
      </c>
      <c r="C545">
        <v>13.21</v>
      </c>
    </row>
    <row r="546" spans="1:3" x14ac:dyDescent="0.45">
      <c r="A546">
        <v>922297</v>
      </c>
      <c r="B546" t="s">
        <v>4</v>
      </c>
      <c r="C546">
        <v>13.87</v>
      </c>
    </row>
    <row r="547" spans="1:3" x14ac:dyDescent="0.45">
      <c r="A547">
        <v>922576</v>
      </c>
      <c r="B547" t="s">
        <v>4</v>
      </c>
      <c r="C547">
        <v>13.62</v>
      </c>
    </row>
    <row r="548" spans="1:3" x14ac:dyDescent="0.45">
      <c r="A548">
        <v>922577</v>
      </c>
      <c r="B548" t="s">
        <v>4</v>
      </c>
      <c r="C548">
        <v>10.32</v>
      </c>
    </row>
    <row r="549" spans="1:3" x14ac:dyDescent="0.45">
      <c r="A549">
        <v>922840</v>
      </c>
      <c r="B549" t="s">
        <v>4</v>
      </c>
      <c r="C549">
        <v>10.26</v>
      </c>
    </row>
    <row r="550" spans="1:3" x14ac:dyDescent="0.45">
      <c r="A550">
        <v>923169</v>
      </c>
      <c r="B550" t="s">
        <v>4</v>
      </c>
      <c r="C550">
        <v>9.6829999999999998</v>
      </c>
    </row>
    <row r="551" spans="1:3" x14ac:dyDescent="0.45">
      <c r="A551">
        <v>923465</v>
      </c>
      <c r="B551" t="s">
        <v>4</v>
      </c>
      <c r="C551">
        <v>10.82</v>
      </c>
    </row>
    <row r="552" spans="1:3" x14ac:dyDescent="0.45">
      <c r="A552">
        <v>923748</v>
      </c>
      <c r="B552" t="s">
        <v>4</v>
      </c>
      <c r="C552">
        <v>10.86</v>
      </c>
    </row>
    <row r="553" spans="1:3" x14ac:dyDescent="0.45">
      <c r="A553">
        <v>923780</v>
      </c>
      <c r="B553" t="s">
        <v>4</v>
      </c>
      <c r="C553">
        <v>11.13</v>
      </c>
    </row>
    <row r="554" spans="1:3" x14ac:dyDescent="0.45">
      <c r="A554">
        <v>924084</v>
      </c>
      <c r="B554" t="s">
        <v>4</v>
      </c>
      <c r="C554">
        <v>12.77</v>
      </c>
    </row>
    <row r="555" spans="1:3" x14ac:dyDescent="0.45">
      <c r="A555">
        <v>924342</v>
      </c>
      <c r="B555" t="s">
        <v>4</v>
      </c>
      <c r="C555">
        <v>9.3330000000000002</v>
      </c>
    </row>
    <row r="556" spans="1:3" x14ac:dyDescent="0.45">
      <c r="A556">
        <v>924632</v>
      </c>
      <c r="B556" t="s">
        <v>4</v>
      </c>
      <c r="C556">
        <v>12.88</v>
      </c>
    </row>
    <row r="557" spans="1:3" x14ac:dyDescent="0.45">
      <c r="A557">
        <v>924934</v>
      </c>
      <c r="B557" t="s">
        <v>4</v>
      </c>
      <c r="C557">
        <v>10.29</v>
      </c>
    </row>
    <row r="558" spans="1:3" x14ac:dyDescent="0.45">
      <c r="A558">
        <v>924964</v>
      </c>
      <c r="B558" t="s">
        <v>4</v>
      </c>
      <c r="C558">
        <v>10.16</v>
      </c>
    </row>
    <row r="559" spans="1:3" x14ac:dyDescent="0.45">
      <c r="A559">
        <v>925236</v>
      </c>
      <c r="B559" t="s">
        <v>4</v>
      </c>
      <c r="C559">
        <v>9.423</v>
      </c>
    </row>
    <row r="560" spans="1:3" x14ac:dyDescent="0.45">
      <c r="A560">
        <v>925277</v>
      </c>
      <c r="B560" t="s">
        <v>4</v>
      </c>
      <c r="C560">
        <v>14.59</v>
      </c>
    </row>
    <row r="561" spans="1:3" x14ac:dyDescent="0.45">
      <c r="A561">
        <v>925291</v>
      </c>
      <c r="B561" t="s">
        <v>4</v>
      </c>
      <c r="C561">
        <v>11.51</v>
      </c>
    </row>
    <row r="562" spans="1:3" x14ac:dyDescent="0.45">
      <c r="A562">
        <v>925292</v>
      </c>
      <c r="B562" t="s">
        <v>4</v>
      </c>
      <c r="C562">
        <v>14.05</v>
      </c>
    </row>
    <row r="563" spans="1:3" x14ac:dyDescent="0.45">
      <c r="A563">
        <v>925311</v>
      </c>
      <c r="B563" t="s">
        <v>4</v>
      </c>
      <c r="C563">
        <v>11.2</v>
      </c>
    </row>
    <row r="564" spans="1:3" x14ac:dyDescent="0.45">
      <c r="A564">
        <v>925622</v>
      </c>
      <c r="B564" t="s">
        <v>3</v>
      </c>
      <c r="C564">
        <v>15.22</v>
      </c>
    </row>
    <row r="565" spans="1:3" x14ac:dyDescent="0.45">
      <c r="A565">
        <v>926125</v>
      </c>
      <c r="B565" t="s">
        <v>3</v>
      </c>
      <c r="C565">
        <v>20.92</v>
      </c>
    </row>
    <row r="566" spans="1:3" x14ac:dyDescent="0.45">
      <c r="A566">
        <v>926424</v>
      </c>
      <c r="B566" t="s">
        <v>3</v>
      </c>
      <c r="C566">
        <v>21.56</v>
      </c>
    </row>
    <row r="567" spans="1:3" x14ac:dyDescent="0.45">
      <c r="A567">
        <v>926682</v>
      </c>
      <c r="B567" t="s">
        <v>3</v>
      </c>
      <c r="C567">
        <v>20.13</v>
      </c>
    </row>
    <row r="568" spans="1:3" x14ac:dyDescent="0.45">
      <c r="A568">
        <v>926954</v>
      </c>
      <c r="B568" t="s">
        <v>3</v>
      </c>
      <c r="C568">
        <v>16.600000000000001</v>
      </c>
    </row>
    <row r="569" spans="1:3" x14ac:dyDescent="0.45">
      <c r="A569">
        <v>927241</v>
      </c>
      <c r="B569" t="s">
        <v>3</v>
      </c>
      <c r="C569">
        <v>20.6</v>
      </c>
    </row>
    <row r="570" spans="1:3" x14ac:dyDescent="0.45">
      <c r="A570">
        <v>92751</v>
      </c>
      <c r="B570" t="s">
        <v>4</v>
      </c>
      <c r="C570">
        <v>7.76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G20"/>
  <sheetViews>
    <sheetView workbookViewId="0">
      <selection activeCell="D17" sqref="D17"/>
    </sheetView>
  </sheetViews>
  <sheetFormatPr defaultRowHeight="14.25" x14ac:dyDescent="0.45"/>
  <cols>
    <col min="1" max="1" width="15.796875" customWidth="1"/>
    <col min="2" max="2" width="15.46484375" customWidth="1"/>
    <col min="4" max="4" width="49.265625" customWidth="1"/>
    <col min="5" max="5" width="40.46484375" customWidth="1"/>
    <col min="6" max="6" width="25.53125" customWidth="1"/>
  </cols>
  <sheetData>
    <row r="4" spans="1:7" x14ac:dyDescent="0.45">
      <c r="D4" s="3" t="s">
        <v>19</v>
      </c>
      <c r="E4" s="3" t="s">
        <v>20</v>
      </c>
      <c r="F4" s="3" t="s">
        <v>21</v>
      </c>
      <c r="G4" s="3"/>
    </row>
    <row r="5" spans="1:7" ht="14.65" thickBot="1" x14ac:dyDescent="0.5">
      <c r="D5" t="s">
        <v>26</v>
      </c>
      <c r="E5" t="s">
        <v>78</v>
      </c>
      <c r="F5">
        <f>_xlfn.QUARTILE.INC('data sample'!C:C,1)</f>
        <v>11.7</v>
      </c>
    </row>
    <row r="6" spans="1:7" x14ac:dyDescent="0.45">
      <c r="A6" s="2" t="s">
        <v>2</v>
      </c>
      <c r="B6" s="2"/>
      <c r="D6" t="s">
        <v>25</v>
      </c>
      <c r="E6" t="s">
        <v>79</v>
      </c>
      <c r="F6">
        <f>MEDIAN('data sample'!C:C)</f>
        <v>13.37</v>
      </c>
    </row>
    <row r="7" spans="1:7" x14ac:dyDescent="0.45">
      <c r="D7" t="s">
        <v>52</v>
      </c>
      <c r="E7" t="s">
        <v>80</v>
      </c>
      <c r="F7">
        <f>_xlfn.PERCENTILE.INC('data sample'!C:C,0.95)</f>
        <v>20.576000000000001</v>
      </c>
    </row>
    <row r="8" spans="1:7" x14ac:dyDescent="0.45">
      <c r="A8" t="s">
        <v>5</v>
      </c>
      <c r="B8">
        <v>14.127291739894563</v>
      </c>
      <c r="D8" t="s">
        <v>77</v>
      </c>
      <c r="E8" t="s">
        <v>81</v>
      </c>
      <c r="F8">
        <f>AVERAGE('data sample'!C:C)</f>
        <v>14.127291739894563</v>
      </c>
    </row>
    <row r="9" spans="1:7" x14ac:dyDescent="0.45">
      <c r="A9" t="s">
        <v>6</v>
      </c>
      <c r="B9">
        <v>0.1477358120934624</v>
      </c>
      <c r="D9" t="s">
        <v>18</v>
      </c>
      <c r="E9" t="s">
        <v>82</v>
      </c>
      <c r="F9">
        <f>_xlfn.STDEV.S('data sample'!C:C)</f>
        <v>3.5240488262120517</v>
      </c>
    </row>
    <row r="10" spans="1:7" x14ac:dyDescent="0.45">
      <c r="A10" t="s">
        <v>7</v>
      </c>
      <c r="B10">
        <v>13.37</v>
      </c>
      <c r="D10" t="s">
        <v>27</v>
      </c>
      <c r="E10" t="s">
        <v>83</v>
      </c>
      <c r="F10">
        <f>MIN('data sample'!C:C)</f>
        <v>6.9809999999999999</v>
      </c>
    </row>
    <row r="11" spans="1:7" x14ac:dyDescent="0.45">
      <c r="A11" t="s">
        <v>8</v>
      </c>
      <c r="B11">
        <v>12.34</v>
      </c>
      <c r="D11" t="s">
        <v>28</v>
      </c>
      <c r="E11" t="s">
        <v>84</v>
      </c>
      <c r="F11">
        <f>MAX('data sample'!C:C)</f>
        <v>28.11</v>
      </c>
    </row>
    <row r="12" spans="1:7" x14ac:dyDescent="0.45">
      <c r="A12" t="s">
        <v>9</v>
      </c>
      <c r="B12">
        <v>3.5240488262120517</v>
      </c>
      <c r="D12" t="s">
        <v>29</v>
      </c>
      <c r="E12" t="s">
        <v>85</v>
      </c>
      <c r="F12">
        <f>COUNT('data sample'!C:C)</f>
        <v>569</v>
      </c>
    </row>
    <row r="13" spans="1:7" x14ac:dyDescent="0.45">
      <c r="A13" t="s">
        <v>10</v>
      </c>
      <c r="B13">
        <v>12.418920129526541</v>
      </c>
    </row>
    <row r="14" spans="1:7" x14ac:dyDescent="0.45">
      <c r="A14" t="s">
        <v>11</v>
      </c>
      <c r="B14">
        <v>0.84552162290652344</v>
      </c>
      <c r="D14" s="7" t="s">
        <v>74</v>
      </c>
      <c r="F14" s="3" t="s">
        <v>92</v>
      </c>
    </row>
    <row r="15" spans="1:7" x14ac:dyDescent="0.45">
      <c r="A15" t="s">
        <v>12</v>
      </c>
      <c r="B15">
        <v>0.94237957167309017</v>
      </c>
      <c r="D15" s="7" t="s">
        <v>76</v>
      </c>
      <c r="F15">
        <v>15.78</v>
      </c>
    </row>
    <row r="16" spans="1:7" x14ac:dyDescent="0.45">
      <c r="A16" t="s">
        <v>13</v>
      </c>
      <c r="B16">
        <v>21.128999999999998</v>
      </c>
      <c r="D16" s="7" t="s">
        <v>75</v>
      </c>
      <c r="F16">
        <v>9.5291999999999994</v>
      </c>
    </row>
    <row r="17" spans="1:6" ht="31.5" customHeight="1" x14ac:dyDescent="0.45">
      <c r="A17" t="s">
        <v>14</v>
      </c>
      <c r="B17">
        <v>6.9809999999999999</v>
      </c>
      <c r="D17" s="9" t="s">
        <v>86</v>
      </c>
      <c r="F17">
        <v>24.944970990160588</v>
      </c>
    </row>
    <row r="18" spans="1:6" x14ac:dyDescent="0.45">
      <c r="A18" t="s">
        <v>15</v>
      </c>
      <c r="B18">
        <v>28.11</v>
      </c>
    </row>
    <row r="19" spans="1:6" x14ac:dyDescent="0.45">
      <c r="A19" t="s">
        <v>16</v>
      </c>
      <c r="B19">
        <v>8038.4290000000065</v>
      </c>
    </row>
    <row r="20" spans="1:6" ht="14.65" thickBot="1" x14ac:dyDescent="0.5">
      <c r="A20" s="1" t="s">
        <v>17</v>
      </c>
      <c r="B20" s="1">
        <v>569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B5D04-893E-45C3-B871-C7FBD59E4E2F}">
  <dimension ref="J10:L18"/>
  <sheetViews>
    <sheetView workbookViewId="0"/>
  </sheetViews>
  <sheetFormatPr defaultRowHeight="14.25" x14ac:dyDescent="0.45"/>
  <sheetData>
    <row r="10" spans="10:12" ht="14.65" thickBot="1" x14ac:dyDescent="0.5"/>
    <row r="11" spans="10:12" x14ac:dyDescent="0.45">
      <c r="J11" s="5" t="s">
        <v>22</v>
      </c>
      <c r="K11" s="4" t="s">
        <v>22</v>
      </c>
      <c r="L11" s="4" t="s">
        <v>24</v>
      </c>
    </row>
    <row r="12" spans="10:12" x14ac:dyDescent="0.45">
      <c r="J12" s="6">
        <v>5</v>
      </c>
      <c r="K12">
        <v>5</v>
      </c>
      <c r="L12">
        <v>0</v>
      </c>
    </row>
    <row r="13" spans="10:12" x14ac:dyDescent="0.45">
      <c r="J13" s="6">
        <v>10</v>
      </c>
      <c r="K13">
        <v>10</v>
      </c>
      <c r="L13">
        <v>47</v>
      </c>
    </row>
    <row r="14" spans="10:12" x14ac:dyDescent="0.45">
      <c r="J14" s="6">
        <v>15</v>
      </c>
      <c r="K14">
        <v>15</v>
      </c>
      <c r="L14">
        <v>349</v>
      </c>
    </row>
    <row r="15" spans="10:12" x14ac:dyDescent="0.45">
      <c r="J15" s="6">
        <v>20</v>
      </c>
      <c r="K15">
        <v>20</v>
      </c>
      <c r="L15">
        <v>128</v>
      </c>
    </row>
    <row r="16" spans="10:12" x14ac:dyDescent="0.45">
      <c r="J16" s="6">
        <v>25</v>
      </c>
      <c r="K16">
        <v>25</v>
      </c>
      <c r="L16">
        <v>40</v>
      </c>
    </row>
    <row r="17" spans="10:12" x14ac:dyDescent="0.45">
      <c r="J17" s="6">
        <v>30</v>
      </c>
      <c r="K17">
        <v>30</v>
      </c>
      <c r="L17">
        <v>5</v>
      </c>
    </row>
    <row r="18" spans="10:12" ht="14.65" thickBot="1" x14ac:dyDescent="0.5">
      <c r="K18" s="1" t="s">
        <v>23</v>
      </c>
      <c r="L18" s="1">
        <v>0</v>
      </c>
    </row>
  </sheetData>
  <sortState xmlns:xlrd2="http://schemas.microsoft.com/office/spreadsheetml/2017/richdata2" ref="K12:K17">
    <sortCondition ref="K1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7BB71-21AA-4988-9A89-E97BF70C5826}">
  <dimension ref="B4:H26"/>
  <sheetViews>
    <sheetView workbookViewId="0">
      <selection activeCell="E17" sqref="E17"/>
    </sheetView>
  </sheetViews>
  <sheetFormatPr defaultRowHeight="14.25" x14ac:dyDescent="0.45"/>
  <cols>
    <col min="2" max="2" width="17.265625" bestFit="1" customWidth="1"/>
    <col min="3" max="3" width="20.796875" customWidth="1"/>
    <col min="4" max="4" width="12.46484375" bestFit="1" customWidth="1"/>
    <col min="7" max="7" width="11.796875" bestFit="1" customWidth="1"/>
  </cols>
  <sheetData>
    <row r="4" spans="2:8" x14ac:dyDescent="0.45">
      <c r="G4" t="s">
        <v>53</v>
      </c>
    </row>
    <row r="5" spans="2:8" x14ac:dyDescent="0.45">
      <c r="G5" t="s">
        <v>91</v>
      </c>
      <c r="H5">
        <v>0.1265489544735578</v>
      </c>
    </row>
    <row r="7" spans="2:8" x14ac:dyDescent="0.45">
      <c r="B7" t="s">
        <v>38</v>
      </c>
      <c r="C7" t="s">
        <v>40</v>
      </c>
      <c r="G7" t="s">
        <v>51</v>
      </c>
    </row>
    <row r="8" spans="2:8" x14ac:dyDescent="0.45">
      <c r="B8" t="s">
        <v>39</v>
      </c>
      <c r="C8" t="s">
        <v>41</v>
      </c>
      <c r="G8" t="s">
        <v>91</v>
      </c>
      <c r="H8">
        <v>19.756987694330149</v>
      </c>
    </row>
    <row r="9" spans="2:8" x14ac:dyDescent="0.45">
      <c r="B9" t="s">
        <v>42</v>
      </c>
      <c r="C9" t="s">
        <v>43</v>
      </c>
    </row>
    <row r="10" spans="2:8" x14ac:dyDescent="0.45">
      <c r="G10" t="s">
        <v>87</v>
      </c>
    </row>
    <row r="11" spans="2:8" x14ac:dyDescent="0.45">
      <c r="G11" t="s">
        <v>91</v>
      </c>
      <c r="H11">
        <v>0.51045834044304683</v>
      </c>
    </row>
    <row r="15" spans="2:8" x14ac:dyDescent="0.45">
      <c r="C15" t="s">
        <v>44</v>
      </c>
    </row>
    <row r="16" spans="2:8" x14ac:dyDescent="0.45">
      <c r="C16" t="s">
        <v>45</v>
      </c>
    </row>
    <row r="18" spans="3:3" x14ac:dyDescent="0.45">
      <c r="C18" t="s">
        <v>46</v>
      </c>
    </row>
    <row r="19" spans="3:3" x14ac:dyDescent="0.45">
      <c r="C19" t="s">
        <v>47</v>
      </c>
    </row>
    <row r="21" spans="3:3" x14ac:dyDescent="0.45">
      <c r="C21" t="s">
        <v>48</v>
      </c>
    </row>
    <row r="22" spans="3:3" x14ac:dyDescent="0.45">
      <c r="C22" t="s">
        <v>49</v>
      </c>
    </row>
    <row r="24" spans="3:3" x14ac:dyDescent="0.45">
      <c r="C24" t="s">
        <v>50</v>
      </c>
    </row>
    <row r="26" spans="3:3" x14ac:dyDescent="0.45">
      <c r="C26" t="s">
        <v>88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ECBDF-C91F-4CA0-B775-0774157B3ADE}">
  <dimension ref="A1:C105"/>
  <sheetViews>
    <sheetView workbookViewId="0">
      <selection activeCell="D2" sqref="D2"/>
    </sheetView>
  </sheetViews>
  <sheetFormatPr defaultRowHeight="14.25" x14ac:dyDescent="0.45"/>
  <cols>
    <col min="2" max="2" width="19.73046875" customWidth="1"/>
    <col min="3" max="4" width="11.796875" bestFit="1" customWidth="1"/>
  </cols>
  <sheetData>
    <row r="1" spans="1:3" x14ac:dyDescent="0.45">
      <c r="B1" t="s">
        <v>32</v>
      </c>
      <c r="C1" t="s">
        <v>36</v>
      </c>
    </row>
    <row r="2" spans="1:3" x14ac:dyDescent="0.45">
      <c r="B2" t="s">
        <v>33</v>
      </c>
      <c r="C2" s="6">
        <v>14</v>
      </c>
    </row>
    <row r="3" spans="1:3" x14ac:dyDescent="0.45">
      <c r="B3" t="s">
        <v>34</v>
      </c>
      <c r="C3" s="6">
        <v>3.5</v>
      </c>
    </row>
    <row r="5" spans="1:3" x14ac:dyDescent="0.45">
      <c r="B5" t="s">
        <v>37</v>
      </c>
    </row>
    <row r="6" spans="1:3" x14ac:dyDescent="0.45">
      <c r="A6" t="s">
        <v>31</v>
      </c>
      <c r="B6" t="s">
        <v>30</v>
      </c>
      <c r="C6" t="s">
        <v>72</v>
      </c>
    </row>
    <row r="7" spans="1:3" x14ac:dyDescent="0.45">
      <c r="A7">
        <v>0.01</v>
      </c>
      <c r="B7">
        <f>_xlfn.NORM.INV(A7,$C$2,$C$3)</f>
        <v>5.8577824408570578</v>
      </c>
      <c r="C7">
        <f>_xlfn.NORM.DIST(B7,$C$2,$C$3,0)</f>
        <v>7.614897772416594E-3</v>
      </c>
    </row>
    <row r="8" spans="1:3" x14ac:dyDescent="0.45">
      <c r="A8">
        <v>0.02</v>
      </c>
      <c r="B8">
        <f t="shared" ref="B8:B71" si="0">_xlfn.NORM.INV(A8,$C$2,$C$3)</f>
        <v>6.8118788127886214</v>
      </c>
      <c r="C8">
        <f t="shared" ref="C8:C71" si="1">_xlfn.NORM.DIST(B8,$C$2,$C$3,0)</f>
        <v>1.383375310878345E-2</v>
      </c>
    </row>
    <row r="9" spans="1:3" x14ac:dyDescent="0.45">
      <c r="A9">
        <v>0.03</v>
      </c>
      <c r="B9">
        <f t="shared" si="0"/>
        <v>7.417222371470622</v>
      </c>
      <c r="C9">
        <f t="shared" si="1"/>
        <v>1.9440557547554894E-2</v>
      </c>
    </row>
    <row r="10" spans="1:3" x14ac:dyDescent="0.45">
      <c r="A10">
        <v>0.04</v>
      </c>
      <c r="B10">
        <f t="shared" si="0"/>
        <v>7.8725987506174064</v>
      </c>
      <c r="C10">
        <f t="shared" si="1"/>
        <v>2.4621078293137522E-2</v>
      </c>
    </row>
    <row r="11" spans="1:3" x14ac:dyDescent="0.45">
      <c r="A11">
        <v>0.05</v>
      </c>
      <c r="B11">
        <f t="shared" si="0"/>
        <v>8.243012305669847</v>
      </c>
      <c r="C11">
        <f t="shared" si="1"/>
        <v>2.946732582153468E-2</v>
      </c>
    </row>
    <row r="12" spans="1:3" x14ac:dyDescent="0.45">
      <c r="A12">
        <v>0.06</v>
      </c>
      <c r="B12">
        <f t="shared" si="0"/>
        <v>8.5582924189110141</v>
      </c>
      <c r="C12">
        <f t="shared" si="1"/>
        <v>3.403513291218857E-2</v>
      </c>
    </row>
    <row r="13" spans="1:3" x14ac:dyDescent="0.45">
      <c r="A13">
        <v>7.0000000000000007E-2</v>
      </c>
      <c r="B13">
        <f t="shared" si="0"/>
        <v>8.8347314013729044</v>
      </c>
      <c r="C13">
        <f t="shared" si="1"/>
        <v>3.8362261305783338E-2</v>
      </c>
    </row>
    <row r="14" spans="1:3" x14ac:dyDescent="0.45">
      <c r="A14">
        <v>0.08</v>
      </c>
      <c r="B14">
        <f t="shared" si="0"/>
        <v>9.0822495389162761</v>
      </c>
      <c r="C14">
        <f t="shared" si="1"/>
        <v>4.247606464618589E-2</v>
      </c>
    </row>
    <row r="15" spans="1:3" x14ac:dyDescent="0.45">
      <c r="A15">
        <v>0.09</v>
      </c>
      <c r="B15">
        <f t="shared" si="0"/>
        <v>9.3073573820842448</v>
      </c>
      <c r="C15">
        <f t="shared" si="1"/>
        <v>4.6397322234302152E-2</v>
      </c>
    </row>
    <row r="16" spans="1:3" x14ac:dyDescent="0.45">
      <c r="A16">
        <v>0.1</v>
      </c>
      <c r="B16">
        <f t="shared" si="0"/>
        <v>9.5145695205938985</v>
      </c>
      <c r="C16">
        <f t="shared" si="1"/>
        <v>5.0142380552139099E-2</v>
      </c>
    </row>
    <row r="17" spans="1:3" x14ac:dyDescent="0.45">
      <c r="A17">
        <v>0.11</v>
      </c>
      <c r="B17">
        <f t="shared" si="0"/>
        <v>9.7071515798718622</v>
      </c>
      <c r="C17">
        <f t="shared" si="1"/>
        <v>5.3724447716997616E-2</v>
      </c>
    </row>
    <row r="18" spans="1:3" x14ac:dyDescent="0.45">
      <c r="A18">
        <v>0.12</v>
      </c>
      <c r="B18">
        <f t="shared" si="0"/>
        <v>9.8875462277686843</v>
      </c>
      <c r="C18">
        <f t="shared" si="1"/>
        <v>5.7154423939914184E-2</v>
      </c>
    </row>
    <row r="19" spans="1:3" x14ac:dyDescent="0.45">
      <c r="A19">
        <v>0.13</v>
      </c>
      <c r="B19">
        <f t="shared" si="0"/>
        <v>10.057631048364195</v>
      </c>
      <c r="C19">
        <f t="shared" si="1"/>
        <v>6.0441459769881578E-2</v>
      </c>
    </row>
    <row r="20" spans="1:3" x14ac:dyDescent="0.45">
      <c r="A20">
        <v>0.14000000000000001</v>
      </c>
      <c r="B20">
        <f t="shared" si="0"/>
        <v>10.218882307147652</v>
      </c>
      <c r="C20">
        <f t="shared" si="1"/>
        <v>6.3593345744445612E-2</v>
      </c>
    </row>
    <row r="21" spans="1:3" x14ac:dyDescent="0.45">
      <c r="A21">
        <v>0.15</v>
      </c>
      <c r="B21">
        <f t="shared" si="0"/>
        <v>10.372483136771736</v>
      </c>
      <c r="C21">
        <f t="shared" si="1"/>
        <v>6.6616792929623525E-2</v>
      </c>
    </row>
    <row r="22" spans="1:3" x14ac:dyDescent="0.45">
      <c r="A22">
        <v>0.16</v>
      </c>
      <c r="B22">
        <f t="shared" si="0"/>
        <v>10.519397408765876</v>
      </c>
      <c r="C22">
        <f t="shared" si="1"/>
        <v>6.9517640224386182E-2</v>
      </c>
    </row>
    <row r="23" spans="1:3" x14ac:dyDescent="0.45">
      <c r="A23">
        <v>0.17</v>
      </c>
      <c r="B23">
        <f t="shared" si="0"/>
        <v>10.660421613988316</v>
      </c>
      <c r="C23">
        <f t="shared" si="1"/>
        <v>7.2301010975192287E-2</v>
      </c>
    </row>
    <row r="24" spans="1:3" x14ac:dyDescent="0.45">
      <c r="A24">
        <v>0.18</v>
      </c>
      <c r="B24">
        <f t="shared" si="0"/>
        <v>10.796222192550147</v>
      </c>
      <c r="C24">
        <f t="shared" si="1"/>
        <v>7.4971433571032503E-2</v>
      </c>
    </row>
    <row r="25" spans="1:3" x14ac:dyDescent="0.45">
      <c r="A25">
        <v>0.19</v>
      </c>
      <c r="B25">
        <f t="shared" si="0"/>
        <v>10.9273629673207</v>
      </c>
      <c r="C25">
        <f t="shared" si="1"/>
        <v>7.7532935854547777E-2</v>
      </c>
    </row>
    <row r="26" spans="1:3" x14ac:dyDescent="0.45">
      <c r="A26">
        <v>0.2</v>
      </c>
      <c r="B26">
        <f t="shared" si="0"/>
        <v>11.054325682494799</v>
      </c>
      <c r="C26">
        <f t="shared" si="1"/>
        <v>7.998912011651664E-2</v>
      </c>
    </row>
    <row r="27" spans="1:3" x14ac:dyDescent="0.45">
      <c r="A27">
        <v>0.21</v>
      </c>
      <c r="B27">
        <f t="shared" si="0"/>
        <v>11.177525635436158</v>
      </c>
      <c r="C27">
        <f t="shared" si="1"/>
        <v>8.2343223436881288E-2</v>
      </c>
    </row>
    <row r="28" spans="1:3" x14ac:dyDescent="0.45">
      <c r="A28">
        <v>0.22</v>
      </c>
      <c r="B28">
        <f t="shared" si="0"/>
        <v>11.297323750339602</v>
      </c>
      <c r="C28">
        <f t="shared" si="1"/>
        <v>8.4598166792885482E-2</v>
      </c>
    </row>
    <row r="29" spans="1:3" x14ac:dyDescent="0.45">
      <c r="A29">
        <v>0.23</v>
      </c>
      <c r="B29">
        <f t="shared" si="0"/>
        <v>11.414036027851751</v>
      </c>
      <c r="C29">
        <f t="shared" si="1"/>
        <v>8.6756595435042633E-2</v>
      </c>
    </row>
    <row r="30" spans="1:3" x14ac:dyDescent="0.45">
      <c r="A30">
        <v>0.24</v>
      </c>
      <c r="B30">
        <f t="shared" si="0"/>
        <v>11.527941030059694</v>
      </c>
      <c r="C30">
        <f t="shared" si="1"/>
        <v>8.8820912388675885E-2</v>
      </c>
    </row>
    <row r="31" spans="1:3" x14ac:dyDescent="0.45">
      <c r="A31">
        <v>0.25</v>
      </c>
      <c r="B31">
        <f t="shared" si="0"/>
        <v>11.639285874313714</v>
      </c>
      <c r="C31">
        <f t="shared" si="1"/>
        <v>9.0793306481173411E-2</v>
      </c>
    </row>
    <row r="32" spans="1:3" x14ac:dyDescent="0.45">
      <c r="A32">
        <v>0.26</v>
      </c>
      <c r="B32">
        <f t="shared" si="0"/>
        <v>11.74829108112479</v>
      </c>
      <c r="C32">
        <f t="shared" si="1"/>
        <v>9.2675775964092572E-2</v>
      </c>
    </row>
    <row r="33" spans="1:3" x14ac:dyDescent="0.45">
      <c r="A33">
        <v>0.27</v>
      </c>
      <c r="B33">
        <f t="shared" si="0"/>
        <v>11.855154531441805</v>
      </c>
      <c r="C33">
        <f t="shared" si="1"/>
        <v>9.4470148556240002E-2</v>
      </c>
    </row>
    <row r="34" spans="1:3" x14ac:dyDescent="0.45">
      <c r="A34">
        <v>0.28000000000000003</v>
      </c>
      <c r="B34">
        <f t="shared" si="0"/>
        <v>11.960054724550742</v>
      </c>
      <c r="C34">
        <f t="shared" si="1"/>
        <v>9.6178098553034608E-2</v>
      </c>
    </row>
    <row r="35" spans="1:3" x14ac:dyDescent="0.45">
      <c r="A35">
        <v>0.28999999999999998</v>
      </c>
      <c r="B35">
        <f t="shared" si="0"/>
        <v>12.063153481555144</v>
      </c>
      <c r="C35">
        <f t="shared" si="1"/>
        <v>9.7801161511234705E-2</v>
      </c>
    </row>
    <row r="36" spans="1:3" x14ac:dyDescent="0.45">
      <c r="A36">
        <v>0.3</v>
      </c>
      <c r="B36">
        <f t="shared" si="0"/>
        <v>12.164598205521857</v>
      </c>
      <c r="C36">
        <f t="shared" si="1"/>
        <v>9.9340746914306791E-2</v>
      </c>
    </row>
    <row r="37" spans="1:3" x14ac:dyDescent="0.45">
      <c r="A37">
        <v>0.31</v>
      </c>
      <c r="B37">
        <f t="shared" si="0"/>
        <v>12.264523784283913</v>
      </c>
      <c r="C37">
        <f t="shared" si="1"/>
        <v>0.10079814914377595</v>
      </c>
    </row>
    <row r="38" spans="1:3" x14ac:dyDescent="0.45">
      <c r="A38">
        <v>0.32</v>
      </c>
      <c r="B38">
        <f t="shared" si="0"/>
        <v>12.363054203099221</v>
      </c>
      <c r="C38">
        <f t="shared" si="1"/>
        <v>0.10217455701973342</v>
      </c>
    </row>
    <row r="39" spans="1:3" x14ac:dyDescent="0.45">
      <c r="A39">
        <v>0.33</v>
      </c>
      <c r="B39">
        <f t="shared" si="0"/>
        <v>12.460303920143682</v>
      </c>
      <c r="C39">
        <f t="shared" si="1"/>
        <v>0.103471062124889</v>
      </c>
    </row>
    <row r="40" spans="1:3" x14ac:dyDescent="0.45">
      <c r="A40">
        <v>0.34</v>
      </c>
      <c r="B40">
        <f t="shared" si="0"/>
        <v>12.556379046955083</v>
      </c>
      <c r="C40">
        <f t="shared" si="1"/>
        <v>0.10468866608793748</v>
      </c>
    </row>
    <row r="41" spans="1:3" x14ac:dyDescent="0.45">
      <c r="A41">
        <v>0.35</v>
      </c>
      <c r="B41">
        <f t="shared" si="0"/>
        <v>12.651378367573512</v>
      </c>
      <c r="C41">
        <f t="shared" si="1"/>
        <v>0.10582828697119015</v>
      </c>
    </row>
    <row r="42" spans="1:3" x14ac:dyDescent="0.45">
      <c r="A42">
        <v>0.36</v>
      </c>
      <c r="B42">
        <f t="shared" si="0"/>
        <v>12.745394223620821</v>
      </c>
      <c r="C42">
        <f t="shared" si="1"/>
        <v>0.10689076488263825</v>
      </c>
    </row>
    <row r="43" spans="1:3" x14ac:dyDescent="0.45">
      <c r="A43">
        <v>0.37</v>
      </c>
      <c r="B43">
        <f t="shared" si="0"/>
        <v>12.838513287471143</v>
      </c>
      <c r="C43">
        <f t="shared" si="1"/>
        <v>0.1078768669125385</v>
      </c>
    </row>
    <row r="44" spans="1:3" x14ac:dyDescent="0.45">
      <c r="A44">
        <v>0.38</v>
      </c>
      <c r="B44">
        <f t="shared" si="0"/>
        <v>12.930817241652109</v>
      </c>
      <c r="C44">
        <f t="shared" si="1"/>
        <v>0.10878729147822906</v>
      </c>
    </row>
    <row r="45" spans="1:3" x14ac:dyDescent="0.45">
      <c r="A45">
        <v>0.39</v>
      </c>
      <c r="B45">
        <f t="shared" si="0"/>
        <v>13.02238337943391</v>
      </c>
      <c r="C45">
        <f t="shared" si="1"/>
        <v>0.10962267214742441</v>
      </c>
    </row>
    <row r="46" spans="1:3" x14ac:dyDescent="0.45">
      <c r="A46">
        <v>0.4</v>
      </c>
      <c r="B46">
        <f t="shared" si="0"/>
        <v>13.1132851390247</v>
      </c>
      <c r="C46">
        <f t="shared" si="1"/>
        <v>0.11038358099910299</v>
      </c>
    </row>
    <row r="47" spans="1:3" x14ac:dyDescent="0.45">
      <c r="A47">
        <v>0.41</v>
      </c>
      <c r="B47">
        <f t="shared" si="0"/>
        <v>13.203592581755977</v>
      </c>
      <c r="C47">
        <f t="shared" si="1"/>
        <v>0.11107053157182446</v>
      </c>
    </row>
    <row r="48" spans="1:3" x14ac:dyDescent="0.45">
      <c r="A48">
        <v>0.42</v>
      </c>
      <c r="B48">
        <f t="shared" si="0"/>
        <v>13.293372823003523</v>
      </c>
      <c r="C48">
        <f t="shared" si="1"/>
        <v>0.11168398144152958</v>
      </c>
    </row>
    <row r="49" spans="1:3" x14ac:dyDescent="0.45">
      <c r="A49">
        <v>0.43</v>
      </c>
      <c r="B49">
        <f t="shared" si="0"/>
        <v>13.382690423266986</v>
      </c>
      <c r="C49">
        <f t="shared" si="1"/>
        <v>0.11222433446429544</v>
      </c>
    </row>
    <row r="50" spans="1:3" x14ac:dyDescent="0.45">
      <c r="A50">
        <v>0.44</v>
      </c>
      <c r="B50">
        <f t="shared" si="0"/>
        <v>13.471607745761279</v>
      </c>
      <c r="C50">
        <f t="shared" si="1"/>
        <v>0.11269194271391124</v>
      </c>
    </row>
    <row r="51" spans="1:3" x14ac:dyDescent="0.45">
      <c r="A51">
        <v>0.45</v>
      </c>
      <c r="B51">
        <f t="shared" si="0"/>
        <v>13.560185286007242</v>
      </c>
      <c r="C51">
        <f t="shared" si="1"/>
        <v>0.11308710813931908</v>
      </c>
    </row>
    <row r="52" spans="1:3" x14ac:dyDescent="0.45">
      <c r="A52">
        <v>0.46</v>
      </c>
      <c r="B52">
        <f t="shared" si="0"/>
        <v>13.648481978209857</v>
      </c>
      <c r="C52">
        <f t="shared" si="1"/>
        <v>0.11341008396278086</v>
      </c>
    </row>
    <row r="53" spans="1:3" x14ac:dyDescent="0.45">
      <c r="A53">
        <v>0.47</v>
      </c>
      <c r="B53">
        <f t="shared" si="0"/>
        <v>13.736555482650596</v>
      </c>
      <c r="C53">
        <f t="shared" si="1"/>
        <v>0.11366107583596072</v>
      </c>
    </row>
    <row r="54" spans="1:3" x14ac:dyDescent="0.45">
      <c r="A54">
        <v>0.48</v>
      </c>
      <c r="B54">
        <f t="shared" si="0"/>
        <v>13.824462457873432</v>
      </c>
      <c r="C54">
        <f t="shared" si="1"/>
        <v>0.11384024276785229</v>
      </c>
    </row>
    <row r="55" spans="1:3" x14ac:dyDescent="0.45">
      <c r="A55">
        <v>0.49</v>
      </c>
      <c r="B55">
        <f t="shared" si="0"/>
        <v>13.912258821094511</v>
      </c>
      <c r="C55">
        <f t="shared" si="1"/>
        <v>0.11394769783554326</v>
      </c>
    </row>
    <row r="56" spans="1:3" x14ac:dyDescent="0.45">
      <c r="A56">
        <v>0.5</v>
      </c>
      <c r="B56">
        <f t="shared" si="0"/>
        <v>14</v>
      </c>
      <c r="C56">
        <f t="shared" si="1"/>
        <v>0.11398350868612363</v>
      </c>
    </row>
    <row r="57" spans="1:3" x14ac:dyDescent="0.45">
      <c r="A57">
        <v>0.51</v>
      </c>
      <c r="B57">
        <f t="shared" si="0"/>
        <v>14.087741178905489</v>
      </c>
      <c r="C57">
        <f t="shared" si="1"/>
        <v>0.11394769783554326</v>
      </c>
    </row>
    <row r="58" spans="1:3" x14ac:dyDescent="0.45">
      <c r="A58">
        <v>0.52</v>
      </c>
      <c r="B58">
        <f t="shared" si="0"/>
        <v>14.175537542126568</v>
      </c>
      <c r="C58">
        <f t="shared" si="1"/>
        <v>0.11384024276785229</v>
      </c>
    </row>
    <row r="59" spans="1:3" x14ac:dyDescent="0.45">
      <c r="A59">
        <v>0.53</v>
      </c>
      <c r="B59">
        <f t="shared" si="0"/>
        <v>14.263444517349404</v>
      </c>
      <c r="C59">
        <f t="shared" si="1"/>
        <v>0.11366107583596072</v>
      </c>
    </row>
    <row r="60" spans="1:3" x14ac:dyDescent="0.45">
      <c r="A60">
        <v>0.54</v>
      </c>
      <c r="B60">
        <f t="shared" si="0"/>
        <v>14.351518021790145</v>
      </c>
      <c r="C60">
        <f t="shared" si="1"/>
        <v>0.11341008396278086</v>
      </c>
    </row>
    <row r="61" spans="1:3" x14ac:dyDescent="0.45">
      <c r="A61">
        <v>0.55000000000000004</v>
      </c>
      <c r="B61">
        <f t="shared" si="0"/>
        <v>14.43981471399276</v>
      </c>
      <c r="C61">
        <f t="shared" si="1"/>
        <v>0.11308710813931908</v>
      </c>
    </row>
    <row r="62" spans="1:3" x14ac:dyDescent="0.45">
      <c r="A62">
        <v>0.56000000000000005</v>
      </c>
      <c r="B62">
        <f t="shared" si="0"/>
        <v>14.528392254238721</v>
      </c>
      <c r="C62">
        <f t="shared" si="1"/>
        <v>0.11269194271391124</v>
      </c>
    </row>
    <row r="63" spans="1:3" x14ac:dyDescent="0.45">
      <c r="A63">
        <v>0.56999999999999995</v>
      </c>
      <c r="B63">
        <f t="shared" si="0"/>
        <v>14.617309576733014</v>
      </c>
      <c r="C63">
        <f t="shared" si="1"/>
        <v>0.11222433446429544</v>
      </c>
    </row>
    <row r="64" spans="1:3" x14ac:dyDescent="0.45">
      <c r="A64">
        <v>0.57999999999999996</v>
      </c>
      <c r="B64">
        <f t="shared" si="0"/>
        <v>14.706627176996477</v>
      </c>
      <c r="C64">
        <f t="shared" si="1"/>
        <v>0.11168398144152958</v>
      </c>
    </row>
    <row r="65" spans="1:3" x14ac:dyDescent="0.45">
      <c r="A65">
        <v>0.59</v>
      </c>
      <c r="B65">
        <f t="shared" si="0"/>
        <v>14.796407418244023</v>
      </c>
      <c r="C65">
        <f t="shared" si="1"/>
        <v>0.11107053157182446</v>
      </c>
    </row>
    <row r="66" spans="1:3" x14ac:dyDescent="0.45">
      <c r="A66">
        <v>0.6</v>
      </c>
      <c r="B66">
        <f t="shared" si="0"/>
        <v>14.8867148609753</v>
      </c>
      <c r="C66">
        <f t="shared" si="1"/>
        <v>0.11038358099910299</v>
      </c>
    </row>
    <row r="67" spans="1:3" x14ac:dyDescent="0.45">
      <c r="A67">
        <v>0.61</v>
      </c>
      <c r="B67">
        <f t="shared" si="0"/>
        <v>14.97761662056609</v>
      </c>
      <c r="C67">
        <f t="shared" si="1"/>
        <v>0.10962267214742441</v>
      </c>
    </row>
    <row r="68" spans="1:3" x14ac:dyDescent="0.45">
      <c r="A68">
        <v>0.62</v>
      </c>
      <c r="B68">
        <f t="shared" si="0"/>
        <v>15.069182758347891</v>
      </c>
      <c r="C68">
        <f t="shared" si="1"/>
        <v>0.10878729147822906</v>
      </c>
    </row>
    <row r="69" spans="1:3" x14ac:dyDescent="0.45">
      <c r="A69">
        <v>0.63</v>
      </c>
      <c r="B69">
        <f t="shared" si="0"/>
        <v>15.161486712528857</v>
      </c>
      <c r="C69">
        <f t="shared" si="1"/>
        <v>0.1078768669125385</v>
      </c>
    </row>
    <row r="70" spans="1:3" x14ac:dyDescent="0.45">
      <c r="A70">
        <v>0.64</v>
      </c>
      <c r="B70">
        <f t="shared" si="0"/>
        <v>15.254605776379179</v>
      </c>
      <c r="C70">
        <f t="shared" si="1"/>
        <v>0.10689076488263825</v>
      </c>
    </row>
    <row r="71" spans="1:3" x14ac:dyDescent="0.45">
      <c r="A71">
        <v>0.65</v>
      </c>
      <c r="B71">
        <f t="shared" si="0"/>
        <v>15.348621632426488</v>
      </c>
      <c r="C71">
        <f t="shared" si="1"/>
        <v>0.10582828697119015</v>
      </c>
    </row>
    <row r="72" spans="1:3" x14ac:dyDescent="0.45">
      <c r="A72">
        <v>0.66</v>
      </c>
      <c r="B72">
        <f t="shared" ref="B72:B105" si="2">_xlfn.NORM.INV(A72,$C$2,$C$3)</f>
        <v>15.443620953044917</v>
      </c>
      <c r="C72">
        <f t="shared" ref="C72:C105" si="3">_xlfn.NORM.DIST(B72,$C$2,$C$3,0)</f>
        <v>0.10468866608793748</v>
      </c>
    </row>
    <row r="73" spans="1:3" x14ac:dyDescent="0.45">
      <c r="A73">
        <v>0.67</v>
      </c>
      <c r="B73">
        <f t="shared" si="2"/>
        <v>15.539696079856318</v>
      </c>
      <c r="C73">
        <f t="shared" si="3"/>
        <v>0.103471062124889</v>
      </c>
    </row>
    <row r="74" spans="1:3" x14ac:dyDescent="0.45">
      <c r="A74">
        <v>0.68</v>
      </c>
      <c r="B74">
        <f t="shared" si="2"/>
        <v>15.636945796900779</v>
      </c>
      <c r="C74">
        <f t="shared" si="3"/>
        <v>0.10217455701973342</v>
      </c>
    </row>
    <row r="75" spans="1:3" x14ac:dyDescent="0.45">
      <c r="A75">
        <v>0.69</v>
      </c>
      <c r="B75">
        <f t="shared" si="2"/>
        <v>15.735476215716087</v>
      </c>
      <c r="C75">
        <f t="shared" si="3"/>
        <v>0.10079814914377595</v>
      </c>
    </row>
    <row r="76" spans="1:3" x14ac:dyDescent="0.45">
      <c r="A76">
        <v>0.7</v>
      </c>
      <c r="B76">
        <f t="shared" si="2"/>
        <v>15.835401794478143</v>
      </c>
      <c r="C76">
        <f t="shared" si="3"/>
        <v>9.9340746914306791E-2</v>
      </c>
    </row>
    <row r="77" spans="1:3" x14ac:dyDescent="0.45">
      <c r="A77">
        <v>0.71</v>
      </c>
      <c r="B77">
        <f t="shared" si="2"/>
        <v>15.936846518444854</v>
      </c>
      <c r="C77">
        <f t="shared" si="3"/>
        <v>9.780116151123476E-2</v>
      </c>
    </row>
    <row r="78" spans="1:3" x14ac:dyDescent="0.45">
      <c r="A78">
        <v>0.72</v>
      </c>
      <c r="B78">
        <f t="shared" si="2"/>
        <v>16.039945275449256</v>
      </c>
      <c r="C78">
        <f t="shared" si="3"/>
        <v>9.6178098553034663E-2</v>
      </c>
    </row>
    <row r="79" spans="1:3" x14ac:dyDescent="0.45">
      <c r="A79">
        <v>0.73</v>
      </c>
      <c r="B79">
        <f t="shared" si="2"/>
        <v>16.144845468558195</v>
      </c>
      <c r="C79">
        <f t="shared" si="3"/>
        <v>9.4470148556240002E-2</v>
      </c>
    </row>
    <row r="80" spans="1:3" x14ac:dyDescent="0.45">
      <c r="A80">
        <v>0.74</v>
      </c>
      <c r="B80">
        <f t="shared" si="2"/>
        <v>16.25170891887521</v>
      </c>
      <c r="C80">
        <f t="shared" si="3"/>
        <v>9.2675775964092572E-2</v>
      </c>
    </row>
    <row r="81" spans="1:3" x14ac:dyDescent="0.45">
      <c r="A81">
        <v>0.75</v>
      </c>
      <c r="B81">
        <f t="shared" si="2"/>
        <v>16.360714125686286</v>
      </c>
      <c r="C81">
        <f t="shared" si="3"/>
        <v>9.0793306481173411E-2</v>
      </c>
    </row>
    <row r="82" spans="1:3" x14ac:dyDescent="0.45">
      <c r="A82">
        <v>0.76</v>
      </c>
      <c r="B82">
        <f t="shared" si="2"/>
        <v>16.472058969940306</v>
      </c>
      <c r="C82">
        <f t="shared" si="3"/>
        <v>8.8820912388675885E-2</v>
      </c>
    </row>
    <row r="83" spans="1:3" x14ac:dyDescent="0.45">
      <c r="A83">
        <v>0.77</v>
      </c>
      <c r="B83">
        <f t="shared" si="2"/>
        <v>16.585963972148249</v>
      </c>
      <c r="C83">
        <f t="shared" si="3"/>
        <v>8.6756595435042633E-2</v>
      </c>
    </row>
    <row r="84" spans="1:3" x14ac:dyDescent="0.45">
      <c r="A84">
        <v>0.78</v>
      </c>
      <c r="B84">
        <f t="shared" si="2"/>
        <v>16.702676249660399</v>
      </c>
      <c r="C84">
        <f t="shared" si="3"/>
        <v>8.4598166792885454E-2</v>
      </c>
    </row>
    <row r="85" spans="1:3" x14ac:dyDescent="0.45">
      <c r="A85">
        <v>0.79</v>
      </c>
      <c r="B85">
        <f t="shared" si="2"/>
        <v>16.822474364563842</v>
      </c>
      <c r="C85">
        <f t="shared" si="3"/>
        <v>8.2343223436881288E-2</v>
      </c>
    </row>
    <row r="86" spans="1:3" x14ac:dyDescent="0.45">
      <c r="A86">
        <v>0.8</v>
      </c>
      <c r="B86">
        <f t="shared" si="2"/>
        <v>16.945674317505201</v>
      </c>
      <c r="C86">
        <f t="shared" si="3"/>
        <v>7.998912011651664E-2</v>
      </c>
    </row>
    <row r="87" spans="1:3" x14ac:dyDescent="0.45">
      <c r="A87">
        <v>0.81</v>
      </c>
      <c r="B87">
        <f t="shared" si="2"/>
        <v>17.0726370326793</v>
      </c>
      <c r="C87">
        <f t="shared" si="3"/>
        <v>7.7532935854547777E-2</v>
      </c>
    </row>
    <row r="88" spans="1:3" x14ac:dyDescent="0.45">
      <c r="A88">
        <v>0.82</v>
      </c>
      <c r="B88">
        <f t="shared" si="2"/>
        <v>17.203777807449843</v>
      </c>
      <c r="C88">
        <f t="shared" si="3"/>
        <v>7.4971433571032711E-2</v>
      </c>
    </row>
    <row r="89" spans="1:3" x14ac:dyDescent="0.45">
      <c r="A89">
        <v>0.83</v>
      </c>
      <c r="B89">
        <f t="shared" si="2"/>
        <v>17.339578386011684</v>
      </c>
      <c r="C89">
        <f t="shared" si="3"/>
        <v>7.2301010975192287E-2</v>
      </c>
    </row>
    <row r="90" spans="1:3" x14ac:dyDescent="0.45">
      <c r="A90">
        <v>0.84</v>
      </c>
      <c r="B90">
        <f t="shared" si="2"/>
        <v>17.480602591234124</v>
      </c>
      <c r="C90">
        <f t="shared" si="3"/>
        <v>6.9517640224386182E-2</v>
      </c>
    </row>
    <row r="91" spans="1:3" x14ac:dyDescent="0.45">
      <c r="A91">
        <v>0.85</v>
      </c>
      <c r="B91">
        <f t="shared" si="2"/>
        <v>17.627516863228266</v>
      </c>
      <c r="C91">
        <f t="shared" si="3"/>
        <v>6.6616792929623456E-2</v>
      </c>
    </row>
    <row r="92" spans="1:3" x14ac:dyDescent="0.45">
      <c r="A92">
        <v>0.86</v>
      </c>
      <c r="B92">
        <f t="shared" si="2"/>
        <v>17.781117692852348</v>
      </c>
      <c r="C92">
        <f t="shared" si="3"/>
        <v>6.3593345744445612E-2</v>
      </c>
    </row>
    <row r="93" spans="1:3" x14ac:dyDescent="0.45">
      <c r="A93">
        <v>0.87</v>
      </c>
      <c r="B93">
        <f t="shared" si="2"/>
        <v>17.942368951635807</v>
      </c>
      <c r="C93">
        <f t="shared" si="3"/>
        <v>6.0441459769881523E-2</v>
      </c>
    </row>
    <row r="94" spans="1:3" x14ac:dyDescent="0.45">
      <c r="A94">
        <v>0.88</v>
      </c>
      <c r="B94">
        <f t="shared" si="2"/>
        <v>18.112453772231316</v>
      </c>
      <c r="C94">
        <f t="shared" si="3"/>
        <v>5.7154423939914184E-2</v>
      </c>
    </row>
    <row r="95" spans="1:3" x14ac:dyDescent="0.45">
      <c r="A95">
        <v>0.89</v>
      </c>
      <c r="B95">
        <f t="shared" si="2"/>
        <v>18.292848420128138</v>
      </c>
      <c r="C95">
        <f t="shared" si="3"/>
        <v>5.3724447716997616E-2</v>
      </c>
    </row>
    <row r="96" spans="1:3" x14ac:dyDescent="0.45">
      <c r="A96">
        <v>0.9</v>
      </c>
      <c r="B96">
        <f t="shared" si="2"/>
        <v>18.485430479406102</v>
      </c>
      <c r="C96">
        <f t="shared" si="3"/>
        <v>5.0142380552139099E-2</v>
      </c>
    </row>
    <row r="97" spans="1:3" x14ac:dyDescent="0.45">
      <c r="A97">
        <v>0.91</v>
      </c>
      <c r="B97">
        <f t="shared" si="2"/>
        <v>18.692642617915755</v>
      </c>
      <c r="C97">
        <f t="shared" si="3"/>
        <v>4.6397322234302152E-2</v>
      </c>
    </row>
    <row r="98" spans="1:3" x14ac:dyDescent="0.45">
      <c r="A98">
        <v>0.92</v>
      </c>
      <c r="B98">
        <f t="shared" si="2"/>
        <v>18.917750461083713</v>
      </c>
      <c r="C98">
        <f t="shared" si="3"/>
        <v>4.2476064646186064E-2</v>
      </c>
    </row>
    <row r="99" spans="1:3" x14ac:dyDescent="0.45">
      <c r="A99">
        <v>0.93</v>
      </c>
      <c r="B99">
        <f t="shared" si="2"/>
        <v>19.165268598627101</v>
      </c>
      <c r="C99">
        <f t="shared" si="3"/>
        <v>3.8362261305783248E-2</v>
      </c>
    </row>
    <row r="100" spans="1:3" x14ac:dyDescent="0.45">
      <c r="A100">
        <v>0.94</v>
      </c>
      <c r="B100">
        <f t="shared" si="2"/>
        <v>19.441707581088984</v>
      </c>
      <c r="C100">
        <f t="shared" si="3"/>
        <v>3.4035132912188591E-2</v>
      </c>
    </row>
    <row r="101" spans="1:3" x14ac:dyDescent="0.45">
      <c r="A101">
        <v>0.95</v>
      </c>
      <c r="B101">
        <f t="shared" si="2"/>
        <v>19.756987694330149</v>
      </c>
      <c r="C101">
        <f t="shared" si="3"/>
        <v>2.9467325821534735E-2</v>
      </c>
    </row>
    <row r="102" spans="1:3" x14ac:dyDescent="0.45">
      <c r="A102">
        <v>0.96</v>
      </c>
      <c r="B102">
        <f t="shared" si="2"/>
        <v>20.127401249382594</v>
      </c>
      <c r="C102">
        <f t="shared" si="3"/>
        <v>2.4621078293137522E-2</v>
      </c>
    </row>
    <row r="103" spans="1:3" x14ac:dyDescent="0.45">
      <c r="A103">
        <v>0.97</v>
      </c>
      <c r="B103">
        <f t="shared" si="2"/>
        <v>20.582777628529378</v>
      </c>
      <c r="C103">
        <f t="shared" si="3"/>
        <v>1.9440557547554894E-2</v>
      </c>
    </row>
    <row r="104" spans="1:3" x14ac:dyDescent="0.45">
      <c r="A104">
        <v>0.98</v>
      </c>
      <c r="B104">
        <f t="shared" si="2"/>
        <v>21.188121187211379</v>
      </c>
      <c r="C104">
        <f t="shared" si="3"/>
        <v>1.383375310878345E-2</v>
      </c>
    </row>
    <row r="105" spans="1:3" x14ac:dyDescent="0.45">
      <c r="A105">
        <v>0.99</v>
      </c>
      <c r="B105">
        <f t="shared" si="2"/>
        <v>22.142217559142942</v>
      </c>
      <c r="C105">
        <f t="shared" si="3"/>
        <v>7.614897772416594E-3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8"/>
  <sheetViews>
    <sheetView workbookViewId="0">
      <selection activeCell="C10" sqref="C10"/>
    </sheetView>
  </sheetViews>
  <sheetFormatPr defaultRowHeight="14.25" x14ac:dyDescent="0.45"/>
  <cols>
    <col min="2" max="2" width="37.73046875" bestFit="1" customWidth="1"/>
    <col min="3" max="3" width="39" bestFit="1" customWidth="1"/>
    <col min="4" max="4" width="11.796875" bestFit="1" customWidth="1"/>
  </cols>
  <sheetData>
    <row r="2" spans="2:5" x14ac:dyDescent="0.45">
      <c r="B2" t="s">
        <v>54</v>
      </c>
      <c r="C2" t="s">
        <v>56</v>
      </c>
      <c r="D2">
        <f ca="1">RAND()</f>
        <v>0.39956596670319422</v>
      </c>
    </row>
    <row r="4" spans="2:5" x14ac:dyDescent="0.45">
      <c r="B4" s="7" t="s">
        <v>90</v>
      </c>
    </row>
    <row r="6" spans="2:5" x14ac:dyDescent="0.45">
      <c r="B6" t="s">
        <v>55</v>
      </c>
      <c r="C6" t="s">
        <v>57</v>
      </c>
      <c r="D6">
        <f ca="1">_xlfn.NORM.INV(RAND(),14,3.5)</f>
        <v>17.749146513030311</v>
      </c>
      <c r="E6" t="s">
        <v>58</v>
      </c>
    </row>
    <row r="8" spans="2:5" x14ac:dyDescent="0.45">
      <c r="B8" t="s">
        <v>59</v>
      </c>
      <c r="C8" t="s">
        <v>70</v>
      </c>
      <c r="D8">
        <f ca="1">_xlfn.BETA.INV(RAND(),2,8)</f>
        <v>0.14851578393945206</v>
      </c>
      <c r="E8" t="s">
        <v>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1634A-9DA5-4037-93BD-1277FFBB4BD1}">
  <dimension ref="B7:F27"/>
  <sheetViews>
    <sheetView workbookViewId="0">
      <selection activeCell="D25" sqref="D25"/>
    </sheetView>
  </sheetViews>
  <sheetFormatPr defaultRowHeight="14.25" x14ac:dyDescent="0.45"/>
  <cols>
    <col min="2" max="2" width="11.796875" bestFit="1" customWidth="1"/>
    <col min="4" max="4" width="24.06640625" customWidth="1"/>
    <col min="5" max="5" width="11.796875" bestFit="1" customWidth="1"/>
    <col min="6" max="6" width="17.265625" bestFit="1" customWidth="1"/>
  </cols>
  <sheetData>
    <row r="7" spans="2:6" x14ac:dyDescent="0.45">
      <c r="B7" s="3" t="s">
        <v>73</v>
      </c>
    </row>
    <row r="8" spans="2:6" x14ac:dyDescent="0.45">
      <c r="B8">
        <f ca="1">_xlfn.BETA.INV(RAND(),2,8)</f>
        <v>0.13761014014703585</v>
      </c>
      <c r="D8" t="s">
        <v>61</v>
      </c>
      <c r="E8">
        <v>2</v>
      </c>
    </row>
    <row r="9" spans="2:6" x14ac:dyDescent="0.45">
      <c r="B9">
        <f t="shared" ref="B9:B26" ca="1" si="0">_xlfn.BETA.INV(RAND(),2,8)</f>
        <v>7.8199621639959388E-2</v>
      </c>
      <c r="D9" t="s">
        <v>62</v>
      </c>
      <c r="E9">
        <v>8</v>
      </c>
    </row>
    <row r="10" spans="2:6" x14ac:dyDescent="0.45">
      <c r="B10">
        <f t="shared" ca="1" si="0"/>
        <v>3.4784104317920762E-2</v>
      </c>
      <c r="D10" t="s">
        <v>35</v>
      </c>
      <c r="E10" s="7">
        <f>E8/(E8+E9)</f>
        <v>0.2</v>
      </c>
      <c r="F10" t="s">
        <v>63</v>
      </c>
    </row>
    <row r="11" spans="2:6" x14ac:dyDescent="0.45">
      <c r="B11">
        <f t="shared" ca="1" si="0"/>
        <v>3.4531558805268911E-2</v>
      </c>
      <c r="D11" t="s">
        <v>60</v>
      </c>
      <c r="E11" s="7">
        <f ca="1">AVERAGE(B:B)</f>
        <v>0.14836450424908834</v>
      </c>
      <c r="F11" t="s">
        <v>69</v>
      </c>
    </row>
    <row r="12" spans="2:6" x14ac:dyDescent="0.45">
      <c r="B12">
        <f t="shared" ca="1" si="0"/>
        <v>9.0639124045703484E-2</v>
      </c>
    </row>
    <row r="13" spans="2:6" x14ac:dyDescent="0.45">
      <c r="B13">
        <f t="shared" ca="1" si="0"/>
        <v>0.34859321415967326</v>
      </c>
      <c r="D13" t="s">
        <v>64</v>
      </c>
      <c r="E13" s="8">
        <f>_xlfn.BETA.INV(0.95,E8,E9)</f>
        <v>0.42913554703143442</v>
      </c>
      <c r="F13" t="s">
        <v>65</v>
      </c>
    </row>
    <row r="14" spans="2:6" x14ac:dyDescent="0.45">
      <c r="B14">
        <f t="shared" ca="1" si="0"/>
        <v>0.14800008562214811</v>
      </c>
      <c r="D14" t="s">
        <v>52</v>
      </c>
      <c r="E14" s="8">
        <f ca="1">_xlfn.PERCENTILE.INC(B:B,0.95)</f>
        <v>0.3290933021179866</v>
      </c>
      <c r="F14" t="s">
        <v>68</v>
      </c>
    </row>
    <row r="15" spans="2:6" x14ac:dyDescent="0.45">
      <c r="B15">
        <f t="shared" ca="1" si="0"/>
        <v>1.5316431690033416E-2</v>
      </c>
    </row>
    <row r="16" spans="2:6" x14ac:dyDescent="0.45">
      <c r="B16">
        <f t="shared" ca="1" si="0"/>
        <v>7.6519979000166952E-2</v>
      </c>
      <c r="D16" t="s">
        <v>66</v>
      </c>
      <c r="E16">
        <f ca="1">COUNT(B:B)</f>
        <v>20</v>
      </c>
      <c r="F16" t="s">
        <v>67</v>
      </c>
    </row>
    <row r="17" spans="2:2" x14ac:dyDescent="0.45">
      <c r="B17">
        <f t="shared" ca="1" si="0"/>
        <v>0.2062850274398863</v>
      </c>
    </row>
    <row r="18" spans="2:2" x14ac:dyDescent="0.45">
      <c r="B18">
        <f t="shared" ca="1" si="0"/>
        <v>0.15967856982958969</v>
      </c>
    </row>
    <row r="19" spans="2:2" x14ac:dyDescent="0.45">
      <c r="B19">
        <f t="shared" ca="1" si="0"/>
        <v>0.16709956753240329</v>
      </c>
    </row>
    <row r="20" spans="2:2" x14ac:dyDescent="0.45">
      <c r="B20">
        <f t="shared" ca="1" si="0"/>
        <v>0.32806699095789782</v>
      </c>
    </row>
    <row r="21" spans="2:2" x14ac:dyDescent="0.45">
      <c r="B21">
        <f t="shared" ca="1" si="0"/>
        <v>0.16431719375958323</v>
      </c>
    </row>
    <row r="22" spans="2:2" x14ac:dyDescent="0.45">
      <c r="B22">
        <f t="shared" ca="1" si="0"/>
        <v>8.9683123438680137E-2</v>
      </c>
    </row>
    <row r="23" spans="2:2" x14ac:dyDescent="0.45">
      <c r="B23">
        <f t="shared" ca="1" si="0"/>
        <v>0.24080883710125855</v>
      </c>
    </row>
    <row r="24" spans="2:2" x14ac:dyDescent="0.45">
      <c r="B24">
        <f t="shared" ca="1" si="0"/>
        <v>0.1221742237559723</v>
      </c>
    </row>
    <row r="25" spans="2:2" x14ac:dyDescent="0.45">
      <c r="B25">
        <f t="shared" ca="1" si="0"/>
        <v>0.16026905550594708</v>
      </c>
    </row>
    <row r="26" spans="2:2" x14ac:dyDescent="0.45">
      <c r="B26">
        <f t="shared" ca="1" si="0"/>
        <v>0.23597429870650066</v>
      </c>
    </row>
    <row r="27" spans="2:2" x14ac:dyDescent="0.45">
      <c r="B27">
        <f ca="1">_xlfn.BETA.INV(RAND(),2,8)</f>
        <v>0.12873893752613796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sample</vt:lpstr>
      <vt:lpstr>sample summary</vt:lpstr>
      <vt:lpstr>plot a histogram</vt:lpstr>
      <vt:lpstr>probability functions</vt:lpstr>
      <vt:lpstr>plot probability distribution</vt:lpstr>
      <vt:lpstr>random sampling</vt:lpstr>
      <vt:lpstr>compare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ekol-usa</dc:creator>
  <cp:lastModifiedBy>Ullrika Sahlin</cp:lastModifiedBy>
  <dcterms:created xsi:type="dcterms:W3CDTF">2023-09-03T13:16:12Z</dcterms:created>
  <dcterms:modified xsi:type="dcterms:W3CDTF">2025-09-05T06:13:33Z</dcterms:modified>
</cp:coreProperties>
</file>