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278FF121-F7E4-4C4F-8AAE-B04DD023FE0F}" xr6:coauthVersionLast="47" xr6:coauthVersionMax="47" xr10:uidLastSave="{00000000-0000-0000-0000-000000000000}"/>
  <bookViews>
    <workbookView xWindow="9940" yWindow="860" windowWidth="28460" windowHeight="22880" xr2:uid="{00000000-000D-0000-FFFF-FFFF00000000}"/>
  </bookViews>
  <sheets>
    <sheet name="TechLayoffsTracker_Q22025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layoffs_location_with_coordinat!$A$1:$G$219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2082" i="2" l="1"/>
  <c r="L1664" i="2"/>
  <c r="L1665" i="2"/>
  <c r="K2248" i="2"/>
  <c r="L2248" i="2"/>
  <c r="K2246" i="2"/>
  <c r="L2246" i="2" s="1"/>
  <c r="K2244" i="2"/>
  <c r="L2244" i="2" s="1"/>
  <c r="K2245" i="2"/>
  <c r="L2245" i="2" s="1"/>
  <c r="K2247" i="2"/>
  <c r="L2247" i="2" s="1"/>
  <c r="K2239" i="2"/>
  <c r="L2239" i="2" s="1"/>
  <c r="K2237" i="2"/>
  <c r="L2237" i="2" s="1"/>
  <c r="K2235" i="2"/>
  <c r="L2235" i="2"/>
  <c r="K2234" i="2"/>
  <c r="L2234" i="2" s="1"/>
  <c r="K2217" i="2"/>
  <c r="L2217" i="2" s="1"/>
  <c r="K2232" i="2"/>
  <c r="L2232" i="2" s="1"/>
  <c r="K2223" i="2"/>
  <c r="L2223" i="2" s="1"/>
  <c r="K2221" i="2"/>
  <c r="L2221" i="2" s="1"/>
  <c r="K2220" i="2"/>
  <c r="L2220" i="2"/>
  <c r="L2218" i="2"/>
  <c r="K2227" i="2"/>
  <c r="L2227" i="2" s="1"/>
  <c r="K2224" i="2"/>
  <c r="L2224" i="2" s="1"/>
  <c r="K2222" i="2"/>
  <c r="L2222" i="2" s="1"/>
  <c r="K2216" i="2"/>
  <c r="L2216" i="2" s="1"/>
  <c r="K2215" i="2"/>
  <c r="L2215" i="2" s="1"/>
  <c r="K2212" i="2"/>
  <c r="L2212" i="2" s="1"/>
  <c r="K2211" i="2"/>
  <c r="L2211" i="2" s="1"/>
  <c r="L2210" i="2"/>
  <c r="K2208" i="2"/>
  <c r="L2208" i="2" s="1"/>
  <c r="K2189" i="2"/>
  <c r="L2189" i="2" s="1"/>
  <c r="L2205" i="2"/>
  <c r="K2196" i="2"/>
  <c r="L2196" i="2" s="1"/>
  <c r="K2193" i="2"/>
  <c r="L2193" i="2" s="1"/>
  <c r="K2199" i="2"/>
  <c r="L2199" i="2"/>
  <c r="K2201" i="2"/>
  <c r="L2201" i="2" s="1"/>
  <c r="L2190" i="2"/>
  <c r="L2188" i="2"/>
  <c r="L2187" i="2"/>
  <c r="K2185" i="2"/>
  <c r="L2185" i="2" s="1"/>
  <c r="K2182" i="2"/>
  <c r="L2182" i="2" s="1"/>
  <c r="L2184" i="2"/>
  <c r="D2248" i="2"/>
  <c r="D2249" i="2"/>
  <c r="D2246" i="2"/>
  <c r="D2244" i="2"/>
  <c r="D2245" i="2"/>
  <c r="D2241" i="2"/>
  <c r="D2242" i="2"/>
  <c r="D2243" i="2"/>
  <c r="D2238" i="2"/>
  <c r="D2247" i="2"/>
  <c r="D2239" i="2"/>
  <c r="D2237" i="2"/>
  <c r="D2236" i="2"/>
  <c r="D2235" i="2"/>
  <c r="D2234" i="2"/>
  <c r="D2217" i="2"/>
  <c r="D2232" i="2"/>
  <c r="D2230" i="2"/>
  <c r="D2228" i="2"/>
  <c r="D2229" i="2"/>
  <c r="D2223" i="2"/>
  <c r="D2221" i="2"/>
  <c r="D2220" i="2"/>
  <c r="D2218" i="2"/>
  <c r="D2219" i="2"/>
  <c r="D2233" i="2"/>
  <c r="D2231" i="2"/>
  <c r="D2226" i="2"/>
  <c r="D2227" i="2"/>
  <c r="D2225" i="2"/>
  <c r="D2224" i="2"/>
  <c r="D2222" i="2"/>
  <c r="D2216" i="2"/>
  <c r="D2215" i="2"/>
  <c r="D2214" i="2"/>
  <c r="D2212" i="2"/>
  <c r="D2213" i="2"/>
  <c r="D2211" i="2"/>
  <c r="D2210" i="2"/>
  <c r="D2208" i="2"/>
  <c r="D2209" i="2"/>
  <c r="D2189" i="2"/>
  <c r="D2206" i="2"/>
  <c r="D2207" i="2"/>
  <c r="D2203" i="2"/>
  <c r="D2204" i="2"/>
  <c r="D2205" i="2"/>
  <c r="D2198" i="2"/>
  <c r="D2196" i="2"/>
  <c r="D2194" i="2"/>
  <c r="D2193" i="2"/>
  <c r="D2202" i="2"/>
  <c r="D2199" i="2"/>
  <c r="D2200" i="2"/>
  <c r="D2201" i="2"/>
  <c r="D2197" i="2"/>
  <c r="D2195" i="2"/>
  <c r="D2192" i="2"/>
  <c r="D2191" i="2"/>
  <c r="D2190" i="2"/>
  <c r="D2188" i="2"/>
  <c r="D2187" i="2"/>
  <c r="D2185" i="2"/>
  <c r="D2186" i="2"/>
  <c r="D2182" i="2"/>
  <c r="D2183" i="2"/>
  <c r="D2184" i="2"/>
  <c r="E2248" i="2"/>
  <c r="E2249" i="2"/>
  <c r="E2246" i="2"/>
  <c r="E2244" i="2"/>
  <c r="E2245" i="2"/>
  <c r="E2241" i="2"/>
  <c r="E2242" i="2"/>
  <c r="E2243" i="2"/>
  <c r="E2238" i="2"/>
  <c r="E2247" i="2"/>
  <c r="E2239" i="2"/>
  <c r="E2237" i="2"/>
  <c r="E2236" i="2"/>
  <c r="E2235" i="2"/>
  <c r="E2234" i="2"/>
  <c r="E2217" i="2"/>
  <c r="E2232" i="2"/>
  <c r="E2230" i="2"/>
  <c r="E2228" i="2"/>
  <c r="E2229" i="2"/>
  <c r="E2223" i="2"/>
  <c r="E2221" i="2"/>
  <c r="E2220" i="2"/>
  <c r="E2218" i="2"/>
  <c r="E2219" i="2"/>
  <c r="E2233" i="2"/>
  <c r="E2231" i="2"/>
  <c r="E2226" i="2"/>
  <c r="E2227" i="2"/>
  <c r="E2225" i="2"/>
  <c r="E2224" i="2"/>
  <c r="E2222" i="2"/>
  <c r="E2216" i="2"/>
  <c r="E2215" i="2"/>
  <c r="E2214" i="2"/>
  <c r="E2212" i="2"/>
  <c r="E2213" i="2"/>
  <c r="E2211" i="2"/>
  <c r="E2210" i="2"/>
  <c r="E2208" i="2"/>
  <c r="E2209" i="2"/>
  <c r="E2189" i="2"/>
  <c r="E2206" i="2"/>
  <c r="E2207" i="2"/>
  <c r="E2203" i="2"/>
  <c r="E2204" i="2"/>
  <c r="E2205" i="2"/>
  <c r="E2198" i="2"/>
  <c r="E2196" i="2"/>
  <c r="E2194" i="2"/>
  <c r="E2193" i="2"/>
  <c r="E2202" i="2"/>
  <c r="E2199" i="2"/>
  <c r="E2200" i="2"/>
  <c r="E2201" i="2"/>
  <c r="E2197" i="2"/>
  <c r="E2195" i="2"/>
  <c r="E2192" i="2"/>
  <c r="E2191" i="2"/>
  <c r="E2190" i="2"/>
  <c r="E2188" i="2"/>
  <c r="E2187" i="2"/>
  <c r="E2185" i="2"/>
  <c r="E2186" i="2"/>
  <c r="E2182" i="2"/>
  <c r="E2183" i="2"/>
  <c r="E2184" i="2"/>
  <c r="G2248" i="2"/>
  <c r="G2249" i="2"/>
  <c r="G2246" i="2"/>
  <c r="G2244" i="2"/>
  <c r="G2245" i="2"/>
  <c r="G2240" i="2"/>
  <c r="G2241" i="2"/>
  <c r="G2242" i="2"/>
  <c r="G2243" i="2"/>
  <c r="G2238" i="2"/>
  <c r="G2247" i="2"/>
  <c r="G2239" i="2"/>
  <c r="G2237" i="2"/>
  <c r="G2236" i="2"/>
  <c r="G2235" i="2"/>
  <c r="G2234" i="2"/>
  <c r="G2217" i="2"/>
  <c r="G2232" i="2"/>
  <c r="G2230" i="2"/>
  <c r="G2228" i="2"/>
  <c r="G2229" i="2"/>
  <c r="G2223" i="2"/>
  <c r="G2221" i="2"/>
  <c r="G2220" i="2"/>
  <c r="G2218" i="2"/>
  <c r="G2219" i="2"/>
  <c r="G2233" i="2"/>
  <c r="G2231" i="2"/>
  <c r="G2226" i="2"/>
  <c r="G2227" i="2"/>
  <c r="G2225" i="2"/>
  <c r="G2224" i="2"/>
  <c r="G2222" i="2"/>
  <c r="G2216" i="2"/>
  <c r="G2215" i="2"/>
  <c r="G2214" i="2"/>
  <c r="G2212" i="2"/>
  <c r="G2213" i="2"/>
  <c r="G2211" i="2"/>
  <c r="G2210" i="2"/>
  <c r="G2208" i="2"/>
  <c r="G2209" i="2"/>
  <c r="G2189" i="2"/>
  <c r="G2206" i="2"/>
  <c r="G2207" i="2"/>
  <c r="G2203" i="2"/>
  <c r="G2204" i="2"/>
  <c r="G2205" i="2"/>
  <c r="G2198" i="2"/>
  <c r="G2196" i="2"/>
  <c r="G2194" i="2"/>
  <c r="G2193" i="2"/>
  <c r="G2202" i="2"/>
  <c r="G2199" i="2"/>
  <c r="G2200" i="2"/>
  <c r="G2201" i="2"/>
  <c r="G2197" i="2"/>
  <c r="G2195" i="2"/>
  <c r="G2192" i="2"/>
  <c r="G2191" i="2"/>
  <c r="G2190" i="2"/>
  <c r="G2188" i="2"/>
  <c r="G2187" i="2"/>
  <c r="G2185" i="2"/>
  <c r="G2186" i="2"/>
  <c r="G2182" i="2"/>
  <c r="G2183" i="2"/>
  <c r="G2184" i="2"/>
  <c r="Q2248" i="2"/>
  <c r="Q2249" i="2"/>
  <c r="Q2246" i="2"/>
  <c r="Q2244" i="2"/>
  <c r="Q2245" i="2"/>
  <c r="Q2240" i="2"/>
  <c r="Q2241" i="2"/>
  <c r="Q2242" i="2"/>
  <c r="Q2243" i="2"/>
  <c r="Q2238" i="2"/>
  <c r="Q2247" i="2"/>
  <c r="Q2239" i="2"/>
  <c r="Q2237" i="2"/>
  <c r="Q2236" i="2"/>
  <c r="Q2235" i="2"/>
  <c r="Q2234" i="2"/>
  <c r="Q2217" i="2"/>
  <c r="Q2232" i="2"/>
  <c r="Q2230" i="2"/>
  <c r="Q2228" i="2"/>
  <c r="Q2229" i="2"/>
  <c r="Q2223" i="2"/>
  <c r="Q2221" i="2"/>
  <c r="Q2220" i="2"/>
  <c r="Q2218" i="2"/>
  <c r="Q2219" i="2"/>
  <c r="Q2233" i="2"/>
  <c r="Q2231" i="2"/>
  <c r="Q2226" i="2"/>
  <c r="Q2227" i="2"/>
  <c r="Q2225" i="2"/>
  <c r="Q2224" i="2"/>
  <c r="Q2222" i="2"/>
  <c r="Q2216" i="2"/>
  <c r="Q2215" i="2"/>
  <c r="Q2214" i="2"/>
  <c r="Q2212" i="2"/>
  <c r="Q2213" i="2"/>
  <c r="Q2211" i="2"/>
  <c r="Q2210" i="2"/>
  <c r="Q2208" i="2"/>
  <c r="Q2209" i="2"/>
  <c r="Q2189" i="2"/>
  <c r="Q2206" i="2"/>
  <c r="Q2207" i="2"/>
  <c r="Q2203" i="2"/>
  <c r="Q2204" i="2"/>
  <c r="Q2205" i="2"/>
  <c r="Q2198" i="2"/>
  <c r="Q2196" i="2"/>
  <c r="Q2194" i="2"/>
  <c r="Q2193" i="2"/>
  <c r="Q2202" i="2"/>
  <c r="Q2199" i="2"/>
  <c r="Q2200" i="2"/>
  <c r="Q2201" i="2"/>
  <c r="Q2197" i="2"/>
  <c r="Q2195" i="2"/>
  <c r="Q2192" i="2"/>
  <c r="Q2191" i="2"/>
  <c r="Q2190" i="2"/>
  <c r="Q2188" i="2"/>
  <c r="Q2187" i="2"/>
  <c r="Q2185" i="2"/>
  <c r="Q2186" i="2"/>
  <c r="Q2182" i="2"/>
  <c r="Q2183" i="2"/>
  <c r="Q2184" i="2"/>
  <c r="R2248" i="2"/>
  <c r="R2249" i="2"/>
  <c r="R2246" i="2"/>
  <c r="R2244" i="2"/>
  <c r="R2245" i="2"/>
  <c r="R2240" i="2"/>
  <c r="R2241" i="2"/>
  <c r="R2242" i="2"/>
  <c r="R2243" i="2"/>
  <c r="R2238" i="2"/>
  <c r="R2247" i="2"/>
  <c r="R2239" i="2"/>
  <c r="R2237" i="2"/>
  <c r="R2236" i="2"/>
  <c r="R2235" i="2"/>
  <c r="R2234" i="2"/>
  <c r="R2217" i="2"/>
  <c r="R2232" i="2"/>
  <c r="R2230" i="2"/>
  <c r="R2228" i="2"/>
  <c r="R2229" i="2"/>
  <c r="R2223" i="2"/>
  <c r="R2221" i="2"/>
  <c r="R2220" i="2"/>
  <c r="R2218" i="2"/>
  <c r="R2219" i="2"/>
  <c r="R2233" i="2"/>
  <c r="R2231" i="2"/>
  <c r="R2226" i="2"/>
  <c r="R2227" i="2"/>
  <c r="R2225" i="2"/>
  <c r="R2224" i="2"/>
  <c r="R2222" i="2"/>
  <c r="R2216" i="2"/>
  <c r="R2215" i="2"/>
  <c r="R2214" i="2"/>
  <c r="R2212" i="2"/>
  <c r="R2213" i="2"/>
  <c r="R2211" i="2"/>
  <c r="R2210" i="2"/>
  <c r="R2208" i="2"/>
  <c r="R2209" i="2"/>
  <c r="R2189" i="2"/>
  <c r="R2206" i="2"/>
  <c r="R2207" i="2"/>
  <c r="R2203" i="2"/>
  <c r="R2204" i="2"/>
  <c r="R2205" i="2"/>
  <c r="R2198" i="2"/>
  <c r="R2196" i="2"/>
  <c r="R2194" i="2"/>
  <c r="R2193" i="2"/>
  <c r="R2202" i="2"/>
  <c r="R2199" i="2"/>
  <c r="R2200" i="2"/>
  <c r="R2201" i="2"/>
  <c r="R2197" i="2"/>
  <c r="R2195" i="2"/>
  <c r="R2192" i="2"/>
  <c r="R2191" i="2"/>
  <c r="R2190" i="2"/>
  <c r="R2188" i="2"/>
  <c r="R2187" i="2"/>
  <c r="R2185" i="2"/>
  <c r="R2186" i="2"/>
  <c r="R2182" i="2"/>
  <c r="R2183" i="2"/>
  <c r="R2184" i="2"/>
  <c r="L2169" i="2"/>
  <c r="L2160" i="2"/>
  <c r="L2148" i="2"/>
  <c r="L2144" i="2"/>
  <c r="L2110" i="2"/>
  <c r="L2095" i="2"/>
  <c r="L2093" i="2"/>
  <c r="K2084" i="2"/>
  <c r="L2084" i="2" s="1"/>
  <c r="K2091" i="2"/>
  <c r="L2091" i="2" s="1"/>
  <c r="K2090" i="2"/>
  <c r="L2090" i="2" s="1"/>
  <c r="K2098" i="2"/>
  <c r="L2098" i="2" s="1"/>
  <c r="K2100" i="2"/>
  <c r="L2100" i="2" s="1"/>
  <c r="K2103" i="2"/>
  <c r="L2103" i="2" s="1"/>
  <c r="K2104" i="2"/>
  <c r="L2104" i="2" s="1"/>
  <c r="K2109" i="2"/>
  <c r="L2109" i="2" s="1"/>
  <c r="K2111" i="2"/>
  <c r="L2111" i="2" s="1"/>
  <c r="K2115" i="2"/>
  <c r="L2115" i="2" s="1"/>
  <c r="K2114" i="2"/>
  <c r="L2114" i="2" s="1"/>
  <c r="K2113" i="2"/>
  <c r="L2113" i="2" s="1"/>
  <c r="K2124" i="2"/>
  <c r="L2124" i="2" s="1"/>
  <c r="K2123" i="2"/>
  <c r="L2123" i="2" s="1"/>
  <c r="K2121" i="2"/>
  <c r="L2121" i="2" s="1"/>
  <c r="K2119" i="2"/>
  <c r="L2119" i="2" s="1"/>
  <c r="K2125" i="2"/>
  <c r="L2125" i="2" s="1"/>
  <c r="K2130" i="2"/>
  <c r="L2130" i="2" s="1"/>
  <c r="K2127" i="2"/>
  <c r="L2127" i="2" s="1"/>
  <c r="K2132" i="2"/>
  <c r="L2132" i="2" s="1"/>
  <c r="K2135" i="2"/>
  <c r="L2135" i="2" s="1"/>
  <c r="K2139" i="2"/>
  <c r="L2139" i="2" s="1"/>
  <c r="K2140" i="2"/>
  <c r="L2140" i="2" s="1"/>
  <c r="K2142" i="2"/>
  <c r="L2142" i="2" s="1"/>
  <c r="K2145" i="2"/>
  <c r="L2145" i="2" s="1"/>
  <c r="K2147" i="2"/>
  <c r="L2147" i="2" s="1"/>
  <c r="K2155" i="2"/>
  <c r="L2155" i="2" s="1"/>
  <c r="K2154" i="2"/>
  <c r="L2154" i="2" s="1"/>
  <c r="K2158" i="2"/>
  <c r="L2158" i="2" s="1"/>
  <c r="K2163" i="2"/>
  <c r="L2163" i="2" s="1"/>
  <c r="K2164" i="2"/>
  <c r="L2164" i="2" s="1"/>
  <c r="K2168" i="2"/>
  <c r="L2168" i="2" s="1"/>
  <c r="K2170" i="2"/>
  <c r="L2170" i="2" s="1"/>
  <c r="K2172" i="2"/>
  <c r="L2172" i="2" s="1"/>
  <c r="K2174" i="2"/>
  <c r="L2174" i="2" s="1"/>
  <c r="K2173" i="2"/>
  <c r="L2173" i="2" s="1"/>
  <c r="K2175" i="2"/>
  <c r="L2175" i="2" s="1"/>
  <c r="K2180" i="2"/>
  <c r="L2180" i="2" s="1"/>
  <c r="K2159" i="2"/>
  <c r="L2159" i="2" s="1"/>
  <c r="D2159" i="2"/>
  <c r="D2179" i="2"/>
  <c r="D2180" i="2"/>
  <c r="D2181" i="2"/>
  <c r="D2178" i="2"/>
  <c r="D2175" i="2"/>
  <c r="D2176" i="2"/>
  <c r="D2177" i="2"/>
  <c r="D2173" i="2"/>
  <c r="D2174" i="2"/>
  <c r="D2171" i="2"/>
  <c r="D2172" i="2"/>
  <c r="D2170" i="2"/>
  <c r="D2168" i="2"/>
  <c r="D2169" i="2"/>
  <c r="D2167" i="2"/>
  <c r="D2166" i="2"/>
  <c r="D2164" i="2"/>
  <c r="D2165" i="2"/>
  <c r="D2163" i="2"/>
  <c r="D2161" i="2"/>
  <c r="D2162" i="2"/>
  <c r="D2160" i="2"/>
  <c r="D2157" i="2"/>
  <c r="D2158" i="2"/>
  <c r="D2154" i="2"/>
  <c r="D2155" i="2"/>
  <c r="D2156" i="2"/>
  <c r="D2149" i="2"/>
  <c r="D2150" i="2"/>
  <c r="D2151" i="2"/>
  <c r="D2152" i="2"/>
  <c r="D2153" i="2"/>
  <c r="D2147" i="2"/>
  <c r="D2148" i="2"/>
  <c r="D2145" i="2"/>
  <c r="D2146" i="2"/>
  <c r="D2143" i="2"/>
  <c r="D2144" i="2"/>
  <c r="D2142" i="2"/>
  <c r="D2140" i="2"/>
  <c r="D2141" i="2"/>
  <c r="D2139" i="2"/>
  <c r="D2138" i="2"/>
  <c r="D2135" i="2"/>
  <c r="D2136" i="2"/>
  <c r="D2137" i="2"/>
  <c r="D2088" i="2"/>
  <c r="D2132" i="2"/>
  <c r="D2133" i="2"/>
  <c r="D2131" i="2"/>
  <c r="D2127" i="2"/>
  <c r="D2128" i="2"/>
  <c r="D2129" i="2"/>
  <c r="D2130" i="2"/>
  <c r="D2125" i="2"/>
  <c r="D2126" i="2"/>
  <c r="D2119" i="2"/>
  <c r="D2120" i="2"/>
  <c r="D2121" i="2"/>
  <c r="D2122" i="2"/>
  <c r="D2123" i="2"/>
  <c r="D2124" i="2"/>
  <c r="D2113" i="2"/>
  <c r="D2114" i="2"/>
  <c r="D2115" i="2"/>
  <c r="D2116" i="2"/>
  <c r="D2117" i="2"/>
  <c r="D2118" i="2"/>
  <c r="D2111" i="2"/>
  <c r="D2112" i="2"/>
  <c r="D2110" i="2"/>
  <c r="D2109" i="2"/>
  <c r="D2107" i="2"/>
  <c r="D2108" i="2"/>
  <c r="D2106" i="2"/>
  <c r="D2104" i="2"/>
  <c r="D2105" i="2"/>
  <c r="D2103" i="2"/>
  <c r="D2100" i="2"/>
  <c r="D2101" i="2"/>
  <c r="D2102" i="2"/>
  <c r="D2097" i="2"/>
  <c r="D2098" i="2"/>
  <c r="D2099" i="2"/>
  <c r="D2095" i="2"/>
  <c r="D2096" i="2"/>
  <c r="D2093" i="2"/>
  <c r="D2094" i="2"/>
  <c r="D2090" i="2"/>
  <c r="D2091" i="2"/>
  <c r="D2092" i="2"/>
  <c r="D2089" i="2"/>
  <c r="D2134" i="2"/>
  <c r="D2084" i="2"/>
  <c r="D2085" i="2"/>
  <c r="D2086" i="2"/>
  <c r="D2087" i="2"/>
  <c r="D2083" i="2"/>
  <c r="D2082" i="2"/>
  <c r="D1664" i="2"/>
  <c r="D1665" i="2"/>
  <c r="E2159" i="2"/>
  <c r="E2179" i="2"/>
  <c r="E2180" i="2"/>
  <c r="E2181" i="2"/>
  <c r="E2178" i="2"/>
  <c r="E2175" i="2"/>
  <c r="E2176" i="2"/>
  <c r="E2177" i="2"/>
  <c r="E2173" i="2"/>
  <c r="E2174" i="2"/>
  <c r="E2171" i="2"/>
  <c r="E2172" i="2"/>
  <c r="E2170" i="2"/>
  <c r="E2168" i="2"/>
  <c r="E2169" i="2"/>
  <c r="E2167" i="2"/>
  <c r="E2166" i="2"/>
  <c r="E2164" i="2"/>
  <c r="E2165" i="2"/>
  <c r="E2163" i="2"/>
  <c r="E2161" i="2"/>
  <c r="E2162" i="2"/>
  <c r="E2160" i="2"/>
  <c r="E2157" i="2"/>
  <c r="E2158" i="2"/>
  <c r="E2154" i="2"/>
  <c r="E2155" i="2"/>
  <c r="E2156" i="2"/>
  <c r="E2149" i="2"/>
  <c r="E2150" i="2"/>
  <c r="E2151" i="2"/>
  <c r="E2152" i="2"/>
  <c r="E2153" i="2"/>
  <c r="E2147" i="2"/>
  <c r="E2148" i="2"/>
  <c r="E2145" i="2"/>
  <c r="E2146" i="2"/>
  <c r="E2143" i="2"/>
  <c r="E2144" i="2"/>
  <c r="E2142" i="2"/>
  <c r="E2140" i="2"/>
  <c r="E2141" i="2"/>
  <c r="E2139" i="2"/>
  <c r="E2138" i="2"/>
  <c r="E2135" i="2"/>
  <c r="E2136" i="2"/>
  <c r="E2137" i="2"/>
  <c r="E2088" i="2"/>
  <c r="E2132" i="2"/>
  <c r="E2133" i="2"/>
  <c r="E2131" i="2"/>
  <c r="E2127" i="2"/>
  <c r="E2128" i="2"/>
  <c r="E2129" i="2"/>
  <c r="E2130" i="2"/>
  <c r="E2125" i="2"/>
  <c r="E2126" i="2"/>
  <c r="E2119" i="2"/>
  <c r="E2120" i="2"/>
  <c r="E2121" i="2"/>
  <c r="E2122" i="2"/>
  <c r="E2123" i="2"/>
  <c r="E2124" i="2"/>
  <c r="E2113" i="2"/>
  <c r="E2114" i="2"/>
  <c r="E2115" i="2"/>
  <c r="E2116" i="2"/>
  <c r="E2117" i="2"/>
  <c r="E2118" i="2"/>
  <c r="E2111" i="2"/>
  <c r="E2112" i="2"/>
  <c r="E2110" i="2"/>
  <c r="E2109" i="2"/>
  <c r="E2107" i="2"/>
  <c r="E2108" i="2"/>
  <c r="E2106" i="2"/>
  <c r="E2104" i="2"/>
  <c r="E2105" i="2"/>
  <c r="E2103" i="2"/>
  <c r="E2100" i="2"/>
  <c r="E2101" i="2"/>
  <c r="E2102" i="2"/>
  <c r="E2097" i="2"/>
  <c r="E2098" i="2"/>
  <c r="E2099" i="2"/>
  <c r="E2095" i="2"/>
  <c r="E2096" i="2"/>
  <c r="E2093" i="2"/>
  <c r="E2094" i="2"/>
  <c r="E2090" i="2"/>
  <c r="E2091" i="2"/>
  <c r="E2092" i="2"/>
  <c r="E2089" i="2"/>
  <c r="E2134" i="2"/>
  <c r="E2084" i="2"/>
  <c r="E2085" i="2"/>
  <c r="E2086" i="2"/>
  <c r="E2087" i="2"/>
  <c r="E2083" i="2"/>
  <c r="E2082" i="2"/>
  <c r="E1664" i="2"/>
  <c r="E1665" i="2"/>
  <c r="G2159" i="2"/>
  <c r="G2179" i="2"/>
  <c r="G2180" i="2"/>
  <c r="G2181" i="2"/>
  <c r="G2178" i="2"/>
  <c r="G2175" i="2"/>
  <c r="G2176" i="2"/>
  <c r="G2177" i="2"/>
  <c r="G2173" i="2"/>
  <c r="G2174" i="2"/>
  <c r="G2171" i="2"/>
  <c r="G2172" i="2"/>
  <c r="G2170" i="2"/>
  <c r="G2168" i="2"/>
  <c r="G2169" i="2"/>
  <c r="G2167" i="2"/>
  <c r="G2166" i="2"/>
  <c r="G2164" i="2"/>
  <c r="G2165" i="2"/>
  <c r="G2163" i="2"/>
  <c r="G2161" i="2"/>
  <c r="G2162" i="2"/>
  <c r="G2160" i="2"/>
  <c r="G2157" i="2"/>
  <c r="G2158" i="2"/>
  <c r="G2154" i="2"/>
  <c r="G2155" i="2"/>
  <c r="G2156" i="2"/>
  <c r="G2149" i="2"/>
  <c r="G2150" i="2"/>
  <c r="G2151" i="2"/>
  <c r="G2152" i="2"/>
  <c r="G2153" i="2"/>
  <c r="G2147" i="2"/>
  <c r="G2148" i="2"/>
  <c r="G2145" i="2"/>
  <c r="G2146" i="2"/>
  <c r="G2143" i="2"/>
  <c r="G2144" i="2"/>
  <c r="G2142" i="2"/>
  <c r="G2140" i="2"/>
  <c r="G2141" i="2"/>
  <c r="G2139" i="2"/>
  <c r="G2138" i="2"/>
  <c r="G2135" i="2"/>
  <c r="G2136" i="2"/>
  <c r="G2137" i="2"/>
  <c r="G2088" i="2"/>
  <c r="G2132" i="2"/>
  <c r="G2133" i="2"/>
  <c r="G2131" i="2"/>
  <c r="G2127" i="2"/>
  <c r="G2128" i="2"/>
  <c r="G2129" i="2"/>
  <c r="G2130" i="2"/>
  <c r="G2125" i="2"/>
  <c r="G2126" i="2"/>
  <c r="G2119" i="2"/>
  <c r="G2120" i="2"/>
  <c r="G2121" i="2"/>
  <c r="G2122" i="2"/>
  <c r="G2123" i="2"/>
  <c r="G2124" i="2"/>
  <c r="G2113" i="2"/>
  <c r="G2114" i="2"/>
  <c r="G2115" i="2"/>
  <c r="G2116" i="2"/>
  <c r="G2117" i="2"/>
  <c r="G2118" i="2"/>
  <c r="G2111" i="2"/>
  <c r="G2112" i="2"/>
  <c r="G2110" i="2"/>
  <c r="G2109" i="2"/>
  <c r="G2107" i="2"/>
  <c r="G2108" i="2"/>
  <c r="G2106" i="2"/>
  <c r="G2104" i="2"/>
  <c r="G2105" i="2"/>
  <c r="G2103" i="2"/>
  <c r="G2100" i="2"/>
  <c r="G2101" i="2"/>
  <c r="G2102" i="2"/>
  <c r="G2097" i="2"/>
  <c r="G2098" i="2"/>
  <c r="G2099" i="2"/>
  <c r="G2095" i="2"/>
  <c r="G2096" i="2"/>
  <c r="G2093" i="2"/>
  <c r="G2094" i="2"/>
  <c r="G2090" i="2"/>
  <c r="G2091" i="2"/>
  <c r="G2092" i="2"/>
  <c r="G2089" i="2"/>
  <c r="G2134" i="2"/>
  <c r="G2084" i="2"/>
  <c r="G2085" i="2"/>
  <c r="G2086" i="2"/>
  <c r="G2087" i="2"/>
  <c r="G2083" i="2"/>
  <c r="G2082" i="2"/>
  <c r="G1664" i="2"/>
  <c r="G1665" i="2"/>
  <c r="Q2159" i="2"/>
  <c r="Q2179" i="2"/>
  <c r="Q2180" i="2"/>
  <c r="Q2181" i="2"/>
  <c r="Q2178" i="2"/>
  <c r="Q2175" i="2"/>
  <c r="Q2176" i="2"/>
  <c r="Q2177" i="2"/>
  <c r="Q2173" i="2"/>
  <c r="Q2174" i="2"/>
  <c r="Q2171" i="2"/>
  <c r="Q2172" i="2"/>
  <c r="Q2170" i="2"/>
  <c r="Q2168" i="2"/>
  <c r="Q2169" i="2"/>
  <c r="Q2167" i="2"/>
  <c r="Q2166" i="2"/>
  <c r="Q2164" i="2"/>
  <c r="Q2165" i="2"/>
  <c r="Q2163" i="2"/>
  <c r="Q2161" i="2"/>
  <c r="Q2162" i="2"/>
  <c r="Q2160" i="2"/>
  <c r="Q2157" i="2"/>
  <c r="Q2158" i="2"/>
  <c r="Q2154" i="2"/>
  <c r="Q2155" i="2"/>
  <c r="Q2156" i="2"/>
  <c r="Q2149" i="2"/>
  <c r="Q2150" i="2"/>
  <c r="Q2151" i="2"/>
  <c r="Q2152" i="2"/>
  <c r="Q2153" i="2"/>
  <c r="Q2147" i="2"/>
  <c r="Q2148" i="2"/>
  <c r="Q2145" i="2"/>
  <c r="Q2146" i="2"/>
  <c r="Q2143" i="2"/>
  <c r="Q2144" i="2"/>
  <c r="Q2142" i="2"/>
  <c r="Q2140" i="2"/>
  <c r="Q2141" i="2"/>
  <c r="Q2139" i="2"/>
  <c r="Q2138" i="2"/>
  <c r="Q2135" i="2"/>
  <c r="Q2136" i="2"/>
  <c r="Q2137" i="2"/>
  <c r="Q2088" i="2"/>
  <c r="Q2132" i="2"/>
  <c r="Q2133" i="2"/>
  <c r="Q2131" i="2"/>
  <c r="Q2127" i="2"/>
  <c r="Q2128" i="2"/>
  <c r="Q2129" i="2"/>
  <c r="Q2130" i="2"/>
  <c r="Q2125" i="2"/>
  <c r="Q2126" i="2"/>
  <c r="Q2119" i="2"/>
  <c r="Q2120" i="2"/>
  <c r="Q2121" i="2"/>
  <c r="Q2122" i="2"/>
  <c r="Q2123" i="2"/>
  <c r="Q2124" i="2"/>
  <c r="Q2113" i="2"/>
  <c r="Q2114" i="2"/>
  <c r="Q2115" i="2"/>
  <c r="Q2116" i="2"/>
  <c r="Q2117" i="2"/>
  <c r="Q2118" i="2"/>
  <c r="Q2111" i="2"/>
  <c r="Q2112" i="2"/>
  <c r="Q2110" i="2"/>
  <c r="Q2109" i="2"/>
  <c r="Q2107" i="2"/>
  <c r="Q2108" i="2"/>
  <c r="Q2106" i="2"/>
  <c r="Q2104" i="2"/>
  <c r="Q2105" i="2"/>
  <c r="Q2103" i="2"/>
  <c r="Q2100" i="2"/>
  <c r="Q2101" i="2"/>
  <c r="Q2102" i="2"/>
  <c r="Q2097" i="2"/>
  <c r="Q2098" i="2"/>
  <c r="Q2099" i="2"/>
  <c r="Q2095" i="2"/>
  <c r="Q2096" i="2"/>
  <c r="Q2093" i="2"/>
  <c r="Q2094" i="2"/>
  <c r="Q2090" i="2"/>
  <c r="Q2091" i="2"/>
  <c r="Q2092" i="2"/>
  <c r="Q2089" i="2"/>
  <c r="Q2134" i="2"/>
  <c r="Q2084" i="2"/>
  <c r="Q2085" i="2"/>
  <c r="Q2086" i="2"/>
  <c r="Q2087" i="2"/>
  <c r="Q2083" i="2"/>
  <c r="Q2082" i="2"/>
  <c r="Q1664" i="2"/>
  <c r="Q1665" i="2"/>
  <c r="R2159" i="2"/>
  <c r="R2179" i="2"/>
  <c r="R2180" i="2"/>
  <c r="R2181" i="2"/>
  <c r="R2178" i="2"/>
  <c r="R2175" i="2"/>
  <c r="R2176" i="2"/>
  <c r="R2177" i="2"/>
  <c r="R2173" i="2"/>
  <c r="R2174" i="2"/>
  <c r="R2171" i="2"/>
  <c r="R2172" i="2"/>
  <c r="R2170" i="2"/>
  <c r="R2168" i="2"/>
  <c r="R2169" i="2"/>
  <c r="R2167" i="2"/>
  <c r="R2166" i="2"/>
  <c r="R2164" i="2"/>
  <c r="R2165" i="2"/>
  <c r="R2163" i="2"/>
  <c r="R2161" i="2"/>
  <c r="R2162" i="2"/>
  <c r="R2160" i="2"/>
  <c r="R2157" i="2"/>
  <c r="R2158" i="2"/>
  <c r="R2154" i="2"/>
  <c r="R2155" i="2"/>
  <c r="R2156" i="2"/>
  <c r="R2149" i="2"/>
  <c r="R2150" i="2"/>
  <c r="R2151" i="2"/>
  <c r="R2152" i="2"/>
  <c r="R2153" i="2"/>
  <c r="R2147" i="2"/>
  <c r="R2148" i="2"/>
  <c r="R2145" i="2"/>
  <c r="R2146" i="2"/>
  <c r="R2143" i="2"/>
  <c r="R2144" i="2"/>
  <c r="R2142" i="2"/>
  <c r="R2140" i="2"/>
  <c r="R2141" i="2"/>
  <c r="R2139" i="2"/>
  <c r="R2138" i="2"/>
  <c r="R2135" i="2"/>
  <c r="R2136" i="2"/>
  <c r="R2137" i="2"/>
  <c r="R2088" i="2"/>
  <c r="R2132" i="2"/>
  <c r="R2133" i="2"/>
  <c r="R2131" i="2"/>
  <c r="R2127" i="2"/>
  <c r="R2128" i="2"/>
  <c r="R2129" i="2"/>
  <c r="R2130" i="2"/>
  <c r="R2125" i="2"/>
  <c r="R2126" i="2"/>
  <c r="R2119" i="2"/>
  <c r="R2120" i="2"/>
  <c r="R2121" i="2"/>
  <c r="R2122" i="2"/>
  <c r="R2123" i="2"/>
  <c r="R2124" i="2"/>
  <c r="R2113" i="2"/>
  <c r="R2114" i="2"/>
  <c r="R2115" i="2"/>
  <c r="R2116" i="2"/>
  <c r="R2117" i="2"/>
  <c r="R2118" i="2"/>
  <c r="R2111" i="2"/>
  <c r="R2112" i="2"/>
  <c r="R2110" i="2"/>
  <c r="R2109" i="2"/>
  <c r="R2107" i="2"/>
  <c r="R2108" i="2"/>
  <c r="R2106" i="2"/>
  <c r="R2104" i="2"/>
  <c r="R2105" i="2"/>
  <c r="R2103" i="2"/>
  <c r="R2100" i="2"/>
  <c r="R2101" i="2"/>
  <c r="R2102" i="2"/>
  <c r="R2097" i="2"/>
  <c r="R2098" i="2"/>
  <c r="R2099" i="2"/>
  <c r="R2095" i="2"/>
  <c r="R2096" i="2"/>
  <c r="R2093" i="2"/>
  <c r="R2094" i="2"/>
  <c r="R2090" i="2"/>
  <c r="R2091" i="2"/>
  <c r="R2092" i="2"/>
  <c r="R2089" i="2"/>
  <c r="R2134" i="2"/>
  <c r="R2084" i="2"/>
  <c r="R2085" i="2"/>
  <c r="R2086" i="2"/>
  <c r="R2087" i="2"/>
  <c r="R2083" i="2"/>
  <c r="R2082" i="2"/>
  <c r="R1664" i="2"/>
  <c r="R1665" i="2"/>
  <c r="E2" i="2"/>
  <c r="D2" i="2"/>
  <c r="D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3" i="2"/>
  <c r="G1824" i="2"/>
  <c r="G1825" i="2"/>
  <c r="G1826" i="2"/>
  <c r="G1827" i="2"/>
  <c r="G1828" i="2"/>
  <c r="G1829" i="2"/>
  <c r="G1835" i="2"/>
  <c r="G1838" i="2"/>
  <c r="G1842" i="2"/>
  <c r="G1843" i="2"/>
  <c r="G1844" i="2"/>
  <c r="G1846" i="2"/>
  <c r="G1847" i="2"/>
  <c r="G1850" i="2"/>
  <c r="G1851" i="2"/>
  <c r="G1854" i="2"/>
  <c r="G1855" i="2"/>
  <c r="G1856" i="2"/>
  <c r="G1857" i="2"/>
  <c r="G1861" i="2"/>
  <c r="G1863" i="2"/>
  <c r="G1976" i="2"/>
  <c r="G1981" i="2"/>
  <c r="G1980" i="2"/>
  <c r="G1978" i="2"/>
  <c r="G1979" i="2"/>
  <c r="G1977" i="2"/>
  <c r="G1975" i="2"/>
  <c r="G1972" i="2"/>
  <c r="G1973" i="2"/>
  <c r="G1974" i="2"/>
  <c r="G1970" i="2"/>
  <c r="G1971" i="2"/>
  <c r="G1968" i="2"/>
  <c r="G1969" i="2"/>
  <c r="G1967" i="2"/>
  <c r="G1965" i="2"/>
  <c r="G1966" i="2"/>
  <c r="G1964" i="2"/>
  <c r="G1961" i="2"/>
  <c r="G1962" i="2"/>
  <c r="G1963" i="2"/>
  <c r="G1960" i="2"/>
  <c r="G1958" i="2"/>
  <c r="G1959" i="2"/>
  <c r="G1955" i="2"/>
  <c r="G1956" i="2"/>
  <c r="G1957" i="2"/>
  <c r="G1953" i="2"/>
  <c r="G1954" i="2"/>
  <c r="G1952" i="2"/>
  <c r="G1951" i="2"/>
  <c r="G1950" i="2"/>
  <c r="G1949" i="2"/>
  <c r="G1948" i="2"/>
  <c r="G1945" i="2"/>
  <c r="G1946" i="2"/>
  <c r="G1947" i="2"/>
  <c r="G1942" i="2"/>
  <c r="G1943" i="2"/>
  <c r="G1944" i="2"/>
  <c r="G1941" i="2"/>
  <c r="G1940" i="2"/>
  <c r="G1937" i="2"/>
  <c r="G1938" i="2"/>
  <c r="G1939" i="2"/>
  <c r="G1935" i="2"/>
  <c r="G1936" i="2"/>
  <c r="G1931" i="2"/>
  <c r="G1932" i="2"/>
  <c r="G1933" i="2"/>
  <c r="G1934" i="2"/>
  <c r="G1925" i="2"/>
  <c r="G1926" i="2"/>
  <c r="G1927" i="2"/>
  <c r="G1928" i="2"/>
  <c r="G1929" i="2"/>
  <c r="G1930" i="2"/>
  <c r="G1924" i="2"/>
  <c r="G1921" i="2"/>
  <c r="G1922" i="2"/>
  <c r="G1923" i="2"/>
  <c r="G1920" i="2"/>
  <c r="G1916" i="2"/>
  <c r="G1917" i="2"/>
  <c r="G1918" i="2"/>
  <c r="G1919" i="2"/>
  <c r="G1915" i="2"/>
  <c r="G1913" i="2"/>
  <c r="G1914" i="2"/>
  <c r="G1910" i="2"/>
  <c r="G1911" i="2"/>
  <c r="G1912" i="2"/>
  <c r="G1907" i="2"/>
  <c r="G1908" i="2"/>
  <c r="G1909" i="2"/>
  <c r="G1906" i="2"/>
  <c r="G1904" i="2"/>
  <c r="G1905" i="2"/>
  <c r="G1901" i="2"/>
  <c r="G1902" i="2"/>
  <c r="G1903" i="2"/>
  <c r="G1900" i="2"/>
  <c r="G1899" i="2"/>
  <c r="G1898" i="2"/>
  <c r="G1897" i="2"/>
  <c r="G1896" i="2"/>
  <c r="G1895" i="2"/>
  <c r="G1893" i="2"/>
  <c r="G1894" i="2"/>
  <c r="G1892" i="2"/>
  <c r="G1890" i="2"/>
  <c r="G1891" i="2"/>
  <c r="G1887" i="2"/>
  <c r="G1888" i="2"/>
  <c r="G1889" i="2"/>
  <c r="G1884" i="2"/>
  <c r="G1885" i="2"/>
  <c r="G1886" i="2"/>
  <c r="G1881" i="2"/>
  <c r="G1882" i="2"/>
  <c r="G1883" i="2"/>
  <c r="G1880" i="2"/>
  <c r="G1879" i="2"/>
  <c r="G1876" i="2"/>
  <c r="G1877" i="2"/>
  <c r="G1878" i="2"/>
  <c r="G1875" i="2"/>
  <c r="G1872" i="2"/>
  <c r="G1873" i="2"/>
  <c r="G1874" i="2"/>
  <c r="G1870" i="2"/>
  <c r="G1871" i="2"/>
  <c r="G1865" i="2"/>
  <c r="G1866" i="2"/>
  <c r="G1867" i="2"/>
  <c r="G1868" i="2"/>
  <c r="G1869" i="2"/>
  <c r="G1864" i="2"/>
  <c r="G1862" i="2"/>
  <c r="G1858" i="2"/>
  <c r="G1859" i="2"/>
  <c r="G1860" i="2"/>
  <c r="G1852" i="2"/>
  <c r="G1853" i="2"/>
  <c r="G1848" i="2"/>
  <c r="G1849" i="2"/>
  <c r="G1845" i="2"/>
  <c r="G1839" i="2"/>
  <c r="G1840" i="2"/>
  <c r="G1841" i="2"/>
  <c r="G1836" i="2"/>
  <c r="G1837" i="2"/>
  <c r="G1830" i="2"/>
  <c r="G1831" i="2"/>
  <c r="G1832" i="2"/>
  <c r="G1833" i="2"/>
  <c r="G1834" i="2"/>
  <c r="G1821" i="2"/>
  <c r="G1822" i="2"/>
  <c r="G2081" i="2"/>
  <c r="G2080" i="2"/>
  <c r="G2079" i="2"/>
  <c r="G2078" i="2"/>
  <c r="G2077" i="2"/>
  <c r="G2076" i="2"/>
  <c r="G2071" i="2"/>
  <c r="G2072" i="2"/>
  <c r="G2073" i="2"/>
  <c r="G2074" i="2"/>
  <c r="G2075" i="2"/>
  <c r="G2069" i="2"/>
  <c r="G2070" i="2"/>
  <c r="G2068" i="2"/>
  <c r="G2066" i="2"/>
  <c r="G2067" i="2"/>
  <c r="G2064" i="2"/>
  <c r="G2065" i="2"/>
  <c r="G2061" i="2"/>
  <c r="G2062" i="2"/>
  <c r="G2063" i="2"/>
  <c r="G2060" i="2"/>
  <c r="G2059" i="2"/>
  <c r="G2058" i="2"/>
  <c r="G2057" i="2"/>
  <c r="G2056" i="2"/>
  <c r="G2053" i="2"/>
  <c r="G2054" i="2"/>
  <c r="G2055" i="2"/>
  <c r="G2052" i="2"/>
  <c r="G2051" i="2"/>
  <c r="G2050" i="2"/>
  <c r="G2049" i="2"/>
  <c r="G2048" i="2"/>
  <c r="G2046" i="2"/>
  <c r="G2047" i="2"/>
  <c r="G2041" i="2"/>
  <c r="G2042" i="2"/>
  <c r="G2043" i="2"/>
  <c r="G2044" i="2"/>
  <c r="G2045" i="2"/>
  <c r="G2038" i="2"/>
  <c r="G2039" i="2"/>
  <c r="G2040" i="2"/>
  <c r="G2034" i="2"/>
  <c r="G2035" i="2"/>
  <c r="G2036" i="2"/>
  <c r="G2037" i="2"/>
  <c r="G2028" i="2"/>
  <c r="G2029" i="2"/>
  <c r="G2030" i="2"/>
  <c r="G2031" i="2"/>
  <c r="G2032" i="2"/>
  <c r="G2033" i="2"/>
  <c r="G2025" i="2"/>
  <c r="G2026" i="2"/>
  <c r="G2027" i="2"/>
  <c r="G2024" i="2"/>
  <c r="G2023" i="2"/>
  <c r="G2022" i="2"/>
  <c r="G2020" i="2"/>
  <c r="G2021" i="2"/>
  <c r="G2019" i="2"/>
  <c r="G2016" i="2"/>
  <c r="G2017" i="2"/>
  <c r="G2018" i="2"/>
  <c r="G2012" i="2"/>
  <c r="G2013" i="2"/>
  <c r="G2014" i="2"/>
  <c r="G2015" i="2"/>
  <c r="G2009" i="2"/>
  <c r="G2010" i="2"/>
  <c r="G2011" i="2"/>
  <c r="G2008" i="2"/>
  <c r="G2006" i="2"/>
  <c r="G2007" i="2"/>
  <c r="G2004" i="2"/>
  <c r="G2005" i="2"/>
  <c r="G2003" i="2"/>
  <c r="G2002" i="2"/>
  <c r="G2001" i="2"/>
  <c r="G1999" i="2"/>
  <c r="G2000" i="2"/>
  <c r="G1996" i="2"/>
  <c r="G1997" i="2"/>
  <c r="G1998" i="2"/>
  <c r="G1993" i="2"/>
  <c r="G1994" i="2"/>
  <c r="G1995" i="2"/>
  <c r="G1992" i="2"/>
  <c r="G1990" i="2"/>
  <c r="G1991" i="2"/>
  <c r="G1987" i="2"/>
  <c r="G1988" i="2"/>
  <c r="G1989" i="2"/>
  <c r="G1984" i="2"/>
  <c r="G1985" i="2"/>
  <c r="G1986" i="2"/>
  <c r="G1982" i="2"/>
  <c r="G198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3" i="2"/>
  <c r="F1824" i="2"/>
  <c r="F1825" i="2"/>
  <c r="F1826" i="2"/>
  <c r="F1827" i="2"/>
  <c r="F1828" i="2"/>
  <c r="F1829" i="2"/>
  <c r="F1835" i="2"/>
  <c r="F1838" i="2"/>
  <c r="F1842" i="2"/>
  <c r="F1843" i="2"/>
  <c r="F1844" i="2"/>
  <c r="F1846" i="2"/>
  <c r="F1847" i="2"/>
  <c r="F1850" i="2"/>
  <c r="F1851" i="2"/>
  <c r="F1854" i="2"/>
  <c r="F1855" i="2"/>
  <c r="F1856" i="2"/>
  <c r="F1857" i="2"/>
  <c r="F1861" i="2"/>
  <c r="F1863" i="2"/>
  <c r="F1976" i="2"/>
  <c r="F1981" i="2"/>
  <c r="F1980" i="2"/>
  <c r="F1978" i="2"/>
  <c r="F1979" i="2"/>
  <c r="F1977" i="2"/>
  <c r="F1975" i="2"/>
  <c r="F1972" i="2"/>
  <c r="F1973" i="2"/>
  <c r="F1974" i="2"/>
  <c r="F1970" i="2"/>
  <c r="F1971" i="2"/>
  <c r="F1968" i="2"/>
  <c r="F1969" i="2"/>
  <c r="F1967" i="2"/>
  <c r="F1965" i="2"/>
  <c r="F1966" i="2"/>
  <c r="F1964" i="2"/>
  <c r="F1961" i="2"/>
  <c r="F1962" i="2"/>
  <c r="F1963" i="2"/>
  <c r="F1960" i="2"/>
  <c r="F1958" i="2"/>
  <c r="F1959" i="2"/>
  <c r="F1955" i="2"/>
  <c r="F1956" i="2"/>
  <c r="F1957" i="2"/>
  <c r="F1953" i="2"/>
  <c r="F1954" i="2"/>
  <c r="F1952" i="2"/>
  <c r="F1951" i="2"/>
  <c r="F1950" i="2"/>
  <c r="F1949" i="2"/>
  <c r="F1948" i="2"/>
  <c r="F1945" i="2"/>
  <c r="F1946" i="2"/>
  <c r="F1947" i="2"/>
  <c r="F1942" i="2"/>
  <c r="F1943" i="2"/>
  <c r="F1944" i="2"/>
  <c r="F1941" i="2"/>
  <c r="F1940" i="2"/>
  <c r="F1937" i="2"/>
  <c r="F1938" i="2"/>
  <c r="F1939" i="2"/>
  <c r="F1935" i="2"/>
  <c r="F1936" i="2"/>
  <c r="F1931" i="2"/>
  <c r="F1932" i="2"/>
  <c r="F1933" i="2"/>
  <c r="F1934" i="2"/>
  <c r="F1925" i="2"/>
  <c r="F1926" i="2"/>
  <c r="F1927" i="2"/>
  <c r="F1928" i="2"/>
  <c r="F1929" i="2"/>
  <c r="F1930" i="2"/>
  <c r="F1924" i="2"/>
  <c r="F1921" i="2"/>
  <c r="F1922" i="2"/>
  <c r="F1923" i="2"/>
  <c r="F1920" i="2"/>
  <c r="F1916" i="2"/>
  <c r="F1917" i="2"/>
  <c r="F1918" i="2"/>
  <c r="F1919" i="2"/>
  <c r="F1915" i="2"/>
  <c r="F1913" i="2"/>
  <c r="F1914" i="2"/>
  <c r="F1910" i="2"/>
  <c r="F1911" i="2"/>
  <c r="F1912" i="2"/>
  <c r="F1907" i="2"/>
  <c r="F1908" i="2"/>
  <c r="F1909" i="2"/>
  <c r="F1906" i="2"/>
  <c r="F1904" i="2"/>
  <c r="F1905" i="2"/>
  <c r="F1901" i="2"/>
  <c r="F1902" i="2"/>
  <c r="F1903" i="2"/>
  <c r="F1900" i="2"/>
  <c r="F1899" i="2"/>
  <c r="F1898" i="2"/>
  <c r="F1897" i="2"/>
  <c r="F1896" i="2"/>
  <c r="F1895" i="2"/>
  <c r="F1893" i="2"/>
  <c r="F1894" i="2"/>
  <c r="F1892" i="2"/>
  <c r="F1890" i="2"/>
  <c r="F1891" i="2"/>
  <c r="F1887" i="2"/>
  <c r="F1888" i="2"/>
  <c r="F1889" i="2"/>
  <c r="F1884" i="2"/>
  <c r="F1885" i="2"/>
  <c r="F1886" i="2"/>
  <c r="F1881" i="2"/>
  <c r="F1882" i="2"/>
  <c r="F1883" i="2"/>
  <c r="F1880" i="2"/>
  <c r="F1879" i="2"/>
  <c r="F1876" i="2"/>
  <c r="F1877" i="2"/>
  <c r="F1878" i="2"/>
  <c r="F1875" i="2"/>
  <c r="F1872" i="2"/>
  <c r="F1873" i="2"/>
  <c r="F1874" i="2"/>
  <c r="F1870" i="2"/>
  <c r="F1871" i="2"/>
  <c r="F1865" i="2"/>
  <c r="F1866" i="2"/>
  <c r="F1867" i="2"/>
  <c r="F1868" i="2"/>
  <c r="F1869" i="2"/>
  <c r="F1864" i="2"/>
  <c r="F1862" i="2"/>
  <c r="F1858" i="2"/>
  <c r="F1859" i="2"/>
  <c r="F1860" i="2"/>
  <c r="F1852" i="2"/>
  <c r="F1853" i="2"/>
  <c r="F1848" i="2"/>
  <c r="F1849" i="2"/>
  <c r="F1845" i="2"/>
  <c r="F1839" i="2"/>
  <c r="F1840" i="2"/>
  <c r="F1841" i="2"/>
  <c r="F1836" i="2"/>
  <c r="F1837" i="2"/>
  <c r="F1830" i="2"/>
  <c r="F1831" i="2"/>
  <c r="F1832" i="2"/>
  <c r="F1833" i="2"/>
  <c r="F1834" i="2"/>
  <c r="F1821" i="2"/>
  <c r="F1822" i="2"/>
  <c r="F2081" i="2"/>
  <c r="F2080" i="2"/>
  <c r="F2079" i="2"/>
  <c r="F2078" i="2"/>
  <c r="F2077" i="2"/>
  <c r="F2076" i="2"/>
  <c r="F2071" i="2"/>
  <c r="F2072" i="2"/>
  <c r="F2073" i="2"/>
  <c r="F2074" i="2"/>
  <c r="F2075" i="2"/>
  <c r="F2069" i="2"/>
  <c r="F2070" i="2"/>
  <c r="F2068" i="2"/>
  <c r="F2066" i="2"/>
  <c r="F2067" i="2"/>
  <c r="F2064" i="2"/>
  <c r="F2065" i="2"/>
  <c r="F2061" i="2"/>
  <c r="F2062" i="2"/>
  <c r="F2063" i="2"/>
  <c r="F2060" i="2"/>
  <c r="F2059" i="2"/>
  <c r="F2058" i="2"/>
  <c r="F2057" i="2"/>
  <c r="F2056" i="2"/>
  <c r="F2053" i="2"/>
  <c r="F2054" i="2"/>
  <c r="F2055" i="2"/>
  <c r="F2052" i="2"/>
  <c r="F2051" i="2"/>
  <c r="F2050" i="2"/>
  <c r="F2049" i="2"/>
  <c r="F2048" i="2"/>
  <c r="F2046" i="2"/>
  <c r="F2047" i="2"/>
  <c r="F2041" i="2"/>
  <c r="F2042" i="2"/>
  <c r="F2043" i="2"/>
  <c r="F2044" i="2"/>
  <c r="F2045" i="2"/>
  <c r="F2038" i="2"/>
  <c r="F2039" i="2"/>
  <c r="F2040" i="2"/>
  <c r="F2034" i="2"/>
  <c r="F2035" i="2"/>
  <c r="F2036" i="2"/>
  <c r="F2037" i="2"/>
  <c r="F2028" i="2"/>
  <c r="F2029" i="2"/>
  <c r="F2030" i="2"/>
  <c r="F2031" i="2"/>
  <c r="F2032" i="2"/>
  <c r="F2033" i="2"/>
  <c r="F2025" i="2"/>
  <c r="F2026" i="2"/>
  <c r="F2027" i="2"/>
  <c r="F2024" i="2"/>
  <c r="F2023" i="2"/>
  <c r="F2022" i="2"/>
  <c r="F2020" i="2"/>
  <c r="F2021" i="2"/>
  <c r="F2019" i="2"/>
  <c r="F2016" i="2"/>
  <c r="F2017" i="2"/>
  <c r="F2018" i="2"/>
  <c r="F2012" i="2"/>
  <c r="F2013" i="2"/>
  <c r="F2014" i="2"/>
  <c r="F2015" i="2"/>
  <c r="F2009" i="2"/>
  <c r="F2010" i="2"/>
  <c r="F2011" i="2"/>
  <c r="F2008" i="2"/>
  <c r="F2006" i="2"/>
  <c r="F2007" i="2"/>
  <c r="F2004" i="2"/>
  <c r="F2005" i="2"/>
  <c r="F2003" i="2"/>
  <c r="F2002" i="2"/>
  <c r="F2001" i="2"/>
  <c r="F1999" i="2"/>
  <c r="F2000" i="2"/>
  <c r="F1996" i="2"/>
  <c r="F1997" i="2"/>
  <c r="F1998" i="2"/>
  <c r="F1993" i="2"/>
  <c r="F1994" i="2"/>
  <c r="F1995" i="2"/>
  <c r="F1992" i="2"/>
  <c r="F1990" i="2"/>
  <c r="F1991" i="2"/>
  <c r="F1987" i="2"/>
  <c r="F1988" i="2"/>
  <c r="F1989" i="2"/>
  <c r="F1984" i="2"/>
  <c r="F1985" i="2"/>
  <c r="F1986" i="2"/>
  <c r="F1982" i="2"/>
  <c r="F1983" i="2"/>
  <c r="F2" i="2"/>
  <c r="K1822" i="2"/>
  <c r="L1822" i="2" s="1"/>
  <c r="K2081" i="2"/>
  <c r="L2081" i="2" s="1"/>
  <c r="K2080" i="2"/>
  <c r="L2080" i="2" s="1"/>
  <c r="K2079" i="2"/>
  <c r="L2079" i="2" s="1"/>
  <c r="K2077" i="2"/>
  <c r="L2077" i="2" s="1"/>
  <c r="K2071" i="2"/>
  <c r="L2071" i="2" s="1"/>
  <c r="K2072" i="2"/>
  <c r="L2072" i="2" s="1"/>
  <c r="K2074" i="2"/>
  <c r="L2074" i="2" s="1"/>
  <c r="K2069" i="2"/>
  <c r="L2069" i="2" s="1"/>
  <c r="K2068" i="2"/>
  <c r="L2068" i="2" s="1"/>
  <c r="K2066" i="2"/>
  <c r="L2066" i="2" s="1"/>
  <c r="K2067" i="2"/>
  <c r="L2067" i="2" s="1"/>
  <c r="K2064" i="2"/>
  <c r="L2064" i="2" s="1"/>
  <c r="K2061" i="2"/>
  <c r="L2061" i="2" s="1"/>
  <c r="K2060" i="2"/>
  <c r="L2060" i="2" s="1"/>
  <c r="K2057" i="2"/>
  <c r="L2057" i="2" s="1"/>
  <c r="K2052" i="2"/>
  <c r="L2052" i="2" s="1"/>
  <c r="K2051" i="2"/>
  <c r="L2051" i="2" s="1"/>
  <c r="K2049" i="2"/>
  <c r="L2049" i="2" s="1"/>
  <c r="K2046" i="2"/>
  <c r="L2046" i="2" s="1"/>
  <c r="K2041" i="2"/>
  <c r="L2041" i="2" s="1"/>
  <c r="K2042" i="2"/>
  <c r="L2042" i="2" s="1"/>
  <c r="K2043" i="2"/>
  <c r="L2043" i="2" s="1"/>
  <c r="K2045" i="2"/>
  <c r="L2045" i="2" s="1"/>
  <c r="K2038" i="2"/>
  <c r="L2038" i="2" s="1"/>
  <c r="K2039" i="2"/>
  <c r="L2039" i="2" s="1"/>
  <c r="K2034" i="2"/>
  <c r="L2034" i="2" s="1"/>
  <c r="K2037" i="2"/>
  <c r="L203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25" i="2"/>
  <c r="L2025" i="2" s="1"/>
  <c r="K2024" i="2"/>
  <c r="L2024" i="2" s="1"/>
  <c r="K2023" i="2"/>
  <c r="L2023" i="2" s="1"/>
  <c r="K2022" i="2"/>
  <c r="L2022" i="2" s="1"/>
  <c r="K2020" i="2"/>
  <c r="L2020" i="2" s="1"/>
  <c r="K2021" i="2"/>
  <c r="L2021" i="2" s="1"/>
  <c r="K2016" i="2"/>
  <c r="L2016" i="2" s="1"/>
  <c r="K2017" i="2"/>
  <c r="L2017" i="2" s="1"/>
  <c r="K2018" i="2"/>
  <c r="L2018" i="2" s="1"/>
  <c r="K2012" i="2"/>
  <c r="L2012" i="2" s="1"/>
  <c r="K2013" i="2"/>
  <c r="L2013" i="2" s="1"/>
  <c r="K2009" i="2"/>
  <c r="L2009" i="2" s="1"/>
  <c r="L2002" i="2"/>
  <c r="L2000" i="2"/>
  <c r="K1997" i="2"/>
  <c r="L1997" i="2" s="1"/>
  <c r="L1998" i="2"/>
  <c r="K1993" i="2"/>
  <c r="L1993" i="2" s="1"/>
  <c r="L1994" i="2"/>
  <c r="L1992" i="2"/>
  <c r="K1990" i="2"/>
  <c r="L1990" i="2" s="1"/>
  <c r="K1987" i="2"/>
  <c r="L1987" i="2" s="1"/>
  <c r="K1988" i="2"/>
  <c r="L1988" i="2" s="1"/>
  <c r="L1989" i="2"/>
  <c r="K1984" i="2"/>
  <c r="L1984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3" i="2"/>
  <c r="D1824" i="2"/>
  <c r="D1825" i="2"/>
  <c r="D1826" i="2"/>
  <c r="D1827" i="2"/>
  <c r="D1828" i="2"/>
  <c r="D1829" i="2"/>
  <c r="D1835" i="2"/>
  <c r="D1838" i="2"/>
  <c r="D1842" i="2"/>
  <c r="D1843" i="2"/>
  <c r="D1844" i="2"/>
  <c r="D1846" i="2"/>
  <c r="D1847" i="2"/>
  <c r="D1850" i="2"/>
  <c r="D1851" i="2"/>
  <c r="D1854" i="2"/>
  <c r="D1855" i="2"/>
  <c r="D1856" i="2"/>
  <c r="D1857" i="2"/>
  <c r="D1861" i="2"/>
  <c r="D1863" i="2"/>
  <c r="D1976" i="2"/>
  <c r="D1981" i="2"/>
  <c r="D1980" i="2"/>
  <c r="D1978" i="2"/>
  <c r="D1979" i="2"/>
  <c r="D1977" i="2"/>
  <c r="D1975" i="2"/>
  <c r="D1972" i="2"/>
  <c r="D1973" i="2"/>
  <c r="D1974" i="2"/>
  <c r="D1970" i="2"/>
  <c r="D1971" i="2"/>
  <c r="D1968" i="2"/>
  <c r="D1969" i="2"/>
  <c r="D1967" i="2"/>
  <c r="D1965" i="2"/>
  <c r="D1966" i="2"/>
  <c r="D1964" i="2"/>
  <c r="D1961" i="2"/>
  <c r="D1962" i="2"/>
  <c r="D1963" i="2"/>
  <c r="D1960" i="2"/>
  <c r="D1958" i="2"/>
  <c r="D1959" i="2"/>
  <c r="D1955" i="2"/>
  <c r="D1956" i="2"/>
  <c r="D1957" i="2"/>
  <c r="D1953" i="2"/>
  <c r="D1954" i="2"/>
  <c r="D1952" i="2"/>
  <c r="D1951" i="2"/>
  <c r="D1950" i="2"/>
  <c r="D1949" i="2"/>
  <c r="D1948" i="2"/>
  <c r="D1945" i="2"/>
  <c r="D1946" i="2"/>
  <c r="D1947" i="2"/>
  <c r="D1942" i="2"/>
  <c r="D1943" i="2"/>
  <c r="D1944" i="2"/>
  <c r="D1941" i="2"/>
  <c r="D1940" i="2"/>
  <c r="D1937" i="2"/>
  <c r="D1938" i="2"/>
  <c r="D1939" i="2"/>
  <c r="D1935" i="2"/>
  <c r="D1936" i="2"/>
  <c r="D1931" i="2"/>
  <c r="D1932" i="2"/>
  <c r="D1933" i="2"/>
  <c r="D1934" i="2"/>
  <c r="D1925" i="2"/>
  <c r="D1926" i="2"/>
  <c r="D1927" i="2"/>
  <c r="D1928" i="2"/>
  <c r="D1929" i="2"/>
  <c r="D1930" i="2"/>
  <c r="D1924" i="2"/>
  <c r="D1921" i="2"/>
  <c r="D1922" i="2"/>
  <c r="D1923" i="2"/>
  <c r="D1920" i="2"/>
  <c r="D1916" i="2"/>
  <c r="D1917" i="2"/>
  <c r="D1918" i="2"/>
  <c r="D1919" i="2"/>
  <c r="D1915" i="2"/>
  <c r="D1913" i="2"/>
  <c r="D1914" i="2"/>
  <c r="D1910" i="2"/>
  <c r="D1911" i="2"/>
  <c r="D1912" i="2"/>
  <c r="D1907" i="2"/>
  <c r="D1908" i="2"/>
  <c r="D1909" i="2"/>
  <c r="D1906" i="2"/>
  <c r="D1904" i="2"/>
  <c r="D1905" i="2"/>
  <c r="D1901" i="2"/>
  <c r="D1902" i="2"/>
  <c r="D1903" i="2"/>
  <c r="D1900" i="2"/>
  <c r="D1899" i="2"/>
  <c r="D1898" i="2"/>
  <c r="D1897" i="2"/>
  <c r="D1896" i="2"/>
  <c r="D1895" i="2"/>
  <c r="D1893" i="2"/>
  <c r="D1894" i="2"/>
  <c r="D1892" i="2"/>
  <c r="D1890" i="2"/>
  <c r="D1891" i="2"/>
  <c r="D1887" i="2"/>
  <c r="D1888" i="2"/>
  <c r="D1889" i="2"/>
  <c r="D1884" i="2"/>
  <c r="D1885" i="2"/>
  <c r="D1886" i="2"/>
  <c r="D1881" i="2"/>
  <c r="D1882" i="2"/>
  <c r="D1883" i="2"/>
  <c r="D1880" i="2"/>
  <c r="D1879" i="2"/>
  <c r="D1876" i="2"/>
  <c r="D1877" i="2"/>
  <c r="D1878" i="2"/>
  <c r="D1875" i="2"/>
  <c r="D1872" i="2"/>
  <c r="D1873" i="2"/>
  <c r="D1874" i="2"/>
  <c r="D1870" i="2"/>
  <c r="D1871" i="2"/>
  <c r="D1865" i="2"/>
  <c r="D1866" i="2"/>
  <c r="D1867" i="2"/>
  <c r="D1868" i="2"/>
  <c r="D1869" i="2"/>
  <c r="D1864" i="2"/>
  <c r="D1862" i="2"/>
  <c r="D1858" i="2"/>
  <c r="D1859" i="2"/>
  <c r="D1860" i="2"/>
  <c r="D1852" i="2"/>
  <c r="D1853" i="2"/>
  <c r="D1848" i="2"/>
  <c r="D1849" i="2"/>
  <c r="D1845" i="2"/>
  <c r="D1839" i="2"/>
  <c r="D1840" i="2"/>
  <c r="D1841" i="2"/>
  <c r="D1836" i="2"/>
  <c r="D1837" i="2"/>
  <c r="D1830" i="2"/>
  <c r="D1831" i="2"/>
  <c r="D1832" i="2"/>
  <c r="D1833" i="2"/>
  <c r="D1834" i="2"/>
  <c r="D1821" i="2"/>
  <c r="D1822" i="2"/>
  <c r="D2081" i="2"/>
  <c r="D2080" i="2"/>
  <c r="D2079" i="2"/>
  <c r="D2078" i="2"/>
  <c r="D2077" i="2"/>
  <c r="D2076" i="2"/>
  <c r="D2071" i="2"/>
  <c r="D2072" i="2"/>
  <c r="D2073" i="2"/>
  <c r="D2074" i="2"/>
  <c r="D2075" i="2"/>
  <c r="D2069" i="2"/>
  <c r="D2070" i="2"/>
  <c r="D2068" i="2"/>
  <c r="D2066" i="2"/>
  <c r="D2067" i="2"/>
  <c r="D2064" i="2"/>
  <c r="D2065" i="2"/>
  <c r="D2061" i="2"/>
  <c r="D2062" i="2"/>
  <c r="D2063" i="2"/>
  <c r="D2060" i="2"/>
  <c r="D2059" i="2"/>
  <c r="D2058" i="2"/>
  <c r="D2057" i="2"/>
  <c r="D2056" i="2"/>
  <c r="D2053" i="2"/>
  <c r="D2054" i="2"/>
  <c r="D2055" i="2"/>
  <c r="D2052" i="2"/>
  <c r="D2051" i="2"/>
  <c r="D2050" i="2"/>
  <c r="D2049" i="2"/>
  <c r="D2048" i="2"/>
  <c r="D2046" i="2"/>
  <c r="D2047" i="2"/>
  <c r="D2041" i="2"/>
  <c r="D2042" i="2"/>
  <c r="D2043" i="2"/>
  <c r="D2044" i="2"/>
  <c r="D2045" i="2"/>
  <c r="D2038" i="2"/>
  <c r="D2039" i="2"/>
  <c r="D2040" i="2"/>
  <c r="D2034" i="2"/>
  <c r="D2035" i="2"/>
  <c r="D2036" i="2"/>
  <c r="D2037" i="2"/>
  <c r="D2028" i="2"/>
  <c r="D2029" i="2"/>
  <c r="D2030" i="2"/>
  <c r="D2031" i="2"/>
  <c r="D2032" i="2"/>
  <c r="D2033" i="2"/>
  <c r="D2025" i="2"/>
  <c r="D2026" i="2"/>
  <c r="D2027" i="2"/>
  <c r="D2024" i="2"/>
  <c r="D2023" i="2"/>
  <c r="D2022" i="2"/>
  <c r="D2020" i="2"/>
  <c r="D2021" i="2"/>
  <c r="D2019" i="2"/>
  <c r="D2016" i="2"/>
  <c r="D2017" i="2"/>
  <c r="D2018" i="2"/>
  <c r="D2012" i="2"/>
  <c r="D2013" i="2"/>
  <c r="D2014" i="2"/>
  <c r="D2015" i="2"/>
  <c r="D2009" i="2"/>
  <c r="D2010" i="2"/>
  <c r="D2011" i="2"/>
  <c r="D2008" i="2"/>
  <c r="D2006" i="2"/>
  <c r="D2007" i="2"/>
  <c r="D2004" i="2"/>
  <c r="D2005" i="2"/>
  <c r="D2003" i="2"/>
  <c r="D2002" i="2"/>
  <c r="D2001" i="2"/>
  <c r="D1999" i="2"/>
  <c r="D2000" i="2"/>
  <c r="D1996" i="2"/>
  <c r="D1997" i="2"/>
  <c r="D1998" i="2"/>
  <c r="D1993" i="2"/>
  <c r="D1994" i="2"/>
  <c r="D1995" i="2"/>
  <c r="D1992" i="2"/>
  <c r="D1990" i="2"/>
  <c r="D1991" i="2"/>
  <c r="D1987" i="2"/>
  <c r="D1988" i="2"/>
  <c r="D1989" i="2"/>
  <c r="D1984" i="2"/>
  <c r="D1985" i="2"/>
  <c r="D1986" i="2"/>
  <c r="D1982" i="2"/>
  <c r="D1983" i="2"/>
  <c r="D4" i="2"/>
  <c r="E2023" i="2"/>
  <c r="E2022" i="2"/>
  <c r="E2008" i="2"/>
  <c r="E1996" i="2"/>
  <c r="E1998" i="2"/>
  <c r="E1990" i="2"/>
  <c r="E1991" i="2"/>
  <c r="E1983" i="2"/>
  <c r="E2006" i="2"/>
  <c r="E2004" i="2"/>
  <c r="E2081" i="2"/>
  <c r="E2080" i="2"/>
  <c r="E2079" i="2"/>
  <c r="E2078" i="2"/>
  <c r="E2077" i="2"/>
  <c r="E2076" i="2"/>
  <c r="E2071" i="2"/>
  <c r="E2072" i="2"/>
  <c r="E2073" i="2"/>
  <c r="E2074" i="2"/>
  <c r="E2075" i="2"/>
  <c r="E2069" i="2"/>
  <c r="E2070" i="2"/>
  <c r="E2068" i="2"/>
  <c r="E2066" i="2"/>
  <c r="E2067" i="2"/>
  <c r="E2064" i="2"/>
  <c r="E2065" i="2"/>
  <c r="E2061" i="2"/>
  <c r="E2062" i="2"/>
  <c r="E2063" i="2"/>
  <c r="E2060" i="2"/>
  <c r="E2059" i="2"/>
  <c r="E2058" i="2"/>
  <c r="E2057" i="2"/>
  <c r="E2056" i="2"/>
  <c r="E2053" i="2"/>
  <c r="E2054" i="2"/>
  <c r="E2055" i="2"/>
  <c r="E2052" i="2"/>
  <c r="E2051" i="2"/>
  <c r="E2050" i="2"/>
  <c r="E2049" i="2"/>
  <c r="E2048" i="2"/>
  <c r="E2046" i="2"/>
  <c r="E2047" i="2"/>
  <c r="E2041" i="2"/>
  <c r="E2042" i="2"/>
  <c r="E2043" i="2"/>
  <c r="E2044" i="2"/>
  <c r="E2045" i="2"/>
  <c r="E2038" i="2"/>
  <c r="E2039" i="2"/>
  <c r="E2040" i="2"/>
  <c r="E2034" i="2"/>
  <c r="E2035" i="2"/>
  <c r="E2036" i="2"/>
  <c r="E2037" i="2"/>
  <c r="E2028" i="2"/>
  <c r="E2029" i="2"/>
  <c r="E2030" i="2"/>
  <c r="E2031" i="2"/>
  <c r="E2032" i="2"/>
  <c r="E2033" i="2"/>
  <c r="E2025" i="2"/>
  <c r="E2026" i="2"/>
  <c r="E2027" i="2"/>
  <c r="E2024" i="2"/>
  <c r="E2020" i="2"/>
  <c r="E2021" i="2"/>
  <c r="E2019" i="2"/>
  <c r="E2016" i="2"/>
  <c r="E2017" i="2"/>
  <c r="E2018" i="2"/>
  <c r="E2012" i="2"/>
  <c r="E2013" i="2"/>
  <c r="E2014" i="2"/>
  <c r="E2015" i="2"/>
  <c r="E2009" i="2"/>
  <c r="E2010" i="2"/>
  <c r="E2011" i="2"/>
  <c r="E2007" i="2"/>
  <c r="E2005" i="2"/>
  <c r="E2003" i="2"/>
  <c r="E2002" i="2"/>
  <c r="E2001" i="2"/>
  <c r="E1999" i="2"/>
  <c r="E2000" i="2"/>
  <c r="E1997" i="2"/>
  <c r="E1993" i="2"/>
  <c r="E1994" i="2"/>
  <c r="E1995" i="2"/>
  <c r="E1992" i="2"/>
  <c r="E1987" i="2"/>
  <c r="E1988" i="2"/>
  <c r="E1989" i="2"/>
  <c r="E1984" i="2"/>
  <c r="E1985" i="2"/>
  <c r="E1986" i="2"/>
  <c r="E1982" i="2"/>
  <c r="Q2081" i="2"/>
  <c r="Q2080" i="2"/>
  <c r="Q2079" i="2"/>
  <c r="Q2078" i="2"/>
  <c r="Q2077" i="2"/>
  <c r="Q2076" i="2"/>
  <c r="Q2071" i="2"/>
  <c r="Q2072" i="2"/>
  <c r="Q2073" i="2"/>
  <c r="Q2074" i="2"/>
  <c r="Q2075" i="2"/>
  <c r="Q2069" i="2"/>
  <c r="Q2070" i="2"/>
  <c r="Q2068" i="2"/>
  <c r="Q2066" i="2"/>
  <c r="Q2067" i="2"/>
  <c r="Q2064" i="2"/>
  <c r="Q2065" i="2"/>
  <c r="Q2061" i="2"/>
  <c r="Q2062" i="2"/>
  <c r="Q2063" i="2"/>
  <c r="Q2060" i="2"/>
  <c r="Q2059" i="2"/>
  <c r="Q2058" i="2"/>
  <c r="Q2057" i="2"/>
  <c r="Q2056" i="2"/>
  <c r="Q2053" i="2"/>
  <c r="Q2054" i="2"/>
  <c r="Q2055" i="2"/>
  <c r="Q2052" i="2"/>
  <c r="Q2051" i="2"/>
  <c r="Q2050" i="2"/>
  <c r="Q2049" i="2"/>
  <c r="Q2048" i="2"/>
  <c r="Q2046" i="2"/>
  <c r="Q2047" i="2"/>
  <c r="Q2041" i="2"/>
  <c r="Q2042" i="2"/>
  <c r="Q2043" i="2"/>
  <c r="Q2044" i="2"/>
  <c r="Q2045" i="2"/>
  <c r="Q2038" i="2"/>
  <c r="Q2039" i="2"/>
  <c r="Q2040" i="2"/>
  <c r="Q2034" i="2"/>
  <c r="Q2035" i="2"/>
  <c r="Q2036" i="2"/>
  <c r="Q2037" i="2"/>
  <c r="Q2028" i="2"/>
  <c r="Q2029" i="2"/>
  <c r="Q2030" i="2"/>
  <c r="Q2031" i="2"/>
  <c r="Q2032" i="2"/>
  <c r="Q2033" i="2"/>
  <c r="Q2025" i="2"/>
  <c r="Q2026" i="2"/>
  <c r="Q2027" i="2"/>
  <c r="Q2024" i="2"/>
  <c r="Q2023" i="2"/>
  <c r="Q2022" i="2"/>
  <c r="Q2020" i="2"/>
  <c r="Q2021" i="2"/>
  <c r="Q2019" i="2"/>
  <c r="Q2016" i="2"/>
  <c r="Q2017" i="2"/>
  <c r="Q2018" i="2"/>
  <c r="Q2012" i="2"/>
  <c r="Q2013" i="2"/>
  <c r="Q2014" i="2"/>
  <c r="Q2015" i="2"/>
  <c r="Q2009" i="2"/>
  <c r="Q2010" i="2"/>
  <c r="Q2011" i="2"/>
  <c r="Q2008" i="2"/>
  <c r="Q2006" i="2"/>
  <c r="Q2007" i="2"/>
  <c r="Q2004" i="2"/>
  <c r="Q2005" i="2"/>
  <c r="Q2003" i="2"/>
  <c r="Q2002" i="2"/>
  <c r="Q2001" i="2"/>
  <c r="Q1999" i="2"/>
  <c r="Q2000" i="2"/>
  <c r="Q1996" i="2"/>
  <c r="Q1997" i="2"/>
  <c r="Q1998" i="2"/>
  <c r="Q1993" i="2"/>
  <c r="Q1994" i="2"/>
  <c r="Q1995" i="2"/>
  <c r="Q1992" i="2"/>
  <c r="Q1990" i="2"/>
  <c r="Q1991" i="2"/>
  <c r="Q1987" i="2"/>
  <c r="Q1988" i="2"/>
  <c r="Q1989" i="2"/>
  <c r="Q1984" i="2"/>
  <c r="Q1985" i="2"/>
  <c r="Q1986" i="2"/>
  <c r="Q1982" i="2"/>
  <c r="Q1983" i="2"/>
  <c r="R2081" i="2"/>
  <c r="R2080" i="2"/>
  <c r="R2079" i="2"/>
  <c r="R2078" i="2"/>
  <c r="R2077" i="2"/>
  <c r="R2076" i="2"/>
  <c r="R2071" i="2"/>
  <c r="R2072" i="2"/>
  <c r="R2073" i="2"/>
  <c r="R2074" i="2"/>
  <c r="R2075" i="2"/>
  <c r="R2069" i="2"/>
  <c r="R2070" i="2"/>
  <c r="R2068" i="2"/>
  <c r="R2066" i="2"/>
  <c r="R2067" i="2"/>
  <c r="R2064" i="2"/>
  <c r="R2065" i="2"/>
  <c r="R2061" i="2"/>
  <c r="R2062" i="2"/>
  <c r="R2063" i="2"/>
  <c r="R2060" i="2"/>
  <c r="R2059" i="2"/>
  <c r="R2058" i="2"/>
  <c r="R2057" i="2"/>
  <c r="R2056" i="2"/>
  <c r="R2053" i="2"/>
  <c r="R2054" i="2"/>
  <c r="R2055" i="2"/>
  <c r="R2052" i="2"/>
  <c r="R2051" i="2"/>
  <c r="R2050" i="2"/>
  <c r="R2049" i="2"/>
  <c r="R2048" i="2"/>
  <c r="R2046" i="2"/>
  <c r="R2047" i="2"/>
  <c r="R2041" i="2"/>
  <c r="R2042" i="2"/>
  <c r="R2043" i="2"/>
  <c r="R2044" i="2"/>
  <c r="R2045" i="2"/>
  <c r="R2038" i="2"/>
  <c r="R2039" i="2"/>
  <c r="R2040" i="2"/>
  <c r="R2034" i="2"/>
  <c r="R2035" i="2"/>
  <c r="R2036" i="2"/>
  <c r="R2037" i="2"/>
  <c r="R2028" i="2"/>
  <c r="R2029" i="2"/>
  <c r="R2030" i="2"/>
  <c r="R2031" i="2"/>
  <c r="R2032" i="2"/>
  <c r="R2033" i="2"/>
  <c r="R2025" i="2"/>
  <c r="R2026" i="2"/>
  <c r="R2027" i="2"/>
  <c r="R2024" i="2"/>
  <c r="R2023" i="2"/>
  <c r="R2022" i="2"/>
  <c r="R2020" i="2"/>
  <c r="R2021" i="2"/>
  <c r="R2019" i="2"/>
  <c r="R2016" i="2"/>
  <c r="R2017" i="2"/>
  <c r="R2018" i="2"/>
  <c r="R2012" i="2"/>
  <c r="R2013" i="2"/>
  <c r="R2014" i="2"/>
  <c r="R2015" i="2"/>
  <c r="R2009" i="2"/>
  <c r="R2010" i="2"/>
  <c r="R2011" i="2"/>
  <c r="R2008" i="2"/>
  <c r="R2006" i="2"/>
  <c r="R2007" i="2"/>
  <c r="R2004" i="2"/>
  <c r="R2005" i="2"/>
  <c r="R2003" i="2"/>
  <c r="R2002" i="2"/>
  <c r="R2001" i="2"/>
  <c r="R1999" i="2"/>
  <c r="R2000" i="2"/>
  <c r="R1996" i="2"/>
  <c r="R1997" i="2"/>
  <c r="R1998" i="2"/>
  <c r="R1993" i="2"/>
  <c r="R1994" i="2"/>
  <c r="R1995" i="2"/>
  <c r="R1992" i="2"/>
  <c r="R1990" i="2"/>
  <c r="R1991" i="2"/>
  <c r="R1987" i="2"/>
  <c r="R1988" i="2"/>
  <c r="R1989" i="2"/>
  <c r="R1984" i="2"/>
  <c r="R1985" i="2"/>
  <c r="R1986" i="2"/>
  <c r="R1982" i="2"/>
  <c r="R1983" i="2"/>
  <c r="K1751" i="2"/>
  <c r="K177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3" i="2"/>
  <c r="E1824" i="2"/>
  <c r="E1825" i="2"/>
  <c r="E1826" i="2"/>
  <c r="E1827" i="2"/>
  <c r="E1828" i="2"/>
  <c r="E1829" i="2"/>
  <c r="E1835" i="2"/>
  <c r="E1838" i="2"/>
  <c r="E1842" i="2"/>
  <c r="E1843" i="2"/>
  <c r="E1844" i="2"/>
  <c r="E1846" i="2"/>
  <c r="E1847" i="2"/>
  <c r="E1850" i="2"/>
  <c r="E1851" i="2"/>
  <c r="E1854" i="2"/>
  <c r="E1855" i="2"/>
  <c r="E1856" i="2"/>
  <c r="E1857" i="2"/>
  <c r="E1861" i="2"/>
  <c r="E1863" i="2"/>
  <c r="E1976" i="2"/>
  <c r="E1981" i="2"/>
  <c r="E1980" i="2"/>
  <c r="E1978" i="2"/>
  <c r="E1979" i="2"/>
  <c r="E1977" i="2"/>
  <c r="E1975" i="2"/>
  <c r="E1972" i="2"/>
  <c r="E1973" i="2"/>
  <c r="E1974" i="2"/>
  <c r="E1970" i="2"/>
  <c r="E1971" i="2"/>
  <c r="E1968" i="2"/>
  <c r="E1969" i="2"/>
  <c r="E1967" i="2"/>
  <c r="E1965" i="2"/>
  <c r="E1966" i="2"/>
  <c r="E1964" i="2"/>
  <c r="E1961" i="2"/>
  <c r="E1962" i="2"/>
  <c r="E1963" i="2"/>
  <c r="E1960" i="2"/>
  <c r="E1958" i="2"/>
  <c r="E1959" i="2"/>
  <c r="E1955" i="2"/>
  <c r="E1956" i="2"/>
  <c r="E1957" i="2"/>
  <c r="E1953" i="2"/>
  <c r="E1954" i="2"/>
  <c r="E1952" i="2"/>
  <c r="E1951" i="2"/>
  <c r="E1950" i="2"/>
  <c r="E1949" i="2"/>
  <c r="E1948" i="2"/>
  <c r="E1945" i="2"/>
  <c r="E1946" i="2"/>
  <c r="E1947" i="2"/>
  <c r="E1942" i="2"/>
  <c r="E1943" i="2"/>
  <c r="E1944" i="2"/>
  <c r="E1941" i="2"/>
  <c r="E1940" i="2"/>
  <c r="E1937" i="2"/>
  <c r="E1938" i="2"/>
  <c r="E1939" i="2"/>
  <c r="E1935" i="2"/>
  <c r="E1936" i="2"/>
  <c r="E1931" i="2"/>
  <c r="E1932" i="2"/>
  <c r="E1933" i="2"/>
  <c r="E1934" i="2"/>
  <c r="E1925" i="2"/>
  <c r="E1926" i="2"/>
  <c r="E1927" i="2"/>
  <c r="E1928" i="2"/>
  <c r="E1929" i="2"/>
  <c r="E1930" i="2"/>
  <c r="E1924" i="2"/>
  <c r="E1921" i="2"/>
  <c r="E1922" i="2"/>
  <c r="E1923" i="2"/>
  <c r="E1920" i="2"/>
  <c r="E1916" i="2"/>
  <c r="E1917" i="2"/>
  <c r="E1918" i="2"/>
  <c r="E1919" i="2"/>
  <c r="E1915" i="2"/>
  <c r="E1913" i="2"/>
  <c r="E1914" i="2"/>
  <c r="E1910" i="2"/>
  <c r="E1911" i="2"/>
  <c r="E1912" i="2"/>
  <c r="E1907" i="2"/>
  <c r="E1908" i="2"/>
  <c r="E1909" i="2"/>
  <c r="E1906" i="2"/>
  <c r="E1904" i="2"/>
  <c r="E1905" i="2"/>
  <c r="E1901" i="2"/>
  <c r="E1902" i="2"/>
  <c r="E1903" i="2"/>
  <c r="E1900" i="2"/>
  <c r="E1899" i="2"/>
  <c r="E1898" i="2"/>
  <c r="E1897" i="2"/>
  <c r="E1896" i="2"/>
  <c r="E1895" i="2"/>
  <c r="E1893" i="2"/>
  <c r="E1894" i="2"/>
  <c r="E1892" i="2"/>
  <c r="E1890" i="2"/>
  <c r="E1891" i="2"/>
  <c r="E1887" i="2"/>
  <c r="E1888" i="2"/>
  <c r="E1889" i="2"/>
  <c r="E1884" i="2"/>
  <c r="E1885" i="2"/>
  <c r="E1886" i="2"/>
  <c r="E1881" i="2"/>
  <c r="E1882" i="2"/>
  <c r="E1883" i="2"/>
  <c r="E1880" i="2"/>
  <c r="E1879" i="2"/>
  <c r="E1876" i="2"/>
  <c r="E1877" i="2"/>
  <c r="E1878" i="2"/>
  <c r="E1875" i="2"/>
  <c r="E1872" i="2"/>
  <c r="E1873" i="2"/>
  <c r="E1874" i="2"/>
  <c r="E1870" i="2"/>
  <c r="E1871" i="2"/>
  <c r="E1865" i="2"/>
  <c r="E1866" i="2"/>
  <c r="E1867" i="2"/>
  <c r="E1868" i="2"/>
  <c r="E1869" i="2"/>
  <c r="E1864" i="2"/>
  <c r="E1862" i="2"/>
  <c r="E1858" i="2"/>
  <c r="E1859" i="2"/>
  <c r="E1860" i="2"/>
  <c r="E1852" i="2"/>
  <c r="E1853" i="2"/>
  <c r="E1848" i="2"/>
  <c r="E1849" i="2"/>
  <c r="E1845" i="2"/>
  <c r="E1839" i="2"/>
  <c r="E1840" i="2"/>
  <c r="E1841" i="2"/>
  <c r="E1836" i="2"/>
  <c r="E1837" i="2"/>
  <c r="E1830" i="2"/>
  <c r="E1831" i="2"/>
  <c r="E1832" i="2"/>
  <c r="E1833" i="2"/>
  <c r="E1834" i="2"/>
  <c r="E1821" i="2"/>
  <c r="E182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3" i="2"/>
  <c r="R1824" i="2"/>
  <c r="R1825" i="2"/>
  <c r="R1826" i="2"/>
  <c r="R1827" i="2"/>
  <c r="R1828" i="2"/>
  <c r="R1829" i="2"/>
  <c r="R1835" i="2"/>
  <c r="R1838" i="2"/>
  <c r="R1842" i="2"/>
  <c r="R1843" i="2"/>
  <c r="R1844" i="2"/>
  <c r="R1846" i="2"/>
  <c r="R1847" i="2"/>
  <c r="R1850" i="2"/>
  <c r="R1851" i="2"/>
  <c r="R1854" i="2"/>
  <c r="R1855" i="2"/>
  <c r="R1856" i="2"/>
  <c r="R1857" i="2"/>
  <c r="R1861" i="2"/>
  <c r="R1863" i="2"/>
  <c r="R1976" i="2"/>
  <c r="R1981" i="2"/>
  <c r="R1980" i="2"/>
  <c r="R1978" i="2"/>
  <c r="R1979" i="2"/>
  <c r="R1977" i="2"/>
  <c r="R1975" i="2"/>
  <c r="R1972" i="2"/>
  <c r="R1973" i="2"/>
  <c r="R1974" i="2"/>
  <c r="R1970" i="2"/>
  <c r="R1971" i="2"/>
  <c r="R1968" i="2"/>
  <c r="R1969" i="2"/>
  <c r="R1967" i="2"/>
  <c r="R1965" i="2"/>
  <c r="R1966" i="2"/>
  <c r="R1964" i="2"/>
  <c r="R1961" i="2"/>
  <c r="R1962" i="2"/>
  <c r="R1963" i="2"/>
  <c r="R1960" i="2"/>
  <c r="R1958" i="2"/>
  <c r="R1959" i="2"/>
  <c r="R1955" i="2"/>
  <c r="R1956" i="2"/>
  <c r="R1957" i="2"/>
  <c r="R1953" i="2"/>
  <c r="R1954" i="2"/>
  <c r="R1952" i="2"/>
  <c r="R1951" i="2"/>
  <c r="R1950" i="2"/>
  <c r="R1949" i="2"/>
  <c r="R1948" i="2"/>
  <c r="R1945" i="2"/>
  <c r="R1946" i="2"/>
  <c r="R1947" i="2"/>
  <c r="R1942" i="2"/>
  <c r="R1943" i="2"/>
  <c r="R1944" i="2"/>
  <c r="R1941" i="2"/>
  <c r="R1940" i="2"/>
  <c r="R1937" i="2"/>
  <c r="R1938" i="2"/>
  <c r="R1939" i="2"/>
  <c r="R1935" i="2"/>
  <c r="R1936" i="2"/>
  <c r="R1931" i="2"/>
  <c r="R1932" i="2"/>
  <c r="R1933" i="2"/>
  <c r="R1934" i="2"/>
  <c r="R1925" i="2"/>
  <c r="R1926" i="2"/>
  <c r="R1927" i="2"/>
  <c r="R1928" i="2"/>
  <c r="R1929" i="2"/>
  <c r="R1930" i="2"/>
  <c r="R1924" i="2"/>
  <c r="R1921" i="2"/>
  <c r="R1922" i="2"/>
  <c r="R1923" i="2"/>
  <c r="R1920" i="2"/>
  <c r="R1916" i="2"/>
  <c r="R1917" i="2"/>
  <c r="R1918" i="2"/>
  <c r="R1919" i="2"/>
  <c r="R1915" i="2"/>
  <c r="R1913" i="2"/>
  <c r="R1914" i="2"/>
  <c r="R1910" i="2"/>
  <c r="R1911" i="2"/>
  <c r="R1912" i="2"/>
  <c r="R1907" i="2"/>
  <c r="R1908" i="2"/>
  <c r="R1909" i="2"/>
  <c r="R1906" i="2"/>
  <c r="R1904" i="2"/>
  <c r="R1905" i="2"/>
  <c r="R1901" i="2"/>
  <c r="R1902" i="2"/>
  <c r="R1903" i="2"/>
  <c r="R1900" i="2"/>
  <c r="R1899" i="2"/>
  <c r="R1898" i="2"/>
  <c r="R1897" i="2"/>
  <c r="R1896" i="2"/>
  <c r="R1895" i="2"/>
  <c r="R1893" i="2"/>
  <c r="R1894" i="2"/>
  <c r="R1892" i="2"/>
  <c r="R1890" i="2"/>
  <c r="R1891" i="2"/>
  <c r="R1887" i="2"/>
  <c r="R1888" i="2"/>
  <c r="R1889" i="2"/>
  <c r="R1884" i="2"/>
  <c r="R1885" i="2"/>
  <c r="R1886" i="2"/>
  <c r="R1881" i="2"/>
  <c r="R1882" i="2"/>
  <c r="R1883" i="2"/>
  <c r="R1880" i="2"/>
  <c r="R1879" i="2"/>
  <c r="R1876" i="2"/>
  <c r="R1877" i="2"/>
  <c r="R1878" i="2"/>
  <c r="R1875" i="2"/>
  <c r="R1872" i="2"/>
  <c r="R1873" i="2"/>
  <c r="R1874" i="2"/>
  <c r="R1870" i="2"/>
  <c r="R1871" i="2"/>
  <c r="R1865" i="2"/>
  <c r="R1866" i="2"/>
  <c r="R1867" i="2"/>
  <c r="R1868" i="2"/>
  <c r="R1869" i="2"/>
  <c r="R1864" i="2"/>
  <c r="R1862" i="2"/>
  <c r="R1858" i="2"/>
  <c r="R1859" i="2"/>
  <c r="R1860" i="2"/>
  <c r="R1852" i="2"/>
  <c r="R1853" i="2"/>
  <c r="R1848" i="2"/>
  <c r="R1849" i="2"/>
  <c r="R1845" i="2"/>
  <c r="R1839" i="2"/>
  <c r="R1840" i="2"/>
  <c r="R1841" i="2"/>
  <c r="R1836" i="2"/>
  <c r="R1837" i="2"/>
  <c r="R1830" i="2"/>
  <c r="R1831" i="2"/>
  <c r="R1832" i="2"/>
  <c r="R1833" i="2"/>
  <c r="R1834" i="2"/>
  <c r="R1821" i="2"/>
  <c r="R182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3" i="2"/>
  <c r="Q1824" i="2"/>
  <c r="Q1825" i="2"/>
  <c r="Q1826" i="2"/>
  <c r="Q1827" i="2"/>
  <c r="Q1828" i="2"/>
  <c r="Q1829" i="2"/>
  <c r="Q1835" i="2"/>
  <c r="Q1838" i="2"/>
  <c r="Q1842" i="2"/>
  <c r="Q1843" i="2"/>
  <c r="Q1844" i="2"/>
  <c r="Q1846" i="2"/>
  <c r="Q1847" i="2"/>
  <c r="Q1850" i="2"/>
  <c r="Q1851" i="2"/>
  <c r="Q1854" i="2"/>
  <c r="Q1855" i="2"/>
  <c r="Q1856" i="2"/>
  <c r="Q1857" i="2"/>
  <c r="Q1861" i="2"/>
  <c r="Q1863" i="2"/>
  <c r="Q1976" i="2"/>
  <c r="Q1981" i="2"/>
  <c r="Q1980" i="2"/>
  <c r="Q1978" i="2"/>
  <c r="Q1979" i="2"/>
  <c r="Q1977" i="2"/>
  <c r="Q1975" i="2"/>
  <c r="Q1972" i="2"/>
  <c r="Q1973" i="2"/>
  <c r="Q1974" i="2"/>
  <c r="Q1970" i="2"/>
  <c r="Q1971" i="2"/>
  <c r="Q1968" i="2"/>
  <c r="Q1969" i="2"/>
  <c r="Q1967" i="2"/>
  <c r="Q1965" i="2"/>
  <c r="Q1966" i="2"/>
  <c r="Q1964" i="2"/>
  <c r="Q1961" i="2"/>
  <c r="Q1962" i="2"/>
  <c r="Q1963" i="2"/>
  <c r="Q1960" i="2"/>
  <c r="Q1958" i="2"/>
  <c r="Q1959" i="2"/>
  <c r="Q1955" i="2"/>
  <c r="Q1956" i="2"/>
  <c r="Q1957" i="2"/>
  <c r="Q1953" i="2"/>
  <c r="Q1954" i="2"/>
  <c r="Q1952" i="2"/>
  <c r="Q1951" i="2"/>
  <c r="Q1950" i="2"/>
  <c r="Q1949" i="2"/>
  <c r="Q1948" i="2"/>
  <c r="Q1945" i="2"/>
  <c r="Q1946" i="2"/>
  <c r="Q1947" i="2"/>
  <c r="Q1942" i="2"/>
  <c r="Q1943" i="2"/>
  <c r="Q1944" i="2"/>
  <c r="Q1941" i="2"/>
  <c r="Q1940" i="2"/>
  <c r="Q1937" i="2"/>
  <c r="Q1938" i="2"/>
  <c r="Q1939" i="2"/>
  <c r="Q1935" i="2"/>
  <c r="Q1936" i="2"/>
  <c r="Q1931" i="2"/>
  <c r="Q1932" i="2"/>
  <c r="Q1933" i="2"/>
  <c r="Q1934" i="2"/>
  <c r="Q1925" i="2"/>
  <c r="Q1926" i="2"/>
  <c r="Q1927" i="2"/>
  <c r="Q1928" i="2"/>
  <c r="Q1929" i="2"/>
  <c r="Q1930" i="2"/>
  <c r="Q1924" i="2"/>
  <c r="Q1921" i="2"/>
  <c r="Q1922" i="2"/>
  <c r="Q1923" i="2"/>
  <c r="Q1920" i="2"/>
  <c r="Q1916" i="2"/>
  <c r="Q1917" i="2"/>
  <c r="Q1918" i="2"/>
  <c r="Q1919" i="2"/>
  <c r="Q1915" i="2"/>
  <c r="Q1913" i="2"/>
  <c r="Q1914" i="2"/>
  <c r="Q1910" i="2"/>
  <c r="Q1911" i="2"/>
  <c r="Q1912" i="2"/>
  <c r="Q1907" i="2"/>
  <c r="Q1908" i="2"/>
  <c r="Q1909" i="2"/>
  <c r="Q1906" i="2"/>
  <c r="Q1904" i="2"/>
  <c r="Q1905" i="2"/>
  <c r="Q1901" i="2"/>
  <c r="Q1902" i="2"/>
  <c r="Q1903" i="2"/>
  <c r="Q1900" i="2"/>
  <c r="Q1899" i="2"/>
  <c r="Q1898" i="2"/>
  <c r="Q1897" i="2"/>
  <c r="Q1896" i="2"/>
  <c r="Q1895" i="2"/>
  <c r="Q1893" i="2"/>
  <c r="Q1894" i="2"/>
  <c r="Q1892" i="2"/>
  <c r="Q1890" i="2"/>
  <c r="Q1891" i="2"/>
  <c r="Q1887" i="2"/>
  <c r="Q1888" i="2"/>
  <c r="Q1889" i="2"/>
  <c r="Q1884" i="2"/>
  <c r="Q1885" i="2"/>
  <c r="Q1886" i="2"/>
  <c r="Q1881" i="2"/>
  <c r="Q1882" i="2"/>
  <c r="Q1883" i="2"/>
  <c r="Q1880" i="2"/>
  <c r="Q1879" i="2"/>
  <c r="Q1876" i="2"/>
  <c r="Q1877" i="2"/>
  <c r="Q1878" i="2"/>
  <c r="Q1875" i="2"/>
  <c r="Q1872" i="2"/>
  <c r="Q1873" i="2"/>
  <c r="Q1874" i="2"/>
  <c r="Q1870" i="2"/>
  <c r="Q1871" i="2"/>
  <c r="Q1865" i="2"/>
  <c r="Q1866" i="2"/>
  <c r="Q1867" i="2"/>
  <c r="Q1868" i="2"/>
  <c r="Q1869" i="2"/>
  <c r="Q1864" i="2"/>
  <c r="Q1862" i="2"/>
  <c r="Q1858" i="2"/>
  <c r="Q1859" i="2"/>
  <c r="Q1860" i="2"/>
  <c r="Q1852" i="2"/>
  <c r="Q1853" i="2"/>
  <c r="Q1848" i="2"/>
  <c r="Q1849" i="2"/>
  <c r="Q1845" i="2"/>
  <c r="Q1839" i="2"/>
  <c r="Q1840" i="2"/>
  <c r="Q1841" i="2"/>
  <c r="Q1836" i="2"/>
  <c r="Q1837" i="2"/>
  <c r="Q1830" i="2"/>
  <c r="Q1831" i="2"/>
  <c r="Q1832" i="2"/>
  <c r="Q1833" i="2"/>
  <c r="Q1834" i="2"/>
  <c r="Q1821" i="2"/>
  <c r="Q1822" i="2"/>
  <c r="K1976" i="2"/>
  <c r="L1976" i="2" s="1"/>
  <c r="K1981" i="2"/>
  <c r="L1981" i="2" s="1"/>
  <c r="K1975" i="2"/>
  <c r="L1975" i="2" s="1"/>
  <c r="K1970" i="2"/>
  <c r="L1970" i="2" s="1"/>
  <c r="L1966" i="2"/>
  <c r="L1962" i="2"/>
  <c r="L1963" i="2"/>
  <c r="K1960" i="2"/>
  <c r="L1960" i="2" s="1"/>
  <c r="K1958" i="2"/>
  <c r="L1958" i="2" s="1"/>
  <c r="L1959" i="2"/>
  <c r="K1955" i="2"/>
  <c r="L1955" i="2" s="1"/>
  <c r="K1957" i="2"/>
  <c r="L1957" i="2" s="1"/>
  <c r="K1951" i="2"/>
  <c r="L1951" i="2" s="1"/>
  <c r="K1950" i="2"/>
  <c r="L1950" i="2" s="1"/>
  <c r="K1949" i="2"/>
  <c r="L1949" i="2" s="1"/>
  <c r="K1946" i="2"/>
  <c r="L1946" i="2" s="1"/>
  <c r="L1942" i="2"/>
  <c r="L1943" i="2"/>
  <c r="K1941" i="2"/>
  <c r="L1941" i="2" s="1"/>
  <c r="L1940" i="2"/>
  <c r="K1938" i="2"/>
  <c r="L1938" i="2" s="1"/>
  <c r="L1939" i="2"/>
  <c r="K1935" i="2"/>
  <c r="L1935" i="2" s="1"/>
  <c r="K1931" i="2"/>
  <c r="L1931" i="2" s="1"/>
  <c r="K1926" i="2"/>
  <c r="L1926" i="2" s="1"/>
  <c r="L1930" i="2"/>
  <c r="K1924" i="2"/>
  <c r="L1924" i="2" s="1"/>
  <c r="L1922" i="2"/>
  <c r="L1923" i="2"/>
  <c r="L1920" i="2"/>
  <c r="K1916" i="2"/>
  <c r="L1916" i="2" s="1"/>
  <c r="K1913" i="2"/>
  <c r="L1913" i="2" s="1"/>
  <c r="K1910" i="2"/>
  <c r="L1910" i="2" s="1"/>
  <c r="L1911" i="2"/>
  <c r="K1908" i="2"/>
  <c r="L1908" i="2" s="1"/>
  <c r="K1906" i="2"/>
  <c r="L1906" i="2" s="1"/>
  <c r="K1904" i="2"/>
  <c r="L1904" i="2" s="1"/>
  <c r="K1901" i="2"/>
  <c r="L1901" i="2" s="1"/>
  <c r="K1903" i="2"/>
  <c r="L1903" i="2" s="1"/>
  <c r="K1899" i="2"/>
  <c r="L1899" i="2" s="1"/>
  <c r="K1893" i="2"/>
  <c r="L1893" i="2" s="1"/>
  <c r="K1894" i="2"/>
  <c r="L1894" i="2" s="1"/>
  <c r="L1892" i="2"/>
  <c r="K1887" i="2"/>
  <c r="L1887" i="2" s="1"/>
  <c r="K1888" i="2"/>
  <c r="L1888" i="2" s="1"/>
  <c r="K1884" i="2"/>
  <c r="L1884" i="2" s="1"/>
  <c r="K1876" i="2"/>
  <c r="L1876" i="2" s="1"/>
  <c r="K1877" i="2"/>
  <c r="L1877" i="2" s="1"/>
  <c r="K1875" i="2"/>
  <c r="L1875" i="2" s="1"/>
  <c r="K1872" i="2"/>
  <c r="L1872" i="2" s="1"/>
  <c r="K1873" i="2"/>
  <c r="L1873" i="2" s="1"/>
  <c r="L1871" i="2"/>
  <c r="K1865" i="2"/>
  <c r="L1865" i="2" s="1"/>
  <c r="K1867" i="2"/>
  <c r="L1867" i="2" s="1"/>
  <c r="K1864" i="2"/>
  <c r="L1864" i="2" s="1"/>
  <c r="K1862" i="2"/>
  <c r="L1862" i="2" s="1"/>
  <c r="K1858" i="2"/>
  <c r="L1858" i="2" s="1"/>
  <c r="K1852" i="2"/>
  <c r="L1852" i="2" s="1"/>
  <c r="K1848" i="2"/>
  <c r="L1848" i="2" s="1"/>
  <c r="K1839" i="2"/>
  <c r="L1839" i="2" s="1"/>
  <c r="K1836" i="2"/>
  <c r="L1836" i="2" s="1"/>
  <c r="K1837" i="2"/>
  <c r="L1837" i="2" s="1"/>
  <c r="K1830" i="2"/>
  <c r="L1830" i="2" s="1"/>
  <c r="L1834" i="2"/>
  <c r="K1821" i="2"/>
  <c r="L1821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61" i="2" l="1"/>
  <c r="L1861" i="2" s="1"/>
  <c r="K1817" i="2"/>
  <c r="L1817" i="2" s="1"/>
  <c r="L1808" i="2"/>
  <c r="L1803" i="2"/>
  <c r="K1792" i="2"/>
  <c r="L1792" i="2" s="1"/>
  <c r="L1776" i="2"/>
  <c r="L1751" i="2"/>
  <c r="K1725" i="2"/>
  <c r="L1725" i="2" s="1"/>
  <c r="L1723" i="2"/>
  <c r="K1709" i="2"/>
  <c r="L1709" i="2" s="1"/>
  <c r="K1707" i="2"/>
  <c r="L1707" i="2" s="1"/>
  <c r="K1705" i="2"/>
  <c r="L1705" i="2" s="1"/>
  <c r="K1697" i="2"/>
  <c r="L1697" i="2" s="1"/>
  <c r="K1689" i="2"/>
  <c r="L1689" i="2" s="1"/>
  <c r="K1685" i="2"/>
  <c r="L1685" i="2" s="1"/>
  <c r="K1681" i="2"/>
  <c r="L1681" i="2" s="1"/>
  <c r="K1680" i="2"/>
  <c r="L1680" i="2" s="1"/>
  <c r="K1679" i="2"/>
  <c r="L1679" i="2" s="1"/>
  <c r="L1678" i="2"/>
  <c r="L1672" i="2"/>
  <c r="K1661" i="2"/>
  <c r="L1661" i="2" s="1"/>
  <c r="L1663" i="2"/>
  <c r="L1658" i="2"/>
  <c r="L1659" i="2"/>
  <c r="K1863" i="2"/>
  <c r="L1863" i="2" s="1"/>
  <c r="K1656" i="2"/>
  <c r="L1656" i="2" s="1"/>
  <c r="K1669" i="2"/>
  <c r="L1669" i="2" s="1"/>
  <c r="K1675" i="2"/>
  <c r="L1675" i="2" s="1"/>
  <c r="K1676" i="2"/>
  <c r="L1676" i="2" s="1"/>
  <c r="K1677" i="2"/>
  <c r="L1677" i="2" s="1"/>
  <c r="K1688" i="2"/>
  <c r="L1688" i="2" s="1"/>
  <c r="K1693" i="2"/>
  <c r="L1693" i="2" s="1"/>
  <c r="K1692" i="2"/>
  <c r="L1692" i="2" s="1"/>
  <c r="K1696" i="2"/>
  <c r="L1696" i="2" s="1"/>
  <c r="K1695" i="2"/>
  <c r="L1695" i="2" s="1"/>
  <c r="K1694" i="2"/>
  <c r="L1694" i="2" s="1"/>
  <c r="L1701" i="2"/>
  <c r="K1699" i="2"/>
  <c r="L1699" i="2" s="1"/>
  <c r="K1702" i="2"/>
  <c r="L1702" i="2" s="1"/>
  <c r="K1703" i="2"/>
  <c r="L1703" i="2" s="1"/>
  <c r="K1706" i="2"/>
  <c r="L1706" i="2" s="1"/>
  <c r="L1710" i="2"/>
  <c r="K1714" i="2"/>
  <c r="L1714" i="2" s="1"/>
  <c r="K1713" i="2"/>
  <c r="L1713" i="2" s="1"/>
  <c r="K1720" i="2"/>
  <c r="L1720" i="2" s="1"/>
  <c r="K1722" i="2"/>
  <c r="L1722" i="2" s="1"/>
  <c r="K1726" i="2"/>
  <c r="L1726" i="2" s="1"/>
  <c r="K1730" i="2"/>
  <c r="L1730" i="2" s="1"/>
  <c r="L1729" i="2"/>
  <c r="L1734" i="2"/>
  <c r="K1732" i="2"/>
  <c r="L1732" i="2" s="1"/>
  <c r="K1737" i="2"/>
  <c r="L1737" i="2" s="1"/>
  <c r="K1740" i="2"/>
  <c r="L1740" i="2" s="1"/>
  <c r="K1742" i="2"/>
  <c r="L1742" i="2" s="1"/>
  <c r="K1741" i="2"/>
  <c r="L1741" i="2" s="1"/>
  <c r="K1743" i="2"/>
  <c r="L1743" i="2" s="1"/>
  <c r="L1747" i="2"/>
  <c r="K1750" i="2"/>
  <c r="L1750" i="2" s="1"/>
  <c r="K1749" i="2"/>
  <c r="L1749" i="2" s="1"/>
  <c r="K1752" i="2"/>
  <c r="L1752" i="2" s="1"/>
  <c r="K1755" i="2"/>
  <c r="L1755" i="2" s="1"/>
  <c r="K1757" i="2"/>
  <c r="L1757" i="2" s="1"/>
  <c r="K1764" i="2"/>
  <c r="L1764" i="2" s="1"/>
  <c r="L1768" i="2"/>
  <c r="K1772" i="2"/>
  <c r="L1772" i="2" s="1"/>
  <c r="K1774" i="2"/>
  <c r="L1774" i="2" s="1"/>
  <c r="K1775" i="2"/>
  <c r="L1775" i="2" s="1"/>
  <c r="K1777" i="2"/>
  <c r="L1777" i="2" s="1"/>
  <c r="K1778" i="2"/>
  <c r="L1778" i="2" s="1"/>
  <c r="K1782" i="2"/>
  <c r="L1782" i="2" s="1"/>
  <c r="K1784" i="2"/>
  <c r="L1784" i="2" s="1"/>
  <c r="K1794" i="2"/>
  <c r="L1794" i="2" s="1"/>
  <c r="K1793" i="2"/>
  <c r="L1793" i="2" s="1"/>
  <c r="K1800" i="2"/>
  <c r="L1800" i="2" s="1"/>
  <c r="K1807" i="2"/>
  <c r="L1807" i="2" s="1"/>
  <c r="K1813" i="2"/>
  <c r="L1813" i="2" s="1"/>
  <c r="K1815" i="2"/>
  <c r="L1815" i="2" s="1"/>
  <c r="L1816" i="2"/>
  <c r="L1814" i="2"/>
  <c r="K1819" i="2"/>
  <c r="L1819" i="2" s="1"/>
  <c r="K1818" i="2"/>
  <c r="L1818" i="2" s="1"/>
  <c r="K1824" i="2"/>
  <c r="L1824" i="2" s="1"/>
  <c r="K1829" i="2"/>
  <c r="L1829" i="2" s="1"/>
  <c r="K1827" i="2"/>
  <c r="L1827" i="2" s="1"/>
  <c r="K1835" i="2"/>
  <c r="L1835" i="2" s="1"/>
  <c r="K1842" i="2"/>
  <c r="L1842" i="2" s="1"/>
  <c r="K1847" i="2"/>
  <c r="L1847" i="2" s="1"/>
  <c r="K1846" i="2"/>
  <c r="L1846" i="2" s="1"/>
  <c r="K1851" i="2"/>
  <c r="L1851" i="2" s="1"/>
  <c r="K1856" i="2"/>
  <c r="L1856" i="2" s="1"/>
  <c r="K1857" i="2"/>
  <c r="L1857" i="2" s="1"/>
</calcChain>
</file>

<file path=xl/sharedStrings.xml><?xml version="1.0" encoding="utf-8"?>
<sst xmlns="http://purl.oclc.org/ooxml/spreadsheetml/main" count="11574" uniqueCount="2276">
  <si>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</si>
  <si>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</si>
  <si>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</si>
  <si>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</si>
  <si>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</si>
  <si>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</si>
  <si>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</si>
  <si>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</si>
  <si>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</si>
  <si>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</si>
  <si>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</si>
  <si>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</si>
  <si>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</si>
  <si>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</si>
  <si>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</si>
  <si>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</si>
  <si>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</si>
  <si>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</si>
  <si>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</si>
  <si>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</si>
  <si>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</si>
  <si>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</si>
  <si>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</si>
  <si>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</si>
  <si>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</si>
  <si>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</si>
  <si>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</si>
  <si>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</si>
  <si>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</si>
  <si>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</si>
  <si>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</si>
  <si>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</si>
  <si>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</si>
  <si>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</si>
  <si>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</si>
  <si>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</si>
  <si>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</si>
  <si>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</si>
  <si>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</si>
  <si>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</si>
  <si>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</si>
  <si>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</si>
  <si>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</si>
  <si>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</si>
  <si>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</si>
  <si>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</si>
  <si>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</si>
  <si>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</si>
  <si>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</si>
  <si>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</si>
  <si>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</si>
  <si>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</si>
  <si>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</si>
  <si>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</si>
  <si>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</si>
  <si>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</si>
  <si>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</si>
  <si>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</si>
  <si>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</si>
  <si>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</si>
  <si>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</si>
  <si>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</si>
  <si>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</si>
  <si>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</si>
  <si>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</si>
  <si>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</si>
  <si>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</si>
  <si>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</si>
  <si>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</si>
  <si>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</si>
  <si>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</si>
  <si>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</si>
  <si>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</si>
  <si>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</si>
  <si>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</si>
  <si>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</si>
  <si>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</si>
  <si>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</si>
  <si>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</si>
  <si>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</si>
  <si>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</si>
  <si>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</si>
  <si>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</si>
  <si>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</si>
  <si>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</si>
  <si>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</si>
  <si>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</si>
  <si>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</si>
  <si>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</si>
  <si>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</si>
  <si>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</si>
  <si>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</si>
  <si>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</si>
  <si>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</si>
  <si>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</si>
  <si>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</si>
  <si>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</si>
  <si>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</si>
  <si>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</si>
  <si>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</si>
  <si>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</si>
  <si>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</si>
  <si>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</si>
  <si>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</si>
  <si>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</si>
  <si>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</si>
  <si>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</si>
  <si>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</si>
  <si>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</si>
  <si>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</si>
  <si>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</si>
  <si>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</si>
  <si>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</si>
  <si>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</si>
  <si>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</si>
  <si>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</si>
  <si>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</si>
  <si>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</si>
  <si>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</si>
  <si>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</si>
  <si>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</si>
  <si>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</si>
  <si>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</si>
  <si>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</si>
  <si>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</si>
  <si>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</si>
  <si>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</si>
  <si>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</si>
  <si>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</si>
  <si>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</si>
  <si>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</si>
  <si>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</si>
  <si>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</si>
  <si>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</si>
  <si>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</si>
  <si>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</si>
  <si>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</si>
  <si>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</si>
  <si>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</si>
  <si>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</si>
  <si>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</si>
  <si>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</si>
  <si>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</si>
  <si>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</si>
  <si>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</si>
  <si>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</si>
  <si>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</si>
  <si>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</si>
  <si>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</si>
  <si>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</si>
  <si>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</si>
  <si>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</si>
  <si>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</si>
  <si>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</si>
  <si>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</si>
  <si>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</si>
  <si>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</si>
  <si>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</si>
  <si>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</si>
  <si>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</si>
  <si>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</si>
  <si>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</si>
  <si>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</si>
  <si>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</si>
  <si>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</si>
  <si>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</si>
  <si>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</si>
  <si>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</si>
  <si>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</si>
  <si>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</si>
  <si>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</si>
  <si>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</si>
  <si>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</si>
  <si>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</si>
  <si>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</si>
  <si>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</si>
  <si>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</si>
  <si>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</si>
  <si>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</si>
  <si>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</si>
  <si>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</si>
  <si>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</si>
  <si>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</si>
  <si>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</si>
  <si>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</si>
  <si>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</si>
  <si>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</si>
  <si>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</si>
  <si>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</si>
  <si>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</si>
  <si>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</si>
  <si>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</si>
  <si>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</si>
  <si>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</si>
  <si>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</si>
  <si>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</si>
  <si>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</si>
  <si>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</si>
  <si>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</si>
  <si>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</si>
  <si>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</si>
  <si>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</si>
  <si>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</si>
  <si>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</si>
  <si>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</si>
  <si>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</si>
  <si>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</si>
  <si>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</si>
  <si>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</si>
  <si>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</si>
  <si>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</si>
  <si>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</si>
  <si>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</si>
  <si>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</si>
  <si>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</si>
  <si>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</si>
  <si>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</si>
  <si>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</si>
  <si>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</si>
  <si>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</si>
  <si>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</si>
  <si>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</si>
  <si>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</si>
  <si>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</si>
  <si>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</si>
  <si>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</si>
  <si>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</si>
  <si>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</si>
  <si>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</si>
  <si>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</si>
  <si>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</si>
  <si>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</si>
  <si>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</si>
  <si>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</si>
  <si>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</si>
  <si>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</si>
  <si>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</si>
  <si>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</si>
  <si>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</si>
  <si>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</si>
  <si>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</si>
  <si>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</si>
  <si>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</si>
  <si>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</si>
  <si>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</si>
  <si>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</si>
  <si>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</si>
  <si>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</si>
  <si>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</si>
  <si>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</si>
  <si>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</si>
  <si>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</si>
  <si>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</si>
  <si>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</si>
  <si>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</si>
  <si>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</si>
  <si>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</si>
  <si>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</si>
  <si>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</si>
  <si>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</si>
  <si>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</si>
  <si>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</si>
  <si>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</si>
  <si>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</si>
  <si>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</si>
  <si>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</si>
  <si>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</si>
  <si>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</si>
  <si>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</si>
  <si>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</si>
  <si>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</si>
  <si>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</si>
  <si>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</si>
  <si>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</si>
  <si>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</si>
  <si>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</si>
  <si>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</si>
  <si>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</si>
  <si>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</si>
  <si>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</si>
  <si>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</si>
  <si>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</si>
  <si>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</si>
  <si>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</si>
  <si>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</si>
  <si>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</si>
  <si>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</si>
  <si>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</si>
  <si>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</si>
  <si>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</si>
  <si>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</si>
  <si>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</si>
  <si>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</si>
  <si>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</si>
  <si>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</si>
  <si>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</si>
  <si>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</si>
  <si>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</si>
  <si>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</si>
  <si>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</si>
  <si>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</si>
  <si>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</si>
  <si>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</si>
  <si>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</si>
  <si>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</si>
  <si>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</si>
  <si>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</si>
  <si>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</si>
  <si>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</si>
  <si>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</si>
  <si>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</si>
  <si>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</si>
  <si>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</si>
  <si>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</si>
  <si>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</si>
  <si>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</si>
  <si>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</si>
  <si>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</si>
  <si>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</si>
  <si>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</si>
  <si>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</si>
  <si>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</si>
  <si>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</si>
  <si>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</si>
  <si>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</si>
  <si>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</si>
  <si>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</si>
  <si>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</si>
  <si>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</si>
  <si>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</si>
  <si>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</si>
  <si>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</si>
  <si>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</si>
  <si>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</si>
  <si>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</si>
  <si>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</si>
  <si>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</si>
  <si>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</si>
  <si>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</si>
  <si>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</si>
  <si>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</si>
  <si>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</si>
  <si>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</si>
  <si>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</si>
  <si>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</si>
  <si>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</si>
  <si>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</si>
  <si>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</si>
  <si>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</si>
  <si>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</si>
  <si>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</si>
  <si>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</si>
  <si>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</si>
  <si>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</si>
  <si>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</si>
  <si>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</si>
  <si>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</si>
  <si>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</si>
  <si>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</si>
  <si>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</si>
  <si>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</si>
  <si>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</si>
  <si>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</si>
  <si>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</si>
  <si>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</si>
  <si>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</si>
  <si>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</si>
  <si>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</si>
  <si>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</si>
  <si>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</si>
  <si>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</si>
  <si>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</si>
  <si>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</si>
  <si>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</si>
  <si>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</si>
  <si>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</si>
  <si>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</si>
  <si>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</si>
  <si>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</si>
  <si>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</si>
  <si>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</si>
  <si>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</si>
  <si>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</si>
  <si>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</si>
  <si>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</si>
  <si>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</si>
  <si>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</si>
  <si>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</si>
  <si>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</si>
  <si>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</si>
  <si>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</si>
  <si>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</si>
  <si>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</si>
  <si>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</si>
  <si>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</si>
  <si>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</si>
  <si>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</si>
  <si>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</si>
  <si>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</si>
  <si>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</si>
  <si>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</si>
  <si>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</si>
  <si>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</si>
  <si>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</si>
  <si>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</si>
  <si>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</si>
  <si>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</si>
  <si>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</si>
  <si>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</si>
  <si>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</si>
  <si>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</si>
  <si>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</si>
  <si>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</si>
  <si>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</si>
  <si>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</si>
  <si>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</si>
  <si>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</si>
  <si>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</si>
  <si>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</si>
  <si>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</si>
  <si>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</si>
  <si>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</si>
  <si>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</si>
  <si>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</si>
  <si>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</si>
  <si>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</si>
  <si>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</si>
  <si>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</si>
  <si>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</si>
  <si>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</si>
  <si>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</si>
  <si>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</si>
  <si>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</si>
  <si>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</si>
  <si>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</si>
  <si>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</si>
  <si>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</si>
  <si>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</si>
  <si>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</si>
  <si>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</si>
  <si>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</si>
  <si>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</si>
  <si>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</si>
  <si>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</si>
  <si>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</si>
  <si>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</si>
  <si>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</si>
  <si>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</si>
  <si>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</si>
  <si>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</si>
  <si>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</si>
  <si>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</si>
  <si>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</si>
  <si>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</si>
  <si>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</si>
  <si>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</si>
  <si>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</si>
  <si>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</si>
  <si>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</si>
  <si>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</si>
  <si>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</si>
  <si>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</si>
  <si>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</si>
  <si>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</si>
  <si>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</si>
  <si>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</si>
  <si>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</si>
  <si>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</si>
  <si>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</si>
  <si>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</si>
  <si>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</si>
  <si>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</si>
  <si>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</si>
  <si>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</si>
  <si>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</si>
  <si>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</si>
  <si>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</si>
  <si>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</si>
  <si>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</si>
  <si>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</si>
  <si>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</si>
  <si>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</si>
  <si>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</si>
  <si>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</si>
  <si>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</si>
  <si>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</si>
  <si>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</si>
  <si>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</si>
  <si>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</si>
  <si>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</si>
  <si>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</si>
  <si>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</si>
  <si>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</si>
  <si>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</si>
  <si>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</si>
  <si>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</si>
  <si>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</si>
  <si>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</si>
  <si>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</si>
  <si>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</si>
  <si>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</si>
  <si>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</si>
  <si>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</si>
  <si>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</si>
  <si>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</si>
  <si>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</si>
  <si>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</si>
  <si>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</si>
  <si>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</si>
  <si>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</si>
  <si>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</si>
  <si>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</si>
  <si>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</si>
  <si>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</si>
  <si>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</si>
  <si>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</si>
  <si>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</si>
  <si>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</si>
  <si>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</si>
  <si>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</si>
  <si>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</si>
  <si>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</si>
  <si>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</si>
  <si>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</si>
  <si>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</si>
  <si>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</si>
  <si>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</si>
  <si>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</si>
  <si>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</si>
  <si>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</si>
  <si>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</si>
  <si>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</si>
  <si>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</si>
  <si>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</si>
  <si>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</si>
  <si>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</si>
  <si>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</si>
  <si>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</si>
  <si>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</si>
  <si>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</si>
  <si>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</si>
  <si>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</si>
  <si>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</si>
  <si>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</si>
  <si>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</si>
  <si>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</si>
  <si>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</si>
  <si>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</si>
  <si>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</si>
  <si>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</si>
  <si>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</si>
  <si>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</si>
  <si>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</si>
  <si>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</si>
  <si>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</si>
  <si>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</si>
  <si>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</si>
  <si>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</si>
  <si>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</si>
  <si>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</si>
  <si>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</si>
  <si>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</si>
  <si>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</si>
  <si>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</si>
  <si>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</si>
  <si>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</si>
  <si>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</si>
  <si>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</si>
  <si>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</si>
  <si>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</si>
  <si>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</si>
  <si>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</si>
  <si>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</si>
  <si>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</si>
  <si>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</si>
  <si>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</si>
  <si>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</si>
  <si>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</si>
  <si>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</si>
  <si>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</si>
  <si>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</si>
  <si>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</si>
  <si>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</si>
  <si>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</si>
  <si>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</si>
  <si>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</si>
  <si>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</si>
  <si>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</si>
  <si>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</si>
  <si>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</si>
  <si>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</si>
  <si>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</si>
  <si>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</si>
  <si>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</si>
  <si>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</si>
  <si>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</si>
  <si>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</si>
  <si>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</si>
  <si>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</si>
  <si>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</si>
  <si>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</si>
  <si>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</si>
  <si>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</si>
  <si>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</si>
  <si>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</si>
  <si>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</si>
  <si>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</si>
  <si>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</si>
  <si>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</si>
  <si>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</si>
  <si>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</si>
  <si>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</si>
  <si>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</si>
  <si>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</si>
  <si>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</si>
  <si>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</si>
  <si>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</si>
  <si>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</si>
  <si>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</si>
  <si>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</si>
  <si>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</si>
  <si>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</si>
  <si>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</si>
  <si>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</si>
  <si>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</si>
  <si>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</si>
  <si>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</si>
  <si>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</si>
  <si>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</si>
  <si>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</si>
  <si>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</si>
  <si>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</si>
  <si>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</si>
  <si>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</si>
  <si>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</si>
  <si>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</si>
  <si>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</si>
  <si>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</si>
  <si>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</si>
  <si>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</si>
  <si>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</si>
  <si>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</si>
  <si>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</si>
  <si>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</si>
  <si>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</si>
  <si>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</si>
  <si>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</si>
  <si>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</si>
  <si>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</si>
  <si>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</si>
  <si>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</si>
  <si>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</si>
  <si>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</si>
  <si>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</si>
  <si>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</si>
  <si>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</si>
  <si>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</si>
  <si>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</si>
  <si>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</si>
  <si>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</si>
  <si>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</si>
  <si>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</si>
  <si>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</si>
  <si>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</si>
  <si>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</si>
  <si>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</si>
  <si>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</si>
  <si>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</si>
  <si>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</si>
  <si>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</si>
  <si>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</si>
  <si>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</si>
  <si>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</si>
  <si>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</si>
  <si>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</si>
  <si>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</si>
  <si>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</si>
  <si>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</si>
  <si>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</si>
  <si>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</si>
  <si>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</si>
  <si>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</si>
  <si>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</si>
  <si>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</si>
  <si>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</si>
  <si>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</si>
  <si>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</si>
  <si>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</si>
  <si>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</si>
  <si>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</si>
  <si>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</si>
  <si>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</si>
  <si>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</si>
  <si>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</si>
  <si>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</si>
  <si>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</si>
  <si>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</si>
  <si>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</si>
  <si>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</si>
  <si>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</si>
  <si>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</si>
  <si>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</si>
  <si>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</si>
  <si>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</si>
  <si>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</si>
  <si>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</si>
  <si>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</si>
  <si>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</si>
  <si>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</si>
  <si>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</si>
  <si>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</si>
  <si>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</si>
  <si>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</si>
  <si>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</si>
  <si>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</si>
  <si>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</si>
  <si>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</si>
  <si>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</si>
  <si>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</si>
  <si>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</si>
  <si>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</si>
  <si>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</si>
  <si>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</si>
  <si>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</si>
  <si>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</si>
  <si>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</si>
  <si>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</si>
  <si>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</si>
  <si>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</si>
  <si>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</si>
  <si>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</si>
  <si>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</si>
  <si>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</si>
  <si>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</si>
  <si>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</si>
  <si>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</si>
  <si>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</si>
  <si>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</si>
  <si>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</si>
  <si>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</si>
  <si>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</si>
  <si>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</si>
  <si>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</si>
  <si>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</si>
  <si>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</si>
  <si>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</si>
  <si>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</si>
  <si>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</si>
  <si>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</si>
  <si>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</si>
  <si>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</si>
  <si>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</si>
  <si>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</si>
  <si>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</si>
  <si>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</si>
  <si>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</si>
  <si>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</si>
  <si>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</si>
  <si>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</si>
  <si>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</si>
  <si>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</si>
  <si>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</si>
  <si>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</si>
  <si>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</si>
  <si>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</si>
  <si>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</si>
  <si>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</si>
  <si>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</si>
  <si>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</si>
  <si>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</si>
  <si>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</si>
  <si>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</si>
  <si>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</si>
  <si>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</si>
  <si>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</si>
  <si>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</si>
  <si>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</si>
  <si>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</si>
  <si>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</si>
  <si>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</si>
  <si>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</si>
  <si>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</si>
  <si>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</si>
  <si>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</si>
  <si>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</si>
  <si>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</si>
  <si>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</si>
  <si>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</si>
  <si>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</si>
  <si>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</si>
  <si>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</si>
  <si>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</si>
  <si>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</si>
  <si>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</si>
  <si>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</si>
  <si>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</si>
  <si>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</si>
  <si>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</si>
  <si>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</si>
  <si>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</si>
  <si>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</si>
  <si>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</si>
  <si>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</si>
  <si>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</si>
  <si>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</si>
  <si>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</si>
  <si>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</si>
  <si>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</si>
  <si>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</si>
  <si>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</si>
  <si>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</si>
  <si>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</si>
  <si>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</si>
  <si>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</si>
  <si>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</si>
  <si>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</si>
  <si>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</si>
  <si>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</si>
  <si>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</si>
  <si>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</si>
  <si>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</si>
  <si>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</si>
  <si>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</si>
  <si>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</si>
  <si>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</si>
  <si>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</si>
  <si>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</si>
  <si>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</si>
  <si>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</si>
  <si>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</si>
  <si>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</si>
  <si>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</si>
  <si>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</si>
  <si>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</si>
  <si>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</si>
  <si>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</si>
  <si>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</si>
  <si>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</si>
  <si>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</si>
  <si>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</si>
  <si>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</si>
  <si>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</si>
  <si>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</si>
  <si>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</si>
  <si>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</si>
  <si>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</si>
  <si>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</si>
  <si>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</si>
  <si>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</si>
  <si>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</si>
  <si>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</si>
  <si>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</si>
  <si>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</si>
  <si>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</si>
  <si>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</si>
  <si>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</si>
  <si>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</si>
  <si>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</si>
  <si>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</si>
  <si>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</si>
  <si>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</si>
  <si>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</si>
  <si>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</si>
  <si>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</si>
  <si>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</si>
  <si>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</si>
  <si>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</si>
  <si>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</si>
  <si>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</si>
  <si>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</si>
  <si>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</si>
  <si>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</si>
  <si>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</si>
  <si>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</si>
  <si>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</si>
  <si>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</si>
  <si>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</si>
  <si>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</si>
  <si>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</si>
  <si>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</si>
  <si>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</si>
  <si>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</si>
  <si>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</si>
  <si>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</si>
  <si>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</si>
  <si>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</si>
  <si>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</si>
  <si>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</si>
  <si>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</si>
  <si>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</si>
  <si>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</si>
  <si>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</si>
  <si>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</si>
  <si>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</si>
  <si>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</si>
  <si>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</si>
  <si>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</si>
  <si>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</si>
  <si>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</si>
  <si>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</si>
  <si>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</si>
  <si>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</si>
  <si>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</si>
  <si>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</si>
  <si>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</si>
  <si>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</si>
  <si>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</si>
  <si>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</si>
  <si>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</si>
  <si>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</si>
  <si>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</si>
  <si>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</si>
  <si>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</si>
  <si>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</si>
  <si>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</si>
  <si>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</si>
  <si>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</si>
  <si>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</si>
  <si>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</si>
  <si>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</si>
  <si>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</si>
  <si>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</si>
  <si>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</si>
  <si>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</si>
  <si>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</si>
  <si>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</si>
  <si>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</si>
  <si>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</si>
  <si>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</si>
  <si>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</si>
  <si>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</si>
  <si>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</si>
  <si>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</si>
  <si>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</si>
  <si>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</si>
  <si>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</si>
  <si>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</si>
  <si>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</si>
  <si>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</si>
  <si>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</si>
  <si>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</si>
  <si>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</si>
  <si>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</si>
  <si>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</si>
  <si>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</si>
  <si>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</si>
  <si>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</si>
  <si>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</si>
  <si>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</si>
  <si>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</si>
  <si>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</si>
  <si>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</si>
  <si>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</si>
  <si>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</si>
  <si>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</si>
  <si>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</si>
  <si>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</si>
  <si>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</si>
  <si>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</si>
  <si>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</si>
  <si>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</si>
  <si>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</si>
  <si>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</si>
  <si>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</si>
  <si>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</si>
  <si>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</si>
  <si>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</si>
  <si>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</si>
  <si>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</si>
  <si>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</si>
  <si>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</si>
  <si>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</si>
  <si>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</si>
  <si>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</si>
  <si>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</si>
  <si>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</si>
  <si>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</si>
  <si>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</si>
  <si>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</si>
  <si>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</si>
  <si>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</si>
  <si>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</si>
  <si>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</si>
  <si>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</si>
  <si>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</si>
  <si>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</si>
  <si>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</si>
  <si>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</si>
  <si>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</si>
  <si>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</si>
  <si>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</si>
  <si>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</si>
  <si>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</si>
  <si>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</si>
  <si>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</si>
  <si>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</si>
  <si>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</si>
  <si>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</si>
  <si>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</si>
  <si>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</si>
  <si>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</si>
  <si>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</si>
  <si>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</si>
  <si>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</si>
  <si>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</si>
  <si>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</si>
  <si>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</si>
  <si>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</si>
  <si>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</si>
  <si>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</si>
  <si>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</si>
  <si>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</si>
  <si>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</si>
  <si>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</si>
  <si>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</si>
  <si>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</si>
  <si>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</si>
  <si>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</si>
  <si>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</si>
  <si>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</si>
  <si>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</si>
  <si>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</si>
  <si>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</si>
  <si>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</si>
  <si>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</si>
  <si>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</si>
  <si>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</si>
  <si>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</si>
  <si>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</si>
  <si>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</si>
  <si>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</si>
  <si>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</si>
  <si>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</si>
  <si>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</si>
  <si>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</si>
  <si>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</si>
  <si>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</si>
  <si>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</si>
  <si>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</si>
  <si>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</si>
  <si>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</si>
  <si>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</si>
  <si>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</si>
  <si>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</si>
  <si>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</si>
  <si>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</si>
  <si>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</si>
  <si>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</si>
  <si>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</si>
  <si>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</si>
  <si>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</si>
  <si>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</si>
  <si>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</si>
  <si>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</si>
  <si>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</si>
  <si>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</si>
  <si>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</si>
  <si>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</si>
  <si>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</si>
  <si>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</si>
  <si>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</si>
  <si>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</si>
  <si>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</si>
  <si>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</si>
  <si>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</si>
  <si>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</si>
  <si>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</si>
  <si>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</si>
  <si>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</si>
  <si>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</si>
  <si>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</si>
  <si>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</si>
  <si>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</si>
  <si>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</si>
  <si>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</si>
  <si>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</si>
  <si>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</si>
  <si>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</si>
  <si>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</si>
  <si>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</si>
  <si>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</si>
  <si>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</si>
  <si>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</si>
  <si>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</si>
  <si>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</si>
  <si>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</si>
  <si>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</si>
  <si>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</si>
  <si>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</si>
  <si>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</si>
  <si>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</si>
  <si>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</si>
  <si>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</si>
  <si>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</si>
  <si>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</si>
  <si>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</si>
  <si>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</si>
  <si>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</si>
  <si>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</si>
  <si>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</si>
  <si>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</si>
  <si>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</si>
  <si>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</si>
  <si>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</si>
  <si>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</si>
  <si>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</si>
  <si>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</si>
  <si>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</si>
  <si>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</si>
  <si>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</si>
  <si>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</si>
  <si>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</si>
  <si>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</si>
  <si>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</si>
  <si>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</si>
  <si>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</si>
  <si>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</si>
  <si>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</si>
  <si>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</si>
  <si>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</si>
  <si>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</si>
  <si>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</si>
  <si>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</si>
  <si>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</si>
  <si>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</si>
  <si>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</si>
  <si>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</si>
  <si>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</si>
  <si>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</si>
  <si>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</si>
  <si>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</si>
  <si>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</si>
  <si>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</si>
  <si>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</si>
  <si>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</si>
  <si>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</si>
  <si>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</si>
  <si>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</si>
  <si>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</si>
  <si>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</si>
  <si>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</si>
  <si>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</si>
  <si>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</si>
  <si>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</si>
  <si>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</si>
  <si>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</si>
  <si>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</si>
  <si>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</si>
  <si>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</si>
  <si>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</si>
  <si>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</si>
  <si>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</si>
  <si>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</si>
  <si>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</si>
  <si>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</si>
  <si>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</si>
  <si>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</si>
  <si>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</si>
  <si>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</si>
  <si>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</si>
  <si>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</si>
  <si>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</si>
  <si>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</si>
  <si>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</si>
  <si>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</si>
  <si>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</si>
  <si>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</si>
  <si>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</si>
  <si>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</si>
  <si>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</si>
  <si>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</si>
  <si>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</si>
  <si>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</si>
  <si>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</si>
  <si>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</si>
  <si>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</si>
  <si>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</si>
  <si>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</si>
  <si>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</si>
  <si>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</si>
  <si>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</si>
  <si>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</si>
  <si>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</si>
  <si>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</si>
  <si>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</si>
  <si>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</si>
  <si>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</si>
  <si>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</si>
  <si>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</si>
  <si>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</si>
  <si>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</si>
  <si>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</si>
  <si>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</si>
  <si>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</si>
  <si>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</si>
  <si>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</si>
  <si>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</si>
  <si>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</si>
  <si>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</si>
  <si>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</si>
  <si>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</si>
  <si>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</si>
  <si>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</si>
  <si>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</si>
  <si>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</si>
  <si>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</si>
  <si>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</si>
  <si>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</si>
  <si>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</si>
  <si>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</si>
  <si>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</si>
  <si>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</si>
  <si>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</si>
  <si>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</si>
  <si>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</si>
  <si>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</si>
  <si>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</si>
  <si>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</si>
  <si>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</si>
  <si>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</si>
  <si>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</si>
  <si>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</si>
  <si>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</si>
  <si>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</si>
  <si>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</si>
  <si>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</si>
  <si>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</si>
  <si>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</si>
  <si>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</si>
  <si>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</si>
  <si>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</si>
  <si>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</si>
  <si>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</si>
  <si>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</si>
  <si>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</si>
  <si>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</si>
  <si>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</si>
  <si>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</si>
  <si>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</si>
  <si>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</si>
  <si>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</si>
  <si>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</si>
  <si>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</si>
  <si>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</si>
  <si>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</si>
  <si>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</si>
  <si>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</si>
  <si>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</si>
  <si>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</si>
  <si>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</si>
  <si>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</si>
  <si>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</si>
  <si>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</si>
  <si>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</si>
  <si>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</si>
  <si>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</si>
  <si>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</si>
  <si>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</si>
  <si>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</si>
  <si>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</si>
  <si>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</si>
  <si>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</si>
  <si>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</si>
  <si>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</si>
  <si>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</si>
  <si>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</si>
  <si>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</si>
  <si>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</si>
  <si>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</si>
  <si>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</si>
  <si>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</si>
  <si>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</si>
  <si>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</si>
  <si>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</si>
  <si>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</si>
  <si>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</si>
  <si>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</si>
  <si>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</si>
  <si>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</si>
  <si>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</si>
  <si>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</si>
  <si>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</si>
  <si>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</si>
  <si>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</si>
  <si>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</si>
  <si>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</si>
  <si>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</si>
  <si>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</si>
  <si>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</si>
  <si>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</si>
  <si>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</si>
  <si>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</si>
  <si>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</si>
  <si>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</si>
  <si>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</si>
  <si>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</si>
  <si>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</si>
  <si>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</si>
  <si>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</si>
  <si>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</si>
  <si>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</si>
  <si>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</si>
  <si>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</si>
  <si>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</si>
  <si>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</si>
  <si>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</si>
  <si>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</si>
  <si>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</si>
  <si>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</si>
  <si>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</si>
  <si>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</si>
  <si>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</si>
  <si>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</si>
  <si>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</si>
  <si>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</si>
  <si>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</si>
  <si>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</si>
  <si>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</si>
  <si>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</si>
  <si>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</si>
  <si>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</si>
  <si>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</si>
  <si>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</si>
  <si>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</si>
  <si>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</si>
  <si>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</si>
  <si>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</si>
  <si>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</si>
  <si>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</si>
  <si>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</si>
  <si>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</si>
  <si>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</si>
  <si>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</si>
  <si>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</si>
  <si>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</si>
  <si>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</si>
  <si>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</si>
  <si>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</si>
  <si>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</si>
  <si>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</si>
  <si>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</si>
  <si>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</si>
  <si>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</si>
  <si>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</si>
  <si>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</si>
  <si>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</si>
  <si>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</si>
  <si>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</si>
  <si>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</si>
  <si>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</si>
  <si>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</si>
  <si>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</si>
  <si>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</si>
  <si>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</si>
  <si>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</si>
  <si>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</si>
  <si>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</si>
  <si>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</si>
  <si>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</si>
  <si>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</si>
  <si>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</si>
  <si>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</si>
  <si>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</si>
  <si>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</si>
  <si>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</si>
  <si>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</si>
  <si>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</si>
  <si>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</si>
  <si>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</si>
  <si>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</si>
  <si>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</si>
  <si>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</si>
  <si>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</si>
  <si>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</si>
  <si>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</si>
  <si>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</si>
  <si>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</si>
  <si>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</si>
  <si>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</si>
  <si>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</si>
  <si>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</si>
  <si>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</si>
  <si>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</si>
  <si>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</si>
  <si>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</si>
  <si>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</si>
  <si>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</si>
  <si>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</si>
  <si>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</si>
  <si>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</si>
  <si>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</si>
  <si>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</si>
  <si>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</si>
  <si>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</si>
  <si>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</si>
  <si>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</si>
  <si>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</si>
  <si>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</si>
  <si>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</si>
  <si>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</si>
  <si>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</si>
  <si>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</si>
  <si>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</si>
  <si>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</si>
  <si>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</si>
  <si>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</si>
  <si>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</si>
  <si>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</si>
  <si>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</si>
  <si>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</si>
  <si>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</si>
  <si>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</si>
  <si>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</si>
  <si>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</si>
  <si>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</si>
  <si>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</si>
  <si>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</si>
  <si>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</si>
  <si>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</si>
  <si>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</si>
  <si>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</si>
  <si>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</si>
  <si>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</si>
  <si>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</si>
  <si>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</si>
  <si>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</si>
  <si>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</si>
  <si>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</si>
  <si>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</si>
  <si>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</si>
  <si>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</si>
  <si>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</si>
  <si>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</si>
  <si>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</si>
  <si>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</si>
  <si>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</si>
  <si>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</si>
  <si>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</si>
  <si>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</si>
  <si>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</si>
  <si>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</si>
  <si>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</si>
  <si>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</si>
  <si>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</si>
  <si>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</si>
  <si>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</si>
  <si>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</si>
  <si>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</si>
  <si>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</si>
  <si>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</si>
  <si>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</si>
  <si>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</si>
  <si>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</si>
  <si>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</si>
  <si>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</si>
  <si>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</si>
  <si>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</si>
  <si>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</si>
  <si>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</si>
  <si>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</si>
  <si>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</si>
  <si>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</si>
  <si>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</si>
  <si>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</si>
  <si>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</si>
  <si>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</si>
  <si>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</si>
  <si>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</si>
  <si>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</si>
  <si>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</si>
  <si>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</si>
  <si>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</si>
  <si>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</si>
  <si>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</si>
  <si>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</si>
  <si>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</si>
  <si>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</si>
  <si>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</si>
  <si>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</si>
  <si>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</si>
  <si>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</si>
  <si>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</si>
  <si>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</si>
  <si>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</si>
  <si>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</si>
  <si>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</si>
  <si>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</si>
  <si>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</si>
  <si>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</si>
  <si>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</si>
  <si>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</si>
  <si>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</si>
  <si>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</si>
  <si>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</si>
  <si>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</si>
  <si>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</si>
  <si>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</si>
  <si>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</si>
  <si>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</si>
  <si>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</si>
  <si>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</si>
  <si>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</si>
  <si>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</si>
  <si>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</si>
  <si>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</si>
  <si>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</si>
  <si>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</si>
  <si>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</si>
  <si>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</si>
  <si>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</si>
  <si>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</si>
  <si>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</si>
  <si>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</si>
  <si>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</si>
  <si>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</si>
  <si>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</si>
  <si>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</si>
  <si>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</si>
  <si>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</si>
  <si>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</si>
  <si>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</si>
  <si>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</si>
  <si>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</si>
  <si>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</si>
  <si>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</si>
  <si>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</si>
  <si>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</si>
  <si>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</si>
  <si>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</si>
  <si>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</si>
  <si>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</si>
  <si>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</si>
  <si>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</si>
  <si>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</si>
  <si>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</si>
  <si>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</si>
  <si>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</si>
  <si>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</si>
  <si>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</si>
  <si>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</si>
  <si>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</si>
  <si>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</si>
  <si>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</si>
  <si>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</si>
  <si>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</si>
  <si>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</si>
  <si>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</si>
  <si>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</si>
  <si>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</si>
  <si>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</si>
  <si>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</si>
  <si>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</si>
  <si>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</si>
  <si>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</si>
  <si>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</si>
  <si>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</si>
  <si>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</si>
  <si>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</si>
  <si>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</si>
  <si>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</si>
  <si>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</si>
  <si>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</si>
  <si>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</si>
  <si>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</si>
  <si>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</si>
  <si>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</si>
  <si>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</si>
  <si>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</si>
  <si>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</si>
  <si>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</si>
  <si>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</si>
  <si>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</si>
  <si>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</si>
  <si>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</si>
  <si>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</si>
  <si>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</si>
  <si>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</si>
  <si>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</si>
  <si>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</si>
  <si>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</si>
  <si>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</si>
  <si>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</si>
  <si>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</si>
  <si>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</si>
  <si>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</si>
  <si>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</si>
  <si>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</si>
  <si>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</si>
  <si>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</si>
  <si>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</si>
  <si>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</si>
  <si>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</si>
  <si>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</si>
  <si>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</si>
  <si>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</si>
  <si>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</si>
  <si>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</si>
  <si>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</si>
  <si>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</si>
  <si>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</si>
  <si>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</si>
  <si>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</si>
  <si>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</si>
  <si>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</si>
  <si>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</si>
  <si>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</si>
  <si>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</si>
  <si>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</si>
  <si>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</si>
  <si>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</si>
  <si>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</si>
  <si>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</si>
  <si>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</si>
  <si>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</si>
  <si>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</si>
  <si>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</si>
  <si>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</si>
  <si>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</si>
  <si>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</si>
  <si>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</si>
  <si>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</si>
  <si>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</si>
  <si>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</si>
  <si>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</si>
  <si>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</si>
  <si>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</si>
  <si>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</si>
  <si>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</si>
  <si>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</si>
  <si>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</si>
  <si>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</si>
  <si>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</si>
  <si>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</si>
  <si>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</si>
  <si>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</si>
  <si>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</si>
  <si>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</si>
  <si>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</si>
  <si>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</si>
  <si>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</si>
  <si>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</si>
  <si>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</si>
  <si>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</si>
  <si>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</si>
  <si>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</si>
  <si>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</si>
  <si>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</si>
  <si>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</si>
  <si>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</si>
  <si>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</si>
  <si>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</si>
  <si>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</si>
  <si>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</si>
  <si>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</si>
  <si>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</si>
  <si>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</si>
  <si>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</si>
  <si>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</si>
  <si>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</si>
  <si>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</si>
  <si>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</si>
  <si>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</si>
  <si>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</si>
  <si>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</si>
  <si>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</si>
  <si>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</si>
  <si>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</si>
  <si>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</si>
  <si>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</si>
  <si>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</si>
  <si>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</si>
  <si>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</si>
  <si>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</si>
  <si>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</si>
  <si>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</si>
  <si>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</si>
  <si>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</si>
  <si>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</si>
  <si>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</si>
  <si>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</si>
  <si>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</si>
  <si>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</si>
  <si>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</si>
  <si>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</si>
  <si>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</si>
  <si>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</si>
  <si>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</si>
  <si>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</si>
  <si>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</si>
  <si>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</si>
  <si>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</si>
  <si>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</si>
  <si>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</si>
  <si>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</si>
  <si>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</si>
  <si>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</si>
  <si>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</si>
  <si>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</si>
  <si>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</si>
  <si>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</si>
  <si>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</si>
  <si>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</si>
  <si>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</si>
  <si>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</si>
  <si>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</si>
  <si>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</si>
  <si>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</si>
  <si>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</si>
  <si>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</si>
  <si>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</si>
  <si>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</si>
  <si>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</si>
  <si>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</si>
  <si>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</si>
  <si>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</si>
  <si>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</si>
  <si>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</si>
  <si>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</si>
  <si>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</si>
  <si>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</si>
  <si>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</si>
  <si>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</si>
  <si>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</si>
  <si>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</si>
  <si>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</si>
  <si>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</si>
  <si>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</si>
  <si>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</si>
  <si>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</si>
  <si>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</si>
  <si>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</si>
  <si>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</si>
  <si>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</si>
  <si>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</si>
  <si>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</si>
  <si>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</si>
  <si>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</si>
  <si>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</si>
  <si>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</si>
  <si>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</si>
  <si>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</si>
  <si>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</si>
  <si>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</si>
  <si>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</si>
  <si>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</si>
  <si>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</si>
  <si>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</si>
  <si>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</si>
  <si>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</si>
  <si>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</si>
  <si>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</si>
  <si>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</si>
  <si>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</si>
  <si>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</si>
  <si>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</si>
  <si>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</si>
  <si>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</si>
  <si>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</si>
  <si>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</si>
  <si>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</si>
  <si>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</si>
  <si>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</si>
  <si>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</si>
  <si>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</si>
  <si>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</si>
  <si>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</si>
  <si>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</si>
  <si>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</si>
  <si>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</si>
  <si>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</si>
  <si>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</si>
  <si>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</si>
  <si>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</si>
  <si>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</si>
  <si>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</si>
  <si>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</si>
  <si>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</si>
  <si>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</si>
  <si>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</si>
  <si>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</si>
  <si>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</si>
  <si>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</si>
  <si>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</si>
  <si>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</si>
  <si>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</si>
  <si>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</si>
  <si>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</si>
  <si>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</si>
  <si>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</si>
  <si>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</si>
  <si>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</si>
  <si>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</si>
  <si>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</si>
  <si>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</si>
  <si>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</si>
  <si>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</si>
  <si>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</si>
  <si>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</si>
  <si>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</si>
  <si>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</si>
  <si>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</si>
  <si>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</si>
  <si>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</si>
  <si>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</si>
  <si>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</si>
  <si>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</si>
  <si>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</si>
  <si>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</si>
  <si>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</si>
  <si>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</si>
  <si>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</si>
  <si>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</si>
  <si>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</si>
  <si>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</si>
  <si>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</si>
  <si>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</si>
  <si>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</si>
  <si>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</si>
  <si>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</si>
  <si>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</si>
  <si>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</si>
  <si>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</si>
  <si>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</si>
  <si>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</si>
  <si>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</si>
  <si>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</si>
  <si>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</si>
  <si>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</si>
  <si>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</si>
  <si>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</si>
  <si>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</si>
  <si>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</si>
  <si>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</si>
  <si>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</si>
  <si>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</si>
  <si>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</si>
  <si>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</si>
  <si>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</si>
  <si>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</si>
  <si>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</si>
  <si>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</si>
  <si>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</si>
  <si>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</si>
  <si>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</si>
  <si>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</si>
  <si>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</si>
  <si>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</si>
  <si>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</si>
  <si>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</si>
  <si>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</si>
  <si>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</si>
  <si>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</si>
  <si>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</si>
  <si>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</si>
  <si>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</si>
  <si>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</si>
  <si>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</si>
  <si>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</si>
  <si>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</si>
  <si>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</si>
  <si>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</si>
  <si>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</si>
  <si>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</si>
  <si>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</si>
  <si>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</si>
  <si>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</si>
  <si>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</si>
  <si>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</si>
  <si>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</si>
  <si>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</si>
  <si>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</si>
  <si>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</si>
  <si>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</si>
  <si>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</si>
  <si>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</si>
  <si>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</si>
  <si>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</si>
  <si>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</si>
  <si>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</si>
  <si>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</si>
  <si>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</si>
  <si>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</si>
  <si>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</si>
  <si>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</si>
  <si>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</si>
  <si>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</si>
  <si>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</si>
  <si>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</si>
  <si>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</si>
  <si>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</si>
  <si>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</si>
  <si>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</si>
  <si>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</si>
  <si>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</si>
  <si>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</si>
  <si>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</si>
  <si>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</si>
  <si>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</si>
  <si>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</si>
  <si>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</si>
  <si>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</si>
  <si>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</si>
  <si>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</si>
  <si>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</si>
  <si>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</si>
  <si>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</si>
  <si>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</si>
  <si>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</si>
  <si>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</si>
  <si>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</si>
  <si>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</si>
  <si>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</si>
  <si>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</si>
  <si>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</si>
  <si>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</si>
  <si>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</si>
  <si>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</si>
  <si>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</si>
  <si>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</si>
  <si>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</si>
  <si>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</si>
  <si>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</si>
  <si>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</si>
  <si>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</si>
  <si>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</si>
  <si>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</si>
  <si>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</si>
  <si>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</si>
  <si>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</si>
  <si>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</si>
  <si>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</si>
  <si>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</si>
  <si>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</si>
  <si>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</si>
  <si>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</si>
  <si>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</si>
  <si>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</si>
  <si>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</si>
  <si>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</si>
  <si>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</si>
  <si>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</si>
  <si>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</si>
  <si>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</si>
  <si>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</si>
  <si>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</si>
  <si>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</si>
  <si>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</si>
  <si>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</si>
  <si>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</si>
  <si>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</si>
  <si>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</si>
  <si>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</si>
  <si>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</si>
  <si>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</si>
  <si>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</si>
  <si>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</si>
  <si>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</si>
  <si>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</si>
  <si>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</si>
  <si>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</si>
  <si>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</si>
  <si>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</si>
  <si>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</si>
  <si>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</si>
  <si>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</si>
  <si>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</si>
  <si>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</si>
  <si>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</si>
  <si>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</si>
  <si>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</si>
  <si>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</si>
  <si>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</si>
  <si>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</si>
  <si>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</si>
  <si>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</si>
  <si>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</si>
  <si>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</si>
  <si>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</si>
  <si>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</si>
  <si>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</si>
  <si>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</si>
  <si>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</si>
  <si>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</si>
  <si>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</si>
  <si>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</si>
  <si>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</si>
  <si>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</si>
  <si>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</si>
  <si>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</si>
  <si>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</si>
  <si>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</si>
  <si>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</si>
  <si>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</si>
  <si>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</si>
  <si>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</si>
  <si>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</si>
  <si>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</si>
  <si>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</si>
  <si>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</si>
  <si>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</si>
  <si>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</si>
  <si>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</si>
  <si>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</si>
  <si>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</si>
  <si>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</si>
  <si>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</si>
  <si>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</si>
  <si>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</si>
  <si>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</si>
  <si>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</si>
  <si>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</si>
  <si>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</si>
  <si>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</si>
  <si>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</si>
  <si>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</si>
  <si>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</si>
  <si>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</si>
  <si>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</si>
  <si>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</si>
  <si>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</si>
  <si>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</si>
  <si>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</si>
  <si>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</si>
  <si>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</si>
  <si>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</si>
  <si>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</si>
  <si>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</si>
  <si>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</si>
  <si>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</si>
  <si>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</si>
  <si>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</si>
  <si>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</si>
  <si>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</si>
  <si>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</si>
  <si>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</si>
  <si>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</si>
  <si>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</si>
  <si>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</si>
  <si>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</si>
  <si>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</si>
  <si>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</si>
  <si>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</si>
  <si>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</si>
  <si>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</si>
  <si>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</si>
  <si>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</si>
  <si>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</si>
  <si>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</si>
  <si>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</si>
  <si>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</si>
  <si>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</si>
  <si>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</si>
  <si>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</si>
  <si>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</si>
  <si>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</si>
  <si>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</si>
  <si>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</si>
  <si>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</si>
  <si>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</si>
  <si>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</si>
  <si>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</si>
  <si>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</si>
  <si>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</si>
  <si>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</si>
  <si>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</si>
  <si>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</si>
  <si>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</si>
  <si>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</si>
  <si>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</si>
  <si>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</si>
  <si>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</si>
  <si>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</si>
  <si>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</si>
  <si>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</si>
  <si>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</si>
  <si>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</si>
  <si>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</si>
  <si>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</si>
  <si>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</si>
  <si>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</si>
  <si>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</si>
  <si>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</si>
  <si>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</si>
  <si>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</si>
  <si>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</si>
  <si>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</si>
  <si>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</si>
  <si>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</si>
  <si>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</si>
  <si>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</si>
  <si>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</si>
  <si>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</si>
  <si>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</si>
  <si>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</si>
  <si>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</si>
  <si>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</si>
  <si>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</si>
  <si>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</si>
  <si>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</si>
  <si>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</si>
  <si>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</si>
  <si>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</si>
  <si>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</si>
  <si>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</si>
  <si>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</si>
  <si>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</si>
  <si>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</si>
  <si>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</si>
  <si>
    <t>Automattic</t>
  </si>
  <si>
    <t>$986</t>
  </si>
  <si>
    <t>Canva</t>
  </si>
  <si>
    <t>$2500</t>
  </si>
  <si>
    <t>Northvolt</t>
  </si>
  <si>
    <t>$13800</t>
  </si>
  <si>
    <t>$3000</t>
  </si>
  <si>
    <t>$150</t>
  </si>
  <si>
    <t>$770</t>
  </si>
  <si>
    <t>Prefect</t>
  </si>
  <si>
    <t>$47</t>
  </si>
  <si>
    <t>$145</t>
  </si>
  <si>
    <t>Acxiom</t>
  </si>
  <si>
    <t>Little Rock</t>
  </si>
  <si>
    <t>HelloFresh</t>
  </si>
  <si>
    <t>$367</t>
  </si>
  <si>
    <t>Otorio</t>
  </si>
  <si>
    <t>ActiveFence</t>
  </si>
  <si>
    <t>$100</t>
  </si>
  <si>
    <t>D-ID</t>
  </si>
  <si>
    <t>$48</t>
  </si>
  <si>
    <t>United Kingdom</t>
  </si>
  <si>
    <t>$629</t>
  </si>
  <si>
    <t>Zonar Systems</t>
  </si>
  <si>
    <t>$50</t>
  </si>
  <si>
    <t xml:space="preserve">Wayfair </t>
  </si>
  <si>
    <t>$1700</t>
  </si>
  <si>
    <t>Hewlett Packard Enterprise</t>
  </si>
  <si>
    <t>$1400</t>
  </si>
  <si>
    <t>LiveRamp</t>
  </si>
  <si>
    <t>$16</t>
  </si>
  <si>
    <t>Rec Room</t>
  </si>
  <si>
    <t>$294</t>
  </si>
  <si>
    <t>ANS Commerce</t>
  </si>
  <si>
    <t>HP</t>
  </si>
  <si>
    <t>$284</t>
  </si>
  <si>
    <t>Autodesk</t>
  </si>
  <si>
    <t>Digimarc</t>
  </si>
  <si>
    <t>$105</t>
  </si>
  <si>
    <t>$26</t>
  </si>
  <si>
    <t>$263</t>
  </si>
  <si>
    <t>$1200</t>
  </si>
  <si>
    <t>Commercetools</t>
  </si>
  <si>
    <t>$119</t>
  </si>
  <si>
    <t>Dayforce</t>
  </si>
  <si>
    <t>$40</t>
  </si>
  <si>
    <t>$3300</t>
  </si>
  <si>
    <t>Skybox Security</t>
  </si>
  <si>
    <t>$335</t>
  </si>
  <si>
    <t>HerMD</t>
  </si>
  <si>
    <t>$28</t>
  </si>
  <si>
    <t>$93</t>
  </si>
  <si>
    <t>NetEase</t>
  </si>
  <si>
    <t>$85</t>
  </si>
  <si>
    <t>Electriq Global</t>
  </si>
  <si>
    <t>SeatGeek</t>
  </si>
  <si>
    <t>$400</t>
  </si>
  <si>
    <t>$43</t>
  </si>
  <si>
    <t>$229</t>
  </si>
  <si>
    <t>Logically</t>
  </si>
  <si>
    <t>$37</t>
  </si>
  <si>
    <t>Eviation Aircraft</t>
  </si>
  <si>
    <t>Blue Origin</t>
  </si>
  <si>
    <t>$167</t>
  </si>
  <si>
    <t>Metro Africa Xpress</t>
  </si>
  <si>
    <t>$64</t>
  </si>
  <si>
    <t>$125</t>
  </si>
  <si>
    <t>$320</t>
  </si>
  <si>
    <t>$403</t>
  </si>
  <si>
    <t>$1300</t>
  </si>
  <si>
    <t>$26000</t>
  </si>
  <si>
    <t>Wise</t>
  </si>
  <si>
    <t>Justworks</t>
  </si>
  <si>
    <t>$160</t>
  </si>
  <si>
    <t>$1100</t>
  </si>
  <si>
    <t>$429</t>
  </si>
  <si>
    <t>NanoLock</t>
  </si>
  <si>
    <t>$18</t>
  </si>
  <si>
    <t>$230</t>
  </si>
  <si>
    <t>$394</t>
  </si>
  <si>
    <t>$455</t>
  </si>
  <si>
    <t>SRTX</t>
  </si>
  <si>
    <t>$151</t>
  </si>
  <si>
    <t>Tabnine</t>
  </si>
  <si>
    <t>$57</t>
  </si>
  <si>
    <t>Hugging Face</t>
  </si>
  <si>
    <t>$395</t>
  </si>
  <si>
    <t>$15000</t>
  </si>
  <si>
    <t>AppsFlyer</t>
  </si>
  <si>
    <t>$293</t>
  </si>
  <si>
    <t>$453</t>
  </si>
  <si>
    <t>$3</t>
  </si>
  <si>
    <t>$12</t>
  </si>
  <si>
    <t>$65</t>
  </si>
  <si>
    <t>Sure</t>
  </si>
  <si>
    <t>$123</t>
  </si>
  <si>
    <t>Cushion</t>
  </si>
  <si>
    <t>$20</t>
  </si>
  <si>
    <t>Placer.ai</t>
  </si>
  <si>
    <t>$267</t>
  </si>
  <si>
    <t>$8100</t>
  </si>
  <si>
    <t>Digital River</t>
  </si>
  <si>
    <t>Moon Active</t>
  </si>
  <si>
    <t>$425</t>
  </si>
  <si>
    <t>$8700</t>
  </si>
  <si>
    <t>Turso</t>
  </si>
  <si>
    <t>$7</t>
  </si>
  <si>
    <t>$91</t>
  </si>
  <si>
    <t>$205</t>
  </si>
  <si>
    <t>Pocket FM</t>
  </si>
  <si>
    <t>$212</t>
  </si>
  <si>
    <t>$523</t>
  </si>
  <si>
    <t>HeyJobs</t>
  </si>
  <si>
    <t>$62</t>
  </si>
  <si>
    <t>$222</t>
  </si>
  <si>
    <t>$42</t>
  </si>
  <si>
    <t>Advisor Credit Exchange</t>
  </si>
  <si>
    <t>$31</t>
  </si>
  <si>
    <t>$1</t>
  </si>
  <si>
    <t>Alza</t>
  </si>
  <si>
    <t>$56</t>
  </si>
  <si>
    <t>Pandion</t>
  </si>
  <si>
    <t>$76</t>
  </si>
  <si>
    <t>$97</t>
  </si>
  <si>
    <t>Icon</t>
  </si>
  <si>
    <t>$451</t>
  </si>
  <si>
    <t>Altruist</t>
  </si>
  <si>
    <t>$449</t>
  </si>
  <si>
    <t>Cloud Software Group</t>
  </si>
  <si>
    <t>$155</t>
  </si>
  <si>
    <t>Level</t>
  </si>
  <si>
    <t>$27</t>
  </si>
  <si>
    <t>Epicery</t>
  </si>
  <si>
    <t>Arkansas</t>
  </si>
  <si>
    <t>Los Altos</t>
  </si>
  <si>
    <t>Klue</t>
  </si>
  <si>
    <t>Sabi</t>
  </si>
  <si>
    <t>Salto</t>
  </si>
  <si>
    <t>Hims &amp; Hers</t>
  </si>
  <si>
    <t>Otipy</t>
  </si>
  <si>
    <t>LeddarTech</t>
  </si>
  <si>
    <t>Quebec</t>
  </si>
  <si>
    <t>Climeworks</t>
  </si>
  <si>
    <t>Builder.ai</t>
  </si>
  <si>
    <t>Blink Charging</t>
  </si>
  <si>
    <t>VerSe Innovation copy</t>
  </si>
  <si>
    <t>GroundGame Health</t>
  </si>
  <si>
    <t>Noogata</t>
  </si>
  <si>
    <t>Match Group</t>
  </si>
  <si>
    <t>CrowdStrike</t>
  </si>
  <si>
    <t>OpenText</t>
  </si>
  <si>
    <t>GenWise</t>
  </si>
  <si>
    <t>General Fusion</t>
  </si>
  <si>
    <t>Deep Instinct</t>
  </si>
  <si>
    <t>Log 9 Materials</t>
  </si>
  <si>
    <t>Beam</t>
  </si>
  <si>
    <t>NetApp</t>
  </si>
  <si>
    <t>Stem</t>
  </si>
  <si>
    <t>SambaNova</t>
  </si>
  <si>
    <t>Zopper</t>
  </si>
  <si>
    <t>Smashing</t>
  </si>
  <si>
    <t>GupShup</t>
  </si>
  <si>
    <t>Marin Software</t>
  </si>
  <si>
    <t>Wing Cloud</t>
  </si>
  <si>
    <t>Coho AI</t>
  </si>
  <si>
    <t>Five9</t>
  </si>
  <si>
    <t>Tract</t>
  </si>
  <si>
    <t>WhyHive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</si>
</sst>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1" fillId="0" borderId="4" xfId="0" applyFont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11" fillId="0" borderId="0" xfId="0" applyFont="1" applyBorder="1" applyAlignment="1">
      <alignment vertical="top" wrapText="1"/>
    </xf>
    <xf numFmtId="1" fontId="0" fillId="0" borderId="0" xfId="0" applyNumberFormat="1" applyBorder="1" applyAlignment="1">
      <alignment horizontal="left" vertical="center" shrinkToFit="1"/>
    </xf>
    <xf numFmtId="164" fontId="0" fillId="0" borderId="0" xfId="0" applyNumberFormat="1" applyBorder="1" applyAlignment="1">
      <alignment horizontal="left" vertical="center" shrinkToFit="1"/>
    </xf>
    <xf numFmtId="166" fontId="0" fillId="0" borderId="0" xfId="0" applyNumberFormat="1" applyBorder="1" applyAlignment="1">
      <alignment horizontal="left" vertical="center" wrapText="1"/>
    </xf>
    <xf numFmtId="167" fontId="0" fillId="0" borderId="0" xfId="0" applyNumberFormat="1" applyBorder="1" applyAlignment="1">
      <alignment horizontal="left" vertical="center" shrinkToFit="1"/>
    </xf>
    <xf numFmtId="167" fontId="0" fillId="0" borderId="0" xfId="0" applyNumberForma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249" totalsRowShown="0" headerRowDxfId="18" dataDxfId="17">
  <autoFilter ref="A1:R2249" xr:uid="{9BCCE1BC-1A45-CC45-9D5E-D4820695CBC7}"/>
  <sortState xmlns:xlrd2="http://schemas.microsoft.com/office/spreadsheetml/2017/richdata2" ref="A2:R2249">
    <sortCondition ref="I1:I2249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249"/>
  <sheetViews>
    <sheetView tabSelected="1" topLeftCell="G1" zoomScale="120" zoomScaleNormal="120" workbookViewId="0">
      <pane ySplit="1" topLeftCell="A2200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6" t="s">
        <v>1734</v>
      </c>
      <c r="R1" s="46" t="s">
        <v>1735</v>
      </c>
    </row>
    <row r="2" spans="1:18" s="1" customFormat="1" x14ac:dyDescent="0.2">
      <c r="A2" s="3">
        <v>1</v>
      </c>
      <c r="B2" s="3" t="s">
        <v>1326</v>
      </c>
      <c r="C2" s="3" t="s">
        <v>76</v>
      </c>
      <c r="D2" s="3">
        <f>VLOOKUP(Table13[[#This Row],[Location_HQ]],layoffs_location_with_coordinat!A:B,2,FALSE)</f>
        <v>0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30</v>
      </c>
      <c r="N2" s="3" t="s">
        <v>41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3">
        <f>VLOOKUP(Table13[[#This Row],[Location_HQ]],layoffs_location_with_coordinat!A:B,2,FALSE)</f>
        <v>0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1325</v>
      </c>
      <c r="C4" s="11" t="s">
        <v>1371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16</v>
      </c>
      <c r="N4" s="3" t="s">
        <v>147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3">
        <f>VLOOKUP(Table13[[#This Row],[Location_HQ]],layoffs_location_with_coordinat!A:B,2,FALSE)</f>
        <v>0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3">
        <f>VLOOKUP(Table13[[#This Row],[Location_HQ]],layoffs_location_with_coordinat!A:B,2,FALSE)</f>
        <v>0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3">
        <f>VLOOKUP(Table13[[#This Row],[Location_HQ]],layoffs_location_with_coordinat!A:B,2,FALSE)</f>
        <v>0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1321</v>
      </c>
      <c r="C8" s="3" t="s">
        <v>154</v>
      </c>
      <c r="D8" s="3">
        <f>VLOOKUP(Table13[[#This Row],[Location_HQ]],layoffs_location_with_coordinat!A:B,2,FALSE)</f>
        <v>0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72</v>
      </c>
      <c r="N8" s="3" t="s">
        <v>49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3">
        <f>VLOOKUP(Table13[[#This Row],[Location_HQ]],layoffs_location_with_coordinat!A:B,2,FALSE)</f>
        <v>0</v>
      </c>
      <c r="E9" s="3">
        <f>VLOOKUP(Table13[[#This Row],[Location_HQ]],layoffs_location_with_coordinat!A:C,3,FALSE)</f>
        <v>0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3">
        <f>VLOOKUP(Table13[[#This Row],[Location_HQ]],layoffs_location_with_coordinat!A:B,2,FALSE)</f>
        <v>0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3">
        <f>VLOOKUP(Table13[[#This Row],[Location_HQ]],layoffs_location_with_coordinat!A:B,2,FALSE)</f>
        <v>0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3">
        <f>VLOOKUP(Table13[[#This Row],[Location_HQ]],layoffs_location_with_coordinat!A:B,2,FALSE)</f>
        <v>0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3">
        <f>VLOOKUP(Table13[[#This Row],[Location_HQ]],layoffs_location_with_coordinat!A:B,2,FALSE)</f>
        <v>0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3">
        <f>VLOOKUP(Table13[[#This Row],[Location_HQ]],layoffs_location_with_coordinat!A:B,2,FALSE)</f>
        <v>0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1315</v>
      </c>
      <c r="C16" s="3" t="s">
        <v>83</v>
      </c>
      <c r="D16" s="3">
        <f>VLOOKUP(Table13[[#This Row],[Location_HQ]],layoffs_location_with_coordinat!A:B,2,FALSE)</f>
        <v>0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72</v>
      </c>
      <c r="N16" s="3" t="s">
        <v>49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1317</v>
      </c>
      <c r="C17" s="11" t="s">
        <v>1371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84</v>
      </c>
      <c r="N17" s="3" t="s">
        <v>49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3">
        <f>VLOOKUP(Table13[[#This Row],[Location_HQ]],layoffs_location_with_coordinat!A:B,2,FALSE)</f>
        <v>0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411</v>
      </c>
      <c r="C19" s="11" t="s">
        <v>1371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72</v>
      </c>
      <c r="N19" s="3" t="s">
        <v>108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3">
        <f>VLOOKUP(Table13[[#This Row],[Location_HQ]],layoffs_location_with_coordinat!A:B,2,FALSE)</f>
        <v>0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1309</v>
      </c>
      <c r="C22" s="3" t="s">
        <v>83</v>
      </c>
      <c r="D22" s="3">
        <f>VLOOKUP(Table13[[#This Row],[Location_HQ]],layoffs_location_with_coordinat!A:B,2,FALSE)</f>
        <v>0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130</v>
      </c>
      <c r="N22" s="3" t="s">
        <v>41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1311</v>
      </c>
      <c r="C23" s="3" t="s">
        <v>39</v>
      </c>
      <c r="D23" s="3">
        <f>VLOOKUP(Table13[[#This Row],[Location_HQ]],layoffs_location_with_coordinat!A:B,2,FALSE)</f>
        <v>0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54</v>
      </c>
      <c r="N23" s="3" t="s">
        <v>49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1308</v>
      </c>
      <c r="C24" s="3" t="s">
        <v>1474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72</v>
      </c>
      <c r="N24" s="3" t="s">
        <v>108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912</v>
      </c>
      <c r="C25" s="3" t="s">
        <v>1371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72</v>
      </c>
      <c r="N25" s="3" t="s">
        <v>49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3">
        <f>VLOOKUP(Table13[[#This Row],[Location_HQ]],layoffs_location_with_coordinat!A:B,2,FALSE)</f>
        <v>0</v>
      </c>
      <c r="E29" s="3">
        <f>VLOOKUP(Table13[[#This Row],[Location_HQ]],layoffs_location_with_coordinat!A:C,3,FALSE)</f>
        <v>0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3">
        <f>VLOOKUP(Table13[[#This Row],[Location_HQ]],layoffs_location_with_coordinat!A:B,2,FALSE)</f>
        <v>0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1305</v>
      </c>
      <c r="C31" s="11" t="s">
        <v>1371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137</v>
      </c>
      <c r="N31" s="3" t="s">
        <v>49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1303</v>
      </c>
      <c r="C32" s="3" t="s">
        <v>145</v>
      </c>
      <c r="D32" s="3">
        <f>VLOOKUP(Table13[[#This Row],[Location_HQ]],layoffs_location_with_coordinat!A:B,2,FALSE)</f>
        <v>0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239</v>
      </c>
      <c r="N32" s="3" t="s">
        <v>63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3">
        <f>VLOOKUP(Table13[[#This Row],[Location_HQ]],layoffs_location_with_coordinat!A:B,2,FALSE)</f>
        <v>0</v>
      </c>
      <c r="E33" s="3">
        <f>VLOOKUP(Table13[[#This Row],[Location_HQ]],layoffs_location_with_coordinat!A:C,3,FALSE)</f>
        <v>0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3">
        <f>VLOOKUP(Table13[[#This Row],[Location_HQ]],layoffs_location_with_coordinat!A:B,2,FALSE)</f>
        <v>0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3">
        <f>VLOOKUP(Table13[[#This Row],[Location_HQ]],layoffs_location_with_coordinat!A:B,2,FALSE)</f>
        <v>0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3">
        <f>VLOOKUP(Table13[[#This Row],[Location_HQ]],layoffs_location_with_coordinat!A:B,2,FALSE)</f>
        <v>0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3">
        <f>VLOOKUP(Table13[[#This Row],[Location_HQ]],layoffs_location_with_coordinat!A:B,2,FALSE)</f>
        <v>0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3">
        <f>VLOOKUP(Table13[[#This Row],[Location_HQ]],layoffs_location_with_coordinat!A:B,2,FALSE)</f>
        <v>0</v>
      </c>
      <c r="E39" s="3">
        <f>VLOOKUP(Table13[[#This Row],[Location_HQ]],layoffs_location_with_coordinat!A:C,3,FALSE)</f>
        <v>0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3">
        <f>VLOOKUP(Table13[[#This Row],[Location_HQ]],layoffs_location_with_coordinat!A:B,2,FALSE)</f>
        <v>0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3">
        <f>VLOOKUP(Table13[[#This Row],[Location_HQ]],layoffs_location_with_coordinat!A:B,2,FALSE)</f>
        <v>0</v>
      </c>
      <c r="E41" s="3">
        <f>VLOOKUP(Table13[[#This Row],[Location_HQ]],layoffs_location_with_coordinat!A:C,3,FALSE)</f>
        <v>0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1294</v>
      </c>
      <c r="C42" s="3" t="s">
        <v>58</v>
      </c>
      <c r="D42" s="3">
        <f>VLOOKUP(Table13[[#This Row],[Location_HQ]],layoffs_location_with_coordinat!A:B,2,FALSE)</f>
        <v>0</v>
      </c>
      <c r="E42" s="3">
        <f>VLOOKUP(Table13[[#This Row],[Location_HQ]],layoffs_location_with_coordinat!A:C,3,FALSE)</f>
        <v>0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192</v>
      </c>
      <c r="N42" s="3" t="s">
        <v>22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355</v>
      </c>
      <c r="C43" s="3" t="s">
        <v>43</v>
      </c>
      <c r="D43" s="3">
        <f>VLOOKUP(Table13[[#This Row],[Location_HQ]],layoffs_location_with_coordinat!A:B,2,FALSE)</f>
        <v>0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84</v>
      </c>
      <c r="N43" s="3" t="s">
        <v>22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3">
        <f>VLOOKUP(Table13[[#This Row],[Location_HQ]],layoffs_location_with_coordinat!A:B,2,FALSE)</f>
        <v>0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1293</v>
      </c>
      <c r="C45" s="3" t="s">
        <v>182</v>
      </c>
      <c r="D45" s="3">
        <f>VLOOKUP(Table13[[#This Row],[Location_HQ]],layoffs_location_with_coordinat!A:B,2,FALSE)</f>
        <v>0</v>
      </c>
      <c r="E45" s="3">
        <f>VLOOKUP(Table13[[#This Row],[Location_HQ]],layoffs_location_with_coordinat!A:C,3,FALSE)</f>
        <v>0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72</v>
      </c>
      <c r="N45" s="3" t="s">
        <v>108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3">
        <f>VLOOKUP(Table13[[#This Row],[Location_HQ]],layoffs_location_with_coordinat!A:B,2,FALSE)</f>
        <v>0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3">
        <f>VLOOKUP(Table13[[#This Row],[Location_HQ]],layoffs_location_with_coordinat!A:B,2,FALSE)</f>
        <v>0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3">
        <f>VLOOKUP(Table13[[#This Row],[Location_HQ]],layoffs_location_with_coordinat!A:B,2,FALSE)</f>
        <v>0</v>
      </c>
      <c r="E48" s="3">
        <f>VLOOKUP(Table13[[#This Row],[Location_HQ]],layoffs_location_with_coordinat!A:C,3,FALSE)</f>
        <v>0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3">
        <f>VLOOKUP(Table13[[#This Row],[Location_HQ]],layoffs_location_with_coordinat!A:B,2,FALSE)</f>
        <v>0</v>
      </c>
      <c r="E49" s="3">
        <f>VLOOKUP(Table13[[#This Row],[Location_HQ]],layoffs_location_with_coordinat!A:C,3,FALSE)</f>
        <v>0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3">
        <f>VLOOKUP(Table13[[#This Row],[Location_HQ]],layoffs_location_with_coordinat!A:B,2,FALSE)</f>
        <v>0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3">
        <f>VLOOKUP(Table13[[#This Row],[Location_HQ]],layoffs_location_with_coordinat!A:B,2,FALSE)</f>
        <v>0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3">
        <f>VLOOKUP(Table13[[#This Row],[Location_HQ]],layoffs_location_with_coordinat!A:B,2,FALSE)</f>
        <v>0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1288</v>
      </c>
      <c r="C53" s="3" t="s">
        <v>76</v>
      </c>
      <c r="D53" s="3">
        <f>VLOOKUP(Table13[[#This Row],[Location_HQ]],layoffs_location_with_coordinat!A:B,2,FALSE)</f>
        <v>0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35</v>
      </c>
      <c r="N53" s="3" t="s">
        <v>41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1285</v>
      </c>
      <c r="C54" s="3" t="s">
        <v>83</v>
      </c>
      <c r="D54" s="3">
        <f>VLOOKUP(Table13[[#This Row],[Location_HQ]],layoffs_location_with_coordinat!A:B,2,FALSE)</f>
        <v>0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27</v>
      </c>
      <c r="N54" s="3" t="s">
        <v>108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596</v>
      </c>
      <c r="C55" s="11" t="s">
        <v>1371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16</v>
      </c>
      <c r="N55" s="3" t="s">
        <v>63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3">
        <f>VLOOKUP(Table13[[#This Row],[Location_HQ]],layoffs_location_with_coordinat!A:B,2,FALSE)</f>
        <v>0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3">
        <f>VLOOKUP(Table13[[#This Row],[Location_HQ]],layoffs_location_with_coordinat!A:B,2,FALSE)</f>
        <v>0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3">
        <f>VLOOKUP(Table13[[#This Row],[Location_HQ]],layoffs_location_with_coordinat!A:B,2,FALSE)</f>
        <v>0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1281</v>
      </c>
      <c r="C60" s="11" t="s">
        <v>1371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32</v>
      </c>
      <c r="N60" s="3" t="s">
        <v>36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1282</v>
      </c>
      <c r="C61" s="3" t="s">
        <v>83</v>
      </c>
      <c r="D61" s="3">
        <f>VLOOKUP(Table13[[#This Row],[Location_HQ]],layoffs_location_with_coordinat!A:B,2,FALSE)</f>
        <v>0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90</v>
      </c>
      <c r="N61" s="3" t="s">
        <v>108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3">
        <f>VLOOKUP(Table13[[#This Row],[Location_HQ]],layoffs_location_with_coordinat!A:B,2,FALSE)</f>
        <v>0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3">
        <f>VLOOKUP(Table13[[#This Row],[Location_HQ]],layoffs_location_with_coordinat!A:B,2,FALSE)</f>
        <v>0</v>
      </c>
      <c r="E63" s="3">
        <f>VLOOKUP(Table13[[#This Row],[Location_HQ]],layoffs_location_with_coordinat!A:C,3,FALSE)</f>
        <v>0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3">
        <f>VLOOKUP(Table13[[#This Row],[Location_HQ]],layoffs_location_with_coordinat!A:B,2,FALSE)</f>
        <v>0</v>
      </c>
      <c r="E64" s="3">
        <f>VLOOKUP(Table13[[#This Row],[Location_HQ]],layoffs_location_with_coordinat!A:C,3,FALSE)</f>
        <v>0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3">
        <f>VLOOKUP(Table13[[#This Row],[Location_HQ]],layoffs_location_with_coordinat!A:B,2,FALSE)</f>
        <v>0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3">
        <f>VLOOKUP(Table13[[#This Row],[Location_HQ]],layoffs_location_with_coordinat!A:B,2,FALSE)</f>
        <v>0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1269</v>
      </c>
      <c r="C69" s="3" t="s">
        <v>76</v>
      </c>
      <c r="D69" s="3">
        <f>VLOOKUP(Table13[[#This Row],[Location_HQ]],layoffs_location_with_coordinat!A:B,2,FALSE)</f>
        <v>0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21</v>
      </c>
      <c r="N69" s="3" t="s">
        <v>49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3">
        <f>VLOOKUP(Table13[[#This Row],[Location_HQ]],layoffs_location_with_coordinat!A:B,2,FALSE)</f>
        <v>0</v>
      </c>
      <c r="E70" s="3">
        <f>VLOOKUP(Table13[[#This Row],[Location_HQ]],layoffs_location_with_coordinat!A:C,3,FALSE)</f>
        <v>0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3">
        <f>VLOOKUP(Table13[[#This Row],[Location_HQ]],layoffs_location_with_coordinat!A:B,2,FALSE)</f>
        <v>0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1276</v>
      </c>
      <c r="C72" s="3" t="s">
        <v>43</v>
      </c>
      <c r="D72" s="3">
        <f>VLOOKUP(Table13[[#This Row],[Location_HQ]],layoffs_location_with_coordinat!A:B,2,FALSE)</f>
        <v>0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130</v>
      </c>
      <c r="N72" s="3" t="s">
        <v>41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3">
        <f>VLOOKUP(Table13[[#This Row],[Location_HQ]],layoffs_location_with_coordinat!A:B,2,FALSE)</f>
        <v>0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3">
        <f>VLOOKUP(Table13[[#This Row],[Location_HQ]],layoffs_location_with_coordinat!A:B,2,FALSE)</f>
        <v>0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3">
        <f>VLOOKUP(Table13[[#This Row],[Location_HQ]],layoffs_location_with_coordinat!A:B,2,FALSE)</f>
        <v>0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3" t="s">
        <v>601</v>
      </c>
      <c r="D78" s="3">
        <f>VLOOKUP(Table13[[#This Row],[Location_HQ]],layoffs_location_with_coordinat!A:B,2,FALSE)</f>
        <v>0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3">
        <f>VLOOKUP(Table13[[#This Row],[Location_HQ]],layoffs_location_with_coordinat!A:B,2,FALSE)</f>
        <v>0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3">
        <f>VLOOKUP(Table13[[#This Row],[Location_HQ]],layoffs_location_with_coordinat!A:B,2,FALSE)</f>
        <v>0</v>
      </c>
      <c r="E80" s="3">
        <f>VLOOKUP(Table13[[#This Row],[Location_HQ]],layoffs_location_with_coordinat!A:C,3,FALSE)</f>
        <v>0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3">
        <f>VLOOKUP(Table13[[#This Row],[Location_HQ]],layoffs_location_with_coordinat!A:B,2,FALSE)</f>
        <v>0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3">
        <f>VLOOKUP(Table13[[#This Row],[Location_HQ]],layoffs_location_with_coordinat!A:B,2,FALSE)</f>
        <v>0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242</v>
      </c>
      <c r="C84" s="3" t="s">
        <v>179</v>
      </c>
      <c r="D84" s="3">
        <f>VLOOKUP(Table13[[#This Row],[Location_HQ]],layoffs_location_with_coordinat!A:B,2,FALSE)</f>
        <v>0</v>
      </c>
      <c r="E84" s="3">
        <f>VLOOKUP(Table13[[#This Row],[Location_HQ]],layoffs_location_with_coordinat!A:C,3,FALSE)</f>
        <v>0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77</v>
      </c>
      <c r="N84" s="3" t="s">
        <v>41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1268</v>
      </c>
      <c r="C86" s="3" t="s">
        <v>113</v>
      </c>
      <c r="D86" s="3">
        <f>VLOOKUP(Table13[[#This Row],[Location_HQ]],layoffs_location_with_coordinat!A:B,2,FALSE)</f>
        <v>0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77</v>
      </c>
      <c r="N86" s="3" t="s">
        <v>69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1262</v>
      </c>
      <c r="C87" s="3" t="s">
        <v>71</v>
      </c>
      <c r="D87" s="3">
        <f>VLOOKUP(Table13[[#This Row],[Location_HQ]],layoffs_location_with_coordinat!A:B,2,FALSE)</f>
        <v>0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84</v>
      </c>
      <c r="N87" s="3" t="s">
        <v>33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1261</v>
      </c>
      <c r="C88" s="11" t="s">
        <v>1371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30</v>
      </c>
      <c r="N88" s="3" t="s">
        <v>49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447</v>
      </c>
      <c r="C89" s="3" t="s">
        <v>39</v>
      </c>
      <c r="D89" s="3">
        <f>VLOOKUP(Table13[[#This Row],[Location_HQ]],layoffs_location_with_coordinat!A:B,2,FALSE)</f>
        <v>0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130</v>
      </c>
      <c r="N89" s="3" t="s">
        <v>49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3">
        <f>VLOOKUP(Table13[[#This Row],[Location_HQ]],layoffs_location_with_coordinat!A:B,2,FALSE)</f>
        <v>0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3">
        <f>VLOOKUP(Table13[[#This Row],[Location_HQ]],layoffs_location_with_coordinat!A:B,2,FALSE)</f>
        <v>0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3">
        <f>VLOOKUP(Table13[[#This Row],[Location_HQ]],layoffs_location_with_coordinat!A:B,2,FALSE)</f>
        <v>0</v>
      </c>
      <c r="E93" s="3">
        <f>VLOOKUP(Table13[[#This Row],[Location_HQ]],layoffs_location_with_coordinat!A:C,3,FALSE)</f>
        <v>0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3">
        <f>VLOOKUP(Table13[[#This Row],[Location_HQ]],layoffs_location_with_coordinat!A:B,2,FALSE)</f>
        <v>0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1256</v>
      </c>
      <c r="C96" s="3" t="s">
        <v>179</v>
      </c>
      <c r="D96" s="3">
        <f>VLOOKUP(Table13[[#This Row],[Location_HQ]],layoffs_location_with_coordinat!A:B,2,FALSE)</f>
        <v>0</v>
      </c>
      <c r="E96" s="3">
        <f>VLOOKUP(Table13[[#This Row],[Location_HQ]],layoffs_location_with_coordinat!A:C,3,FALSE)</f>
        <v>0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21</v>
      </c>
      <c r="N96" s="3" t="s">
        <v>69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3">
        <f>VLOOKUP(Table13[[#This Row],[Location_HQ]],layoffs_location_with_coordinat!A:B,2,FALSE)</f>
        <v>0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1250</v>
      </c>
      <c r="C98" s="11" t="s">
        <v>1371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130</v>
      </c>
      <c r="N98" s="3" t="s">
        <v>108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3">
        <f>VLOOKUP(Table13[[#This Row],[Location_HQ]],layoffs_location_with_coordinat!A:B,2,FALSE)</f>
        <v>0</v>
      </c>
      <c r="E99" s="3">
        <f>VLOOKUP(Table13[[#This Row],[Location_HQ]],layoffs_location_with_coordinat!A:C,3,FALSE)</f>
        <v>0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1245</v>
      </c>
      <c r="C101" s="3" t="s">
        <v>179</v>
      </c>
      <c r="D101" s="3">
        <f>VLOOKUP(Table13[[#This Row],[Location_HQ]],layoffs_location_with_coordinat!A:B,2,FALSE)</f>
        <v>0</v>
      </c>
      <c r="E101" s="3">
        <f>VLOOKUP(Table13[[#This Row],[Location_HQ]],layoffs_location_with_coordinat!A:C,3,FALSE)</f>
        <v>0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35</v>
      </c>
      <c r="N101" s="3" t="s">
        <v>49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1241</v>
      </c>
      <c r="C102" s="3" t="s">
        <v>39</v>
      </c>
      <c r="D102" s="3">
        <f>VLOOKUP(Table13[[#This Row],[Location_HQ]],layoffs_location_with_coordinat!A:B,2,FALSE)</f>
        <v>0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130</v>
      </c>
      <c r="N102" s="3" t="s">
        <v>49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1244</v>
      </c>
      <c r="C103" s="3" t="s">
        <v>115</v>
      </c>
      <c r="D103" s="3">
        <f>VLOOKUP(Table13[[#This Row],[Location_HQ]],layoffs_location_with_coordinat!A:B,2,FALSE)</f>
        <v>0</v>
      </c>
      <c r="E103" s="3">
        <f>VLOOKUP(Table13[[#This Row],[Location_HQ]],layoffs_location_with_coordinat!A:C,3,FALSE)</f>
        <v>0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32</v>
      </c>
      <c r="N103" s="3" t="s">
        <v>49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1243</v>
      </c>
      <c r="C104" s="3" t="s">
        <v>71</v>
      </c>
      <c r="D104" s="3">
        <f>VLOOKUP(Table13[[#This Row],[Location_HQ]],layoffs_location_with_coordinat!A:B,2,FALSE)</f>
        <v>0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274</v>
      </c>
      <c r="N104" s="3" t="s">
        <v>41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1246</v>
      </c>
      <c r="C106" s="3" t="s">
        <v>154</v>
      </c>
      <c r="D106" s="3">
        <f>VLOOKUP(Table13[[#This Row],[Location_HQ]],layoffs_location_with_coordinat!A:B,2,FALSE)</f>
        <v>0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84</v>
      </c>
      <c r="N106" s="3" t="s">
        <v>1697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3">
        <f>VLOOKUP(Table13[[#This Row],[Location_HQ]],layoffs_location_with_coordinat!A:B,2,FALSE)</f>
        <v>0</v>
      </c>
      <c r="E107" s="3">
        <f>VLOOKUP(Table13[[#This Row],[Location_HQ]],layoffs_location_with_coordinat!A:C,3,FALSE)</f>
        <v>0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3">
        <f>VLOOKUP(Table13[[#This Row],[Location_HQ]],layoffs_location_with_coordinat!A:B,2,FALSE)</f>
        <v>0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278</v>
      </c>
      <c r="C109" s="3" t="s">
        <v>39</v>
      </c>
      <c r="D109" s="3">
        <f>VLOOKUP(Table13[[#This Row],[Location_HQ]],layoffs_location_with_coordinat!A:B,2,FALSE)</f>
        <v>0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30</v>
      </c>
      <c r="N109" s="3" t="s">
        <v>108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1236</v>
      </c>
      <c r="C110" s="3" t="s">
        <v>1474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130</v>
      </c>
      <c r="N110" s="3" t="s">
        <v>36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1234</v>
      </c>
      <c r="C111" s="3" t="s">
        <v>71</v>
      </c>
      <c r="D111" s="3">
        <f>VLOOKUP(Table13[[#This Row],[Location_HQ]],layoffs_location_with_coordinat!A:B,2,FALSE)</f>
        <v>0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77</v>
      </c>
      <c r="N111" s="3" t="s">
        <v>108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1239</v>
      </c>
      <c r="C112" s="3" t="s">
        <v>39</v>
      </c>
      <c r="D112" s="3">
        <f>VLOOKUP(Table13[[#This Row],[Location_HQ]],layoffs_location_with_coordinat!A:B,2,FALSE)</f>
        <v>0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54</v>
      </c>
      <c r="N112" s="3" t="s">
        <v>22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1237</v>
      </c>
      <c r="C113" s="3" t="s">
        <v>132</v>
      </c>
      <c r="D113" s="3">
        <f>VLOOKUP(Table13[[#This Row],[Location_HQ]],layoffs_location_with_coordinat!A:B,2,FALSE)</f>
        <v>0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30</v>
      </c>
      <c r="N113" s="3" t="s">
        <v>108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1238</v>
      </c>
      <c r="C114" s="3" t="s">
        <v>39</v>
      </c>
      <c r="D114" s="3">
        <f>VLOOKUP(Table13[[#This Row],[Location_HQ]],layoffs_location_with_coordinat!A:B,2,FALSE)</f>
        <v>0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130</v>
      </c>
      <c r="N114" s="3" t="s">
        <v>1697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343</v>
      </c>
      <c r="C115" s="3" t="s">
        <v>43</v>
      </c>
      <c r="D115" s="3">
        <f>VLOOKUP(Table13[[#This Row],[Location_HQ]],layoffs_location_with_coordinat!A:B,2,FALSE)</f>
        <v>0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137</v>
      </c>
      <c r="N115" s="3" t="s">
        <v>28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1235</v>
      </c>
      <c r="C116" s="3" t="s">
        <v>71</v>
      </c>
      <c r="D116" s="3">
        <f>VLOOKUP(Table13[[#This Row],[Location_HQ]],layoffs_location_with_coordinat!A:B,2,FALSE)</f>
        <v>0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21</v>
      </c>
      <c r="N116" s="3" t="s">
        <v>28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1233</v>
      </c>
      <c r="C117" s="3" t="s">
        <v>71</v>
      </c>
      <c r="D117" s="3">
        <f>VLOOKUP(Table13[[#This Row],[Location_HQ]],layoffs_location_with_coordinat!A:B,2,FALSE)</f>
        <v>0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77</v>
      </c>
      <c r="N117" s="3" t="s">
        <v>63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1228</v>
      </c>
      <c r="C118" s="3" t="s">
        <v>39</v>
      </c>
      <c r="D118" s="3">
        <f>VLOOKUP(Table13[[#This Row],[Location_HQ]],layoffs_location_with_coordinat!A:B,2,FALSE)</f>
        <v>0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130</v>
      </c>
      <c r="N118" s="3" t="s">
        <v>41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1229</v>
      </c>
      <c r="C119" s="3" t="s">
        <v>39</v>
      </c>
      <c r="D119" s="3">
        <f>VLOOKUP(Table13[[#This Row],[Location_HQ]],layoffs_location_with_coordinat!A:B,2,FALSE)</f>
        <v>0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137</v>
      </c>
      <c r="N119" s="3" t="s">
        <v>49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412</v>
      </c>
      <c r="C120" s="3" t="s">
        <v>1371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16</v>
      </c>
      <c r="N120" s="3" t="s">
        <v>28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1231</v>
      </c>
      <c r="C121" s="3" t="s">
        <v>187</v>
      </c>
      <c r="D121" s="3">
        <f>VLOOKUP(Table13[[#This Row],[Location_HQ]],layoffs_location_with_coordinat!A:B,2,FALSE)</f>
        <v>0</v>
      </c>
      <c r="E121" s="3">
        <f>VLOOKUP(Table13[[#This Row],[Location_HQ]],layoffs_location_with_coordinat!A:C,3,FALSE)</f>
        <v>0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16</v>
      </c>
      <c r="N121" s="3" t="s">
        <v>49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1230</v>
      </c>
      <c r="C122" s="3" t="s">
        <v>187</v>
      </c>
      <c r="D122" s="3">
        <f>VLOOKUP(Table13[[#This Row],[Location_HQ]],layoffs_location_with_coordinat!A:B,2,FALSE)</f>
        <v>0</v>
      </c>
      <c r="E122" s="3">
        <f>VLOOKUP(Table13[[#This Row],[Location_HQ]],layoffs_location_with_coordinat!A:C,3,FALSE)</f>
        <v>0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84</v>
      </c>
      <c r="N122" s="3" t="s">
        <v>22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1224</v>
      </c>
      <c r="C123" s="11" t="s">
        <v>1371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84</v>
      </c>
      <c r="N123" s="3" t="s">
        <v>41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300</v>
      </c>
      <c r="C124" s="3" t="s">
        <v>13</v>
      </c>
      <c r="D124" s="3">
        <f>VLOOKUP(Table13[[#This Row],[Location_HQ]],layoffs_location_with_coordinat!A:B,2,FALSE)</f>
        <v>0</v>
      </c>
      <c r="E124" s="3">
        <f>VLOOKUP(Table13[[#This Row],[Location_HQ]],layoffs_location_with_coordinat!A:C,3,FALSE)</f>
        <v>0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30</v>
      </c>
      <c r="N124" s="3" t="s">
        <v>108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856</v>
      </c>
      <c r="C125" s="11" t="s">
        <v>1371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130</v>
      </c>
      <c r="N125" s="3" t="s">
        <v>41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1222</v>
      </c>
      <c r="C126" s="11" t="s">
        <v>1371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32</v>
      </c>
      <c r="N126" s="3" t="s">
        <v>41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1232</v>
      </c>
      <c r="C127" s="3" t="s">
        <v>71</v>
      </c>
      <c r="D127" s="3">
        <f>VLOOKUP(Table13[[#This Row],[Location_HQ]],layoffs_location_with_coordinat!A:B,2,FALSE)</f>
        <v>0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77</v>
      </c>
      <c r="N127" s="3" t="s">
        <v>69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1225</v>
      </c>
      <c r="C128" s="3" t="s">
        <v>1226</v>
      </c>
      <c r="D128" s="3">
        <f>VLOOKUP(Table13[[#This Row],[Location_HQ]],layoffs_location_with_coordinat!A:B,2,FALSE)</f>
        <v>0</v>
      </c>
      <c r="E128" s="3">
        <f>VLOOKUP(Table13[[#This Row],[Location_HQ]],layoffs_location_with_coordinat!A:C,3,FALSE)</f>
        <v>0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274</v>
      </c>
      <c r="N128" s="3" t="s">
        <v>41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1223</v>
      </c>
      <c r="C129" s="11" t="s">
        <v>1371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35</v>
      </c>
      <c r="N129" s="3" t="s">
        <v>49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129</v>
      </c>
      <c r="C130" s="3" t="s">
        <v>76</v>
      </c>
      <c r="D130" s="3">
        <f>VLOOKUP(Table13[[#This Row],[Location_HQ]],layoffs_location_with_coordinat!A:B,2,FALSE)</f>
        <v>0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130</v>
      </c>
      <c r="N130" s="3" t="s">
        <v>41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1218</v>
      </c>
      <c r="C131" s="3" t="s">
        <v>1219</v>
      </c>
      <c r="D131" s="3">
        <f>VLOOKUP(Table13[[#This Row],[Location_HQ]],layoffs_location_with_coordinat!A:B,2,FALSE)</f>
        <v>0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274</v>
      </c>
      <c r="N131" s="3" t="s">
        <v>49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1220</v>
      </c>
      <c r="C132" s="3" t="s">
        <v>392</v>
      </c>
      <c r="D132" s="3">
        <f>VLOOKUP(Table13[[#This Row],[Location_HQ]],layoffs_location_with_coordinat!A:B,2,FALSE)</f>
        <v>0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79</v>
      </c>
      <c r="N132" s="3" t="s">
        <v>49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1217</v>
      </c>
      <c r="C133" s="3" t="s">
        <v>113</v>
      </c>
      <c r="D133" s="3">
        <f>VLOOKUP(Table13[[#This Row],[Location_HQ]],layoffs_location_with_coordinat!A:B,2,FALSE)</f>
        <v>0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79</v>
      </c>
      <c r="N133" s="3" t="s">
        <v>28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1221</v>
      </c>
      <c r="C134" s="3" t="s">
        <v>58</v>
      </c>
      <c r="D134" s="3">
        <f>VLOOKUP(Table13[[#This Row],[Location_HQ]],layoffs_location_with_coordinat!A:B,2,FALSE)</f>
        <v>0</v>
      </c>
      <c r="E134" s="3">
        <f>VLOOKUP(Table13[[#This Row],[Location_HQ]],layoffs_location_with_coordinat!A:C,3,FALSE)</f>
        <v>0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130</v>
      </c>
      <c r="N134" s="3" t="s">
        <v>22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223</v>
      </c>
      <c r="C135" s="3" t="s">
        <v>1721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79</v>
      </c>
      <c r="N135" s="3" t="s">
        <v>108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841</v>
      </c>
      <c r="C136" s="3" t="s">
        <v>179</v>
      </c>
      <c r="D136" s="3">
        <f>VLOOKUP(Table13[[#This Row],[Location_HQ]],layoffs_location_with_coordinat!A:B,2,FALSE)</f>
        <v>0</v>
      </c>
      <c r="E136" s="3">
        <f>VLOOKUP(Table13[[#This Row],[Location_HQ]],layoffs_location_with_coordinat!A:C,3,FALSE)</f>
        <v>0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30</v>
      </c>
      <c r="N136" s="3" t="s">
        <v>49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1216</v>
      </c>
      <c r="C137" s="3" t="s">
        <v>187</v>
      </c>
      <c r="D137" s="3">
        <f>VLOOKUP(Table13[[#This Row],[Location_HQ]],layoffs_location_with_coordinat!A:B,2,FALSE)</f>
        <v>0</v>
      </c>
      <c r="E137" s="3">
        <f>VLOOKUP(Table13[[#This Row],[Location_HQ]],layoffs_location_with_coordinat!A:C,3,FALSE)</f>
        <v>0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35</v>
      </c>
      <c r="N137" s="3" t="s">
        <v>49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984</v>
      </c>
      <c r="C138" s="3" t="s">
        <v>171</v>
      </c>
      <c r="D138" s="3">
        <f>VLOOKUP(Table13[[#This Row],[Location_HQ]],layoffs_location_with_coordinat!A:B,2,FALSE)</f>
        <v>0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478</v>
      </c>
      <c r="N138" s="3" t="s">
        <v>49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1215</v>
      </c>
      <c r="C139" s="3" t="s">
        <v>1371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16</v>
      </c>
      <c r="N139" s="3" t="s">
        <v>28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1214</v>
      </c>
      <c r="C140" s="3" t="s">
        <v>43</v>
      </c>
      <c r="D140" s="3">
        <f>VLOOKUP(Table13[[#This Row],[Location_HQ]],layoffs_location_with_coordinat!A:B,2,FALSE)</f>
        <v>0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239</v>
      </c>
      <c r="N140" s="3" t="s">
        <v>22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1210</v>
      </c>
      <c r="C141" s="3" t="s">
        <v>1211</v>
      </c>
      <c r="D141" s="3">
        <f>VLOOKUP(Table13[[#This Row],[Location_HQ]],layoffs_location_with_coordinat!A:B,2,FALSE)</f>
        <v>0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72</v>
      </c>
      <c r="N141" s="3" t="s">
        <v>22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1212</v>
      </c>
      <c r="C142" s="3" t="s">
        <v>71</v>
      </c>
      <c r="D142" s="3">
        <f>VLOOKUP(Table13[[#This Row],[Location_HQ]],layoffs_location_with_coordinat!A:B,2,FALSE)</f>
        <v>0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79</v>
      </c>
      <c r="N142" s="3" t="s">
        <v>22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1213</v>
      </c>
      <c r="C143" s="11" t="s">
        <v>1371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623</v>
      </c>
      <c r="N143" s="3" t="s">
        <v>49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1209</v>
      </c>
      <c r="C144" s="3" t="s">
        <v>179</v>
      </c>
      <c r="D144" s="3">
        <f>VLOOKUP(Table13[[#This Row],[Location_HQ]],layoffs_location_with_coordinat!A:B,2,FALSE)</f>
        <v>0</v>
      </c>
      <c r="E144" s="3">
        <f>VLOOKUP(Table13[[#This Row],[Location_HQ]],layoffs_location_with_coordinat!A:C,3,FALSE)</f>
        <v>0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35</v>
      </c>
      <c r="N144" s="3" t="s">
        <v>49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1208</v>
      </c>
      <c r="C145" s="3" t="s">
        <v>1371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90</v>
      </c>
      <c r="N145" s="3" t="s">
        <v>69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839</v>
      </c>
      <c r="C146" s="3" t="s">
        <v>154</v>
      </c>
      <c r="D146" s="3">
        <f>VLOOKUP(Table13[[#This Row],[Location_HQ]],layoffs_location_with_coordinat!A:B,2,FALSE)</f>
        <v>0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30</v>
      </c>
      <c r="N146" s="3" t="s">
        <v>28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437</v>
      </c>
      <c r="C147" s="3" t="s">
        <v>187</v>
      </c>
      <c r="D147" s="3">
        <f>VLOOKUP(Table13[[#This Row],[Location_HQ]],layoffs_location_with_coordinat!A:B,2,FALSE)</f>
        <v>0</v>
      </c>
      <c r="E147" s="3">
        <f>VLOOKUP(Table13[[#This Row],[Location_HQ]],layoffs_location_with_coordinat!A:C,3,FALSE)</f>
        <v>0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35</v>
      </c>
      <c r="N147" s="3" t="s">
        <v>49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1207</v>
      </c>
      <c r="C148" s="3" t="s">
        <v>1731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32</v>
      </c>
      <c r="N148" s="3" t="s">
        <v>49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1205</v>
      </c>
      <c r="C149" s="3" t="s">
        <v>1371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84</v>
      </c>
      <c r="N149" s="3" t="s">
        <v>49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433</v>
      </c>
      <c r="C150" s="11" t="s">
        <v>1371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30</v>
      </c>
      <c r="N150" s="3" t="s">
        <v>28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1204</v>
      </c>
      <c r="C151" s="3" t="s">
        <v>179</v>
      </c>
      <c r="D151" s="3">
        <f>VLOOKUP(Table13[[#This Row],[Location_HQ]],layoffs_location_with_coordinat!A:B,2,FALSE)</f>
        <v>0</v>
      </c>
      <c r="E151" s="3">
        <f>VLOOKUP(Table13[[#This Row],[Location_HQ]],layoffs_location_with_coordinat!A:C,3,FALSE)</f>
        <v>0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77</v>
      </c>
      <c r="N151" s="3" t="s">
        <v>36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1206</v>
      </c>
      <c r="C152" s="3" t="s">
        <v>1727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16</v>
      </c>
      <c r="N152" s="3" t="s">
        <v>49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1201</v>
      </c>
      <c r="C153" s="3" t="s">
        <v>1371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35</v>
      </c>
      <c r="N153" s="3" t="s">
        <v>36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1198</v>
      </c>
      <c r="C154" s="3" t="s">
        <v>1714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16</v>
      </c>
      <c r="N154" s="3" t="s">
        <v>28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1203</v>
      </c>
      <c r="C155" s="3" t="s">
        <v>1409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32</v>
      </c>
      <c r="N155" s="3" t="s">
        <v>69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334</v>
      </c>
      <c r="C156" s="11" t="s">
        <v>1371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137</v>
      </c>
      <c r="N156" s="3" t="s">
        <v>36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1202</v>
      </c>
      <c r="C157" s="11" t="s">
        <v>1371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84</v>
      </c>
      <c r="N157" s="3" t="s">
        <v>41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1199</v>
      </c>
      <c r="C158" s="3" t="s">
        <v>56</v>
      </c>
      <c r="D158" s="3">
        <f>VLOOKUP(Table13[[#This Row],[Location_HQ]],layoffs_location_with_coordinat!A:B,2,FALSE)</f>
        <v>0</v>
      </c>
      <c r="E158" s="3">
        <f>VLOOKUP(Table13[[#This Row],[Location_HQ]],layoffs_location_with_coordinat!A:C,3,FALSE)</f>
        <v>0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30</v>
      </c>
      <c r="N158" s="3" t="s">
        <v>41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1200</v>
      </c>
      <c r="C159" s="3" t="s">
        <v>1329</v>
      </c>
      <c r="D159" s="3">
        <f>VLOOKUP(Table13[[#This Row],[Location_HQ]],layoffs_location_with_coordinat!A:B,2,FALSE)</f>
        <v>0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77</v>
      </c>
      <c r="N159" s="3" t="s">
        <v>22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1195</v>
      </c>
      <c r="C160" s="3" t="s">
        <v>71</v>
      </c>
      <c r="D160" s="3">
        <f>VLOOKUP(Table13[[#This Row],[Location_HQ]],layoffs_location_with_coordinat!A:B,2,FALSE)</f>
        <v>0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32</v>
      </c>
      <c r="N160" s="3" t="s">
        <v>28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1197</v>
      </c>
      <c r="C161" s="3" t="s">
        <v>56</v>
      </c>
      <c r="D161" s="3">
        <f>VLOOKUP(Table13[[#This Row],[Location_HQ]],layoffs_location_with_coordinat!A:B,2,FALSE)</f>
        <v>0</v>
      </c>
      <c r="E161" s="3">
        <f>VLOOKUP(Table13[[#This Row],[Location_HQ]],layoffs_location_with_coordinat!A:C,3,FALSE)</f>
        <v>0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130</v>
      </c>
      <c r="N161" s="3" t="s">
        <v>41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1196</v>
      </c>
      <c r="C162" s="3" t="s">
        <v>244</v>
      </c>
      <c r="D162" s="3">
        <f>VLOOKUP(Table13[[#This Row],[Location_HQ]],layoffs_location_with_coordinat!A:B,2,FALSE)</f>
        <v>0</v>
      </c>
      <c r="E162" s="3">
        <f>VLOOKUP(Table13[[#This Row],[Location_HQ]],layoffs_location_with_coordinat!A:C,3,FALSE)</f>
        <v>0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35</v>
      </c>
      <c r="N162" s="3" t="s">
        <v>49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1191</v>
      </c>
      <c r="C163" s="3" t="s">
        <v>1133</v>
      </c>
      <c r="D163" s="3">
        <f>VLOOKUP(Table13[[#This Row],[Location_HQ]],layoffs_location_with_coordinat!A:B,2,FALSE)</f>
        <v>0</v>
      </c>
      <c r="E163" s="3">
        <f>VLOOKUP(Table13[[#This Row],[Location_HQ]],layoffs_location_with_coordinat!A:C,3,FALSE)</f>
        <v>0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68</v>
      </c>
      <c r="N163" s="3" t="s">
        <v>108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319</v>
      </c>
      <c r="C164" s="3" t="s">
        <v>39</v>
      </c>
      <c r="D164" s="3">
        <f>VLOOKUP(Table13[[#This Row],[Location_HQ]],layoffs_location_with_coordinat!A:B,2,FALSE)</f>
        <v>0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84</v>
      </c>
      <c r="N164" s="3" t="s">
        <v>108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402</v>
      </c>
      <c r="C165" s="3" t="s">
        <v>187</v>
      </c>
      <c r="D165" s="3">
        <f>VLOOKUP(Table13[[#This Row],[Location_HQ]],layoffs_location_with_coordinat!A:B,2,FALSE)</f>
        <v>0</v>
      </c>
      <c r="E165" s="3">
        <f>VLOOKUP(Table13[[#This Row],[Location_HQ]],layoffs_location_with_coordinat!A:C,3,FALSE)</f>
        <v>0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137</v>
      </c>
      <c r="N165" s="3" t="s">
        <v>41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1193</v>
      </c>
      <c r="C166" s="11" t="s">
        <v>1371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130</v>
      </c>
      <c r="N166" s="3" t="s">
        <v>41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1050</v>
      </c>
      <c r="C167" s="3" t="s">
        <v>187</v>
      </c>
      <c r="D167" s="3">
        <f>VLOOKUP(Table13[[#This Row],[Location_HQ]],layoffs_location_with_coordinat!A:B,2,FALSE)</f>
        <v>0</v>
      </c>
      <c r="E167" s="3">
        <f>VLOOKUP(Table13[[#This Row],[Location_HQ]],layoffs_location_with_coordinat!A:C,3,FALSE)</f>
        <v>0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137</v>
      </c>
      <c r="N167" s="3" t="s">
        <v>108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1192</v>
      </c>
      <c r="C168" s="3" t="s">
        <v>76</v>
      </c>
      <c r="D168" s="3">
        <f>VLOOKUP(Table13[[#This Row],[Location_HQ]],layoffs_location_with_coordinat!A:B,2,FALSE)</f>
        <v>0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77</v>
      </c>
      <c r="N168" s="3" t="s">
        <v>567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1194</v>
      </c>
      <c r="C169" s="3" t="s">
        <v>71</v>
      </c>
      <c r="D169" s="3">
        <f>VLOOKUP(Table13[[#This Row],[Location_HQ]],layoffs_location_with_coordinat!A:B,2,FALSE)</f>
        <v>0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139</v>
      </c>
      <c r="N169" s="3" t="s">
        <v>22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1095</v>
      </c>
      <c r="C170" s="3" t="s">
        <v>244</v>
      </c>
      <c r="D170" s="3">
        <f>VLOOKUP(Table13[[#This Row],[Location_HQ]],layoffs_location_with_coordinat!A:B,2,FALSE)</f>
        <v>0</v>
      </c>
      <c r="E170" s="3">
        <f>VLOOKUP(Table13[[#This Row],[Location_HQ]],layoffs_location_with_coordinat!A:C,3,FALSE)</f>
        <v>0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30</v>
      </c>
      <c r="N170" s="3" t="s">
        <v>108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558</v>
      </c>
      <c r="C171" s="3" t="s">
        <v>39</v>
      </c>
      <c r="D171" s="3">
        <f>VLOOKUP(Table13[[#This Row],[Location_HQ]],layoffs_location_with_coordinat!A:B,2,FALSE)</f>
        <v>0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117</v>
      </c>
      <c r="N171" s="3" t="s">
        <v>22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1190</v>
      </c>
      <c r="C172" s="65" t="s">
        <v>1371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21</v>
      </c>
      <c r="N172" s="3" t="s">
        <v>41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1185</v>
      </c>
      <c r="C173" s="3" t="s">
        <v>76</v>
      </c>
      <c r="D173" s="3">
        <f>VLOOKUP(Table13[[#This Row],[Location_HQ]],layoffs_location_with_coordinat!A:B,2,FALSE)</f>
        <v>0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130</v>
      </c>
      <c r="N173" s="3" t="s">
        <v>108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1184</v>
      </c>
      <c r="C174" s="3" t="s">
        <v>904</v>
      </c>
      <c r="D174" s="3">
        <f>VLOOKUP(Table13[[#This Row],[Location_HQ]],layoffs_location_with_coordinat!A:B,2,FALSE)</f>
        <v>0</v>
      </c>
      <c r="E174" s="3">
        <f>VLOOKUP(Table13[[#This Row],[Location_HQ]],layoffs_location_with_coordinat!A:C,3,FALSE)</f>
        <v>0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72</v>
      </c>
      <c r="N174" s="3" t="s">
        <v>108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597</v>
      </c>
      <c r="C175" s="11" t="s">
        <v>1371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21</v>
      </c>
      <c r="N175" s="3" t="s">
        <v>41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1186</v>
      </c>
      <c r="C176" s="3" t="s">
        <v>1187</v>
      </c>
      <c r="D176" s="3">
        <f>VLOOKUP(Table13[[#This Row],[Location_HQ]],layoffs_location_with_coordinat!A:B,2,FALSE)</f>
        <v>0</v>
      </c>
      <c r="E176" s="3">
        <f>VLOOKUP(Table13[[#This Row],[Location_HQ]],layoffs_location_with_coordinat!A:C,3,FALSE)</f>
        <v>0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35</v>
      </c>
      <c r="N176" s="3" t="s">
        <v>49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1188</v>
      </c>
      <c r="C177" s="3" t="s">
        <v>1189</v>
      </c>
      <c r="D177" s="3">
        <f>VLOOKUP(Table13[[#This Row],[Location_HQ]],layoffs_location_with_coordinat!A:B,2,FALSE)</f>
        <v>0</v>
      </c>
      <c r="E177" s="3">
        <f>VLOOKUP(Table13[[#This Row],[Location_HQ]],layoffs_location_with_coordinat!A:C,3,FALSE)</f>
        <v>0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274</v>
      </c>
      <c r="N177" s="3" t="s">
        <v>147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1183</v>
      </c>
      <c r="C178" s="3" t="s">
        <v>47</v>
      </c>
      <c r="D178" s="3">
        <f>VLOOKUP(Table13[[#This Row],[Location_HQ]],layoffs_location_with_coordinat!A:B,2,FALSE)</f>
        <v>0</v>
      </c>
      <c r="E178" s="3">
        <f>VLOOKUP(Table13[[#This Row],[Location_HQ]],layoffs_location_with_coordinat!A:C,3,FALSE)</f>
        <v>0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90</v>
      </c>
      <c r="N178" s="3" t="s">
        <v>108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1181</v>
      </c>
      <c r="C179" s="3" t="s">
        <v>39</v>
      </c>
      <c r="D179" s="3">
        <f>VLOOKUP(Table13[[#This Row],[Location_HQ]],layoffs_location_with_coordinat!A:B,2,FALSE)</f>
        <v>0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30</v>
      </c>
      <c r="N179" s="3" t="s">
        <v>28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1182</v>
      </c>
      <c r="C180" s="3" t="s">
        <v>179</v>
      </c>
      <c r="D180" s="3">
        <f>VLOOKUP(Table13[[#This Row],[Location_HQ]],layoffs_location_with_coordinat!A:B,2,FALSE)</f>
        <v>0</v>
      </c>
      <c r="E180" s="3">
        <f>VLOOKUP(Table13[[#This Row],[Location_HQ]],layoffs_location_with_coordinat!A:C,3,FALSE)</f>
        <v>0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35</v>
      </c>
      <c r="N180" s="3" t="s">
        <v>49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615</v>
      </c>
      <c r="C181" s="3" t="s">
        <v>1474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16</v>
      </c>
      <c r="N181" s="3" t="s">
        <v>36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104</v>
      </c>
      <c r="C182" s="11" t="s">
        <v>1371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35</v>
      </c>
      <c r="N182" s="3" t="s">
        <v>28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792</v>
      </c>
      <c r="C183" s="11" t="s">
        <v>1371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54</v>
      </c>
      <c r="N183" s="3" t="s">
        <v>108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872</v>
      </c>
      <c r="C184" s="3" t="s">
        <v>43</v>
      </c>
      <c r="D184" s="3">
        <f>VLOOKUP(Table13[[#This Row],[Location_HQ]],layoffs_location_with_coordinat!A:B,2,FALSE)</f>
        <v>0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21</v>
      </c>
      <c r="N184" s="3" t="s">
        <v>49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515</v>
      </c>
      <c r="C185" s="3" t="s">
        <v>13</v>
      </c>
      <c r="D185" s="3">
        <f>VLOOKUP(Table13[[#This Row],[Location_HQ]],layoffs_location_with_coordinat!A:B,2,FALSE)</f>
        <v>0</v>
      </c>
      <c r="E185" s="3">
        <f>VLOOKUP(Table13[[#This Row],[Location_HQ]],layoffs_location_with_coordinat!A:C,3,FALSE)</f>
        <v>0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77</v>
      </c>
      <c r="N185" s="3" t="s">
        <v>567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1180</v>
      </c>
      <c r="C186" s="3" t="s">
        <v>1371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32</v>
      </c>
      <c r="N186" s="3" t="s">
        <v>69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1178</v>
      </c>
      <c r="C187" s="3" t="s">
        <v>220</v>
      </c>
      <c r="D187" s="3">
        <f>VLOOKUP(Table13[[#This Row],[Location_HQ]],layoffs_location_with_coordinat!A:B,2,FALSE)</f>
        <v>0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16</v>
      </c>
      <c r="N187" s="3" t="s">
        <v>36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1179</v>
      </c>
      <c r="C188" s="3" t="s">
        <v>392</v>
      </c>
      <c r="D188" s="3">
        <f>VLOOKUP(Table13[[#This Row],[Location_HQ]],layoffs_location_with_coordinat!A:B,2,FALSE)</f>
        <v>0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84</v>
      </c>
      <c r="N188" s="3" t="s">
        <v>49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1177</v>
      </c>
      <c r="C189" s="3" t="s">
        <v>39</v>
      </c>
      <c r="D189" s="3">
        <f>VLOOKUP(Table13[[#This Row],[Location_HQ]],layoffs_location_with_coordinat!A:B,2,FALSE)</f>
        <v>0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21</v>
      </c>
      <c r="N189" s="3" t="s">
        <v>22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224</v>
      </c>
      <c r="C190" s="3" t="s">
        <v>39</v>
      </c>
      <c r="D190" s="3">
        <f>VLOOKUP(Table13[[#This Row],[Location_HQ]],layoffs_location_with_coordinat!A:B,2,FALSE)</f>
        <v>0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79</v>
      </c>
      <c r="N190" s="3" t="s">
        <v>63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929</v>
      </c>
      <c r="C191" s="3" t="s">
        <v>65</v>
      </c>
      <c r="D191" s="3">
        <f>VLOOKUP(Table13[[#This Row],[Location_HQ]],layoffs_location_with_coordinat!A:B,2,FALSE)</f>
        <v>0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30</v>
      </c>
      <c r="N191" s="3" t="s">
        <v>41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1176</v>
      </c>
      <c r="C192" s="3" t="s">
        <v>1371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84</v>
      </c>
      <c r="N192" s="3" t="s">
        <v>41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1170</v>
      </c>
      <c r="C193" s="3" t="s">
        <v>179</v>
      </c>
      <c r="D193" s="3">
        <f>VLOOKUP(Table13[[#This Row],[Location_HQ]],layoffs_location_with_coordinat!A:B,2,FALSE)</f>
        <v>0</v>
      </c>
      <c r="E193" s="3">
        <f>VLOOKUP(Table13[[#This Row],[Location_HQ]],layoffs_location_with_coordinat!A:C,3,FALSE)</f>
        <v>0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274</v>
      </c>
      <c r="N193" s="3" t="s">
        <v>49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1169</v>
      </c>
      <c r="C194" s="3" t="s">
        <v>76</v>
      </c>
      <c r="D194" s="3">
        <f>VLOOKUP(Table13[[#This Row],[Location_HQ]],layoffs_location_with_coordinat!A:B,2,FALSE)</f>
        <v>0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32</v>
      </c>
      <c r="N194" s="3" t="s">
        <v>49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1172</v>
      </c>
      <c r="C195" s="3" t="s">
        <v>135</v>
      </c>
      <c r="D195" s="3">
        <f>VLOOKUP(Table13[[#This Row],[Location_HQ]],layoffs_location_with_coordinat!A:B,2,FALSE)</f>
        <v>0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72</v>
      </c>
      <c r="N195" s="3" t="s">
        <v>49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1174</v>
      </c>
      <c r="C196" s="3" t="s">
        <v>154</v>
      </c>
      <c r="D196" s="3">
        <f>VLOOKUP(Table13[[#This Row],[Location_HQ]],layoffs_location_with_coordinat!A:B,2,FALSE)</f>
        <v>0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16</v>
      </c>
      <c r="N196" s="3" t="s">
        <v>22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1091</v>
      </c>
      <c r="C197" s="3" t="s">
        <v>43</v>
      </c>
      <c r="D197" s="3">
        <f>VLOOKUP(Table13[[#This Row],[Location_HQ]],layoffs_location_with_coordinat!A:B,2,FALSE)</f>
        <v>0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35</v>
      </c>
      <c r="N197" s="3" t="s">
        <v>49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1175</v>
      </c>
      <c r="C198" s="3" t="s">
        <v>187</v>
      </c>
      <c r="D198" s="3">
        <f>VLOOKUP(Table13[[#This Row],[Location_HQ]],layoffs_location_with_coordinat!A:B,2,FALSE)</f>
        <v>0</v>
      </c>
      <c r="E198" s="3">
        <f>VLOOKUP(Table13[[#This Row],[Location_HQ]],layoffs_location_with_coordinat!A:C,3,FALSE)</f>
        <v>0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68</v>
      </c>
      <c r="N198" s="3" t="s">
        <v>69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1171</v>
      </c>
      <c r="C199" s="3" t="s">
        <v>154</v>
      </c>
      <c r="D199" s="3">
        <f>VLOOKUP(Table13[[#This Row],[Location_HQ]],layoffs_location_with_coordinat!A:B,2,FALSE)</f>
        <v>0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130</v>
      </c>
      <c r="N199" s="3" t="s">
        <v>69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1173</v>
      </c>
      <c r="C200" s="3" t="s">
        <v>1371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21</v>
      </c>
      <c r="N200" s="3" t="s">
        <v>49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1167</v>
      </c>
      <c r="C201" s="3" t="s">
        <v>1168</v>
      </c>
      <c r="D201" s="3">
        <f>VLOOKUP(Table13[[#This Row],[Location_HQ]],layoffs_location_with_coordinat!A:B,2,FALSE)</f>
        <v>0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60</v>
      </c>
      <c r="N201" s="3" t="s">
        <v>49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1165</v>
      </c>
      <c r="C202" s="3" t="s">
        <v>1695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60</v>
      </c>
      <c r="N202" s="3" t="s">
        <v>49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1166</v>
      </c>
      <c r="C203" s="3" t="s">
        <v>43</v>
      </c>
      <c r="D203" s="3">
        <f>VLOOKUP(Table13[[#This Row],[Location_HQ]],layoffs_location_with_coordinat!A:B,2,FALSE)</f>
        <v>0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137</v>
      </c>
      <c r="N203" s="3" t="s">
        <v>69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1161</v>
      </c>
      <c r="C204" s="3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79</v>
      </c>
      <c r="N204" s="3" t="s">
        <v>22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450</v>
      </c>
      <c r="C205" s="3" t="s">
        <v>58</v>
      </c>
      <c r="D205" s="3">
        <f>VLOOKUP(Table13[[#This Row],[Location_HQ]],layoffs_location_with_coordinat!A:B,2,FALSE)</f>
        <v>0</v>
      </c>
      <c r="E205" s="3">
        <f>VLOOKUP(Table13[[#This Row],[Location_HQ]],layoffs_location_with_coordinat!A:C,3,FALSE)</f>
        <v>0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77</v>
      </c>
      <c r="N205" s="3" t="s">
        <v>81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1162</v>
      </c>
      <c r="C206" s="3" t="s">
        <v>76</v>
      </c>
      <c r="D206" s="3">
        <f>VLOOKUP(Table13[[#This Row],[Location_HQ]],layoffs_location_with_coordinat!A:B,2,FALSE)</f>
        <v>0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130</v>
      </c>
      <c r="N206" s="3" t="s">
        <v>22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1163</v>
      </c>
      <c r="C207" s="11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35</v>
      </c>
      <c r="N207" s="3" t="s">
        <v>49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1164</v>
      </c>
      <c r="C208" s="3" t="s">
        <v>76</v>
      </c>
      <c r="D208" s="3">
        <f>VLOOKUP(Table13[[#This Row],[Location_HQ]],layoffs_location_with_coordinat!A:B,2,FALSE)</f>
        <v>0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30</v>
      </c>
      <c r="N208" s="3" t="s">
        <v>147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70</v>
      </c>
      <c r="C209" s="3" t="s">
        <v>71</v>
      </c>
      <c r="D209" s="3">
        <f>VLOOKUP(Table13[[#This Row],[Location_HQ]],layoffs_location_with_coordinat!A:B,2,FALSE)</f>
        <v>0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72</v>
      </c>
      <c r="N209" s="3" t="s">
        <v>28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1159</v>
      </c>
      <c r="C210" s="3" t="s">
        <v>827</v>
      </c>
      <c r="D210" s="3">
        <f>VLOOKUP(Table13[[#This Row],[Location_HQ]],layoffs_location_with_coordinat!A:B,2,FALSE)</f>
        <v>0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72</v>
      </c>
      <c r="N210" s="3" t="s">
        <v>33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1160</v>
      </c>
      <c r="C211" s="11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32</v>
      </c>
      <c r="N211" s="3" t="s">
        <v>108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328</v>
      </c>
      <c r="C212" s="11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32</v>
      </c>
      <c r="N212" s="3" t="s">
        <v>28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1688</v>
      </c>
      <c r="C213" s="3" t="s">
        <v>39</v>
      </c>
      <c r="D213" s="3">
        <f>VLOOKUP(Table13[[#This Row],[Location_HQ]],layoffs_location_with_coordinat!A:B,2,FALSE)</f>
        <v>0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90</v>
      </c>
      <c r="N213" s="3" t="s">
        <v>108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1157</v>
      </c>
      <c r="C214" s="3" t="s">
        <v>58</v>
      </c>
      <c r="D214" s="3">
        <f>VLOOKUP(Table13[[#This Row],[Location_HQ]],layoffs_location_with_coordinat!A:B,2,FALSE)</f>
        <v>0</v>
      </c>
      <c r="E214" s="3">
        <f>VLOOKUP(Table13[[#This Row],[Location_HQ]],layoffs_location_with_coordinat!A:C,3,FALSE)</f>
        <v>0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54</v>
      </c>
      <c r="N214" s="3" t="s">
        <v>49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1156</v>
      </c>
      <c r="C215" s="3" t="s">
        <v>39</v>
      </c>
      <c r="D215" s="3">
        <f>VLOOKUP(Table13[[#This Row],[Location_HQ]],layoffs_location_with_coordinat!A:B,2,FALSE)</f>
        <v>0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84</v>
      </c>
      <c r="N215" s="3" t="s">
        <v>36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1158</v>
      </c>
      <c r="C216" s="11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16</v>
      </c>
      <c r="N216" s="3" t="s">
        <v>69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311</v>
      </c>
      <c r="C217" s="3" t="s">
        <v>39</v>
      </c>
      <c r="D217" s="3">
        <f>VLOOKUP(Table13[[#This Row],[Location_HQ]],layoffs_location_with_coordinat!A:B,2,FALSE)</f>
        <v>0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54</v>
      </c>
      <c r="N217" s="3" t="s">
        <v>41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661</v>
      </c>
      <c r="C218" s="3" t="s">
        <v>47</v>
      </c>
      <c r="D218" s="3">
        <f>VLOOKUP(Table13[[#This Row],[Location_HQ]],layoffs_location_with_coordinat!A:B,2,FALSE)</f>
        <v>0</v>
      </c>
      <c r="E218" s="3">
        <f>VLOOKUP(Table13[[#This Row],[Location_HQ]],layoffs_location_with_coordinat!A:C,3,FALSE)</f>
        <v>0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30</v>
      </c>
      <c r="N218" s="3" t="s">
        <v>108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1151</v>
      </c>
      <c r="C219" s="3" t="s">
        <v>664</v>
      </c>
      <c r="D219" s="3">
        <f>VLOOKUP(Table13[[#This Row],[Location_HQ]],layoffs_location_with_coordinat!A:B,2,FALSE)</f>
        <v>0</v>
      </c>
      <c r="E219" s="3">
        <f>VLOOKUP(Table13[[#This Row],[Location_HQ]],layoffs_location_with_coordinat!A:C,3,FALSE)</f>
        <v>0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32</v>
      </c>
      <c r="N219" s="3" t="s">
        <v>33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1150</v>
      </c>
      <c r="C220" s="3" t="s">
        <v>13</v>
      </c>
      <c r="D220" s="3">
        <f>VLOOKUP(Table13[[#This Row],[Location_HQ]],layoffs_location_with_coordinat!A:B,2,FALSE)</f>
        <v>0</v>
      </c>
      <c r="E220" s="3">
        <f>VLOOKUP(Table13[[#This Row],[Location_HQ]],layoffs_location_with_coordinat!A:C,3,FALSE)</f>
        <v>0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399</v>
      </c>
      <c r="N220" s="3" t="s">
        <v>108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1154</v>
      </c>
      <c r="C221" s="3" t="s">
        <v>231</v>
      </c>
      <c r="D221" s="3">
        <f>VLOOKUP(Table13[[#This Row],[Location_HQ]],layoffs_location_with_coordinat!A:B,2,FALSE)</f>
        <v>0</v>
      </c>
      <c r="E221" s="3">
        <f>VLOOKUP(Table13[[#This Row],[Location_HQ]],layoffs_location_with_coordinat!A:C,3,FALSE)</f>
        <v>0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84</v>
      </c>
      <c r="N221" s="3" t="s">
        <v>49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1153</v>
      </c>
      <c r="C222" s="3" t="s">
        <v>115</v>
      </c>
      <c r="D222" s="3">
        <f>VLOOKUP(Table13[[#This Row],[Location_HQ]],layoffs_location_with_coordinat!A:B,2,FALSE)</f>
        <v>0</v>
      </c>
      <c r="E222" s="3">
        <f>VLOOKUP(Table13[[#This Row],[Location_HQ]],layoffs_location_with_coordinat!A:C,3,FALSE)</f>
        <v>0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60</v>
      </c>
      <c r="N222" s="3" t="s">
        <v>49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1155</v>
      </c>
      <c r="C223" s="3" t="s">
        <v>179</v>
      </c>
      <c r="D223" s="3">
        <f>VLOOKUP(Table13[[#This Row],[Location_HQ]],layoffs_location_with_coordinat!A:B,2,FALSE)</f>
        <v>0</v>
      </c>
      <c r="E223" s="3">
        <f>VLOOKUP(Table13[[#This Row],[Location_HQ]],layoffs_location_with_coordinat!A:C,3,FALSE)</f>
        <v>0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92</v>
      </c>
      <c r="N223" s="3" t="s">
        <v>69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1152</v>
      </c>
      <c r="C224" s="3" t="s">
        <v>904</v>
      </c>
      <c r="D224" s="3">
        <f>VLOOKUP(Table13[[#This Row],[Location_HQ]],layoffs_location_with_coordinat!A:B,2,FALSE)</f>
        <v>0</v>
      </c>
      <c r="E224" s="3">
        <f>VLOOKUP(Table13[[#This Row],[Location_HQ]],layoffs_location_with_coordinat!A:C,3,FALSE)</f>
        <v>0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35</v>
      </c>
      <c r="N224" s="3" t="s">
        <v>49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158</v>
      </c>
      <c r="C225" s="3" t="s">
        <v>159</v>
      </c>
      <c r="D225" s="3">
        <f>VLOOKUP(Table13[[#This Row],[Location_HQ]],layoffs_location_with_coordinat!A:B,2,FALSE)</f>
        <v>0</v>
      </c>
      <c r="E225" s="3">
        <f>VLOOKUP(Table13[[#This Row],[Location_HQ]],layoffs_location_with_coordinat!A:C,3,FALSE)</f>
        <v>0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139</v>
      </c>
      <c r="N225" s="3" t="s">
        <v>69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1147</v>
      </c>
      <c r="C226" s="3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72</v>
      </c>
      <c r="N226" s="3" t="s">
        <v>1697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1148</v>
      </c>
      <c r="C227" s="3" t="s">
        <v>39</v>
      </c>
      <c r="D227" s="3">
        <f>VLOOKUP(Table13[[#This Row],[Location_HQ]],layoffs_location_with_coordinat!A:B,2,FALSE)</f>
        <v>0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84</v>
      </c>
      <c r="N227" s="3" t="s">
        <v>108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697</v>
      </c>
      <c r="C228" s="11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16</v>
      </c>
      <c r="N228" s="3" t="s">
        <v>22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296</v>
      </c>
      <c r="C229" s="3" t="s">
        <v>39</v>
      </c>
      <c r="D229" s="3">
        <f>VLOOKUP(Table13[[#This Row],[Location_HQ]],layoffs_location_with_coordinat!A:B,2,FALSE)</f>
        <v>0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84</v>
      </c>
      <c r="N229" s="3" t="s">
        <v>108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1149</v>
      </c>
      <c r="C230" s="3" t="s">
        <v>71</v>
      </c>
      <c r="D230" s="3">
        <f>VLOOKUP(Table13[[#This Row],[Location_HQ]],layoffs_location_with_coordinat!A:B,2,FALSE)</f>
        <v>0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84</v>
      </c>
      <c r="N230" s="3" t="s">
        <v>41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1145</v>
      </c>
      <c r="C231" s="3" t="s">
        <v>76</v>
      </c>
      <c r="D231" s="3">
        <f>VLOOKUP(Table13[[#This Row],[Location_HQ]],layoffs_location_with_coordinat!A:B,2,FALSE)</f>
        <v>0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130</v>
      </c>
      <c r="N231" s="3" t="s">
        <v>28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1146</v>
      </c>
      <c r="C232" s="11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79</v>
      </c>
      <c r="N232" s="3" t="s">
        <v>108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241</v>
      </c>
      <c r="C233" s="11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32</v>
      </c>
      <c r="N233" s="3" t="s">
        <v>28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1143</v>
      </c>
      <c r="C234" s="3" t="s">
        <v>71</v>
      </c>
      <c r="D234" s="3">
        <f>VLOOKUP(Table13[[#This Row],[Location_HQ]],layoffs_location_with_coordinat!A:B,2,FALSE)</f>
        <v>0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35</v>
      </c>
      <c r="N234" s="3" t="s">
        <v>36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370</v>
      </c>
      <c r="C235" s="3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84</v>
      </c>
      <c r="N235" s="3" t="s">
        <v>33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1139</v>
      </c>
      <c r="C236" s="3" t="s">
        <v>39</v>
      </c>
      <c r="D236" s="3">
        <f>VLOOKUP(Table13[[#This Row],[Location_HQ]],layoffs_location_with_coordinat!A:B,2,FALSE)</f>
        <v>0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32</v>
      </c>
      <c r="N236" s="3" t="s">
        <v>33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1140</v>
      </c>
      <c r="C237" s="3" t="s">
        <v>1141</v>
      </c>
      <c r="D237" s="3">
        <f>VLOOKUP(Table13[[#This Row],[Location_HQ]],layoffs_location_with_coordinat!A:B,2,FALSE)</f>
        <v>0</v>
      </c>
      <c r="E237" s="3">
        <f>VLOOKUP(Table13[[#This Row],[Location_HQ]],layoffs_location_with_coordinat!A:C,3,FALSE)</f>
        <v>0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35</v>
      </c>
      <c r="N237" s="3" t="s">
        <v>49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1144</v>
      </c>
      <c r="C238" s="11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35</v>
      </c>
      <c r="N238" s="3" t="s">
        <v>41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315</v>
      </c>
      <c r="C239" s="3" t="s">
        <v>39</v>
      </c>
      <c r="D239" s="3">
        <f>VLOOKUP(Table13[[#This Row],[Location_HQ]],layoffs_location_with_coordinat!A:B,2,FALSE)</f>
        <v>0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35</v>
      </c>
      <c r="N239" s="3" t="s">
        <v>108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1138</v>
      </c>
      <c r="C240" s="3" t="s">
        <v>39</v>
      </c>
      <c r="D240" s="3">
        <f>VLOOKUP(Table13[[#This Row],[Location_HQ]],layoffs_location_with_coordinat!A:B,2,FALSE)</f>
        <v>0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137</v>
      </c>
      <c r="N240" s="3" t="s">
        <v>41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1137</v>
      </c>
      <c r="C241" s="3" t="s">
        <v>58</v>
      </c>
      <c r="D241" s="3">
        <f>VLOOKUP(Table13[[#This Row],[Location_HQ]],layoffs_location_with_coordinat!A:B,2,FALSE)</f>
        <v>0</v>
      </c>
      <c r="E241" s="3">
        <f>VLOOKUP(Table13[[#This Row],[Location_HQ]],layoffs_location_with_coordinat!A:C,3,FALSE)</f>
        <v>0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35</v>
      </c>
      <c r="N241" s="3" t="s">
        <v>108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1136</v>
      </c>
      <c r="C242" s="3" t="s">
        <v>154</v>
      </c>
      <c r="D242" s="3">
        <f>VLOOKUP(Table13[[#This Row],[Location_HQ]],layoffs_location_with_coordinat!A:B,2,FALSE)</f>
        <v>0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84</v>
      </c>
      <c r="N242" s="3" t="s">
        <v>108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1135</v>
      </c>
      <c r="C243" s="11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79</v>
      </c>
      <c r="N243" s="3" t="s">
        <v>49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178</v>
      </c>
      <c r="C244" s="3" t="s">
        <v>179</v>
      </c>
      <c r="D244" s="3">
        <f>VLOOKUP(Table13[[#This Row],[Location_HQ]],layoffs_location_with_coordinat!A:B,2,FALSE)</f>
        <v>0</v>
      </c>
      <c r="E244" s="3">
        <f>VLOOKUP(Table13[[#This Row],[Location_HQ]],layoffs_location_with_coordinat!A:C,3,FALSE)</f>
        <v>0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68</v>
      </c>
      <c r="N244" s="3" t="s">
        <v>108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752</v>
      </c>
      <c r="C245" s="3" t="s">
        <v>1371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137</v>
      </c>
      <c r="N245" s="3" t="s">
        <v>49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1131</v>
      </c>
      <c r="C246" s="3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30</v>
      </c>
      <c r="N246" s="3" t="s">
        <v>41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1134</v>
      </c>
      <c r="C247" s="3" t="s">
        <v>39</v>
      </c>
      <c r="D247" s="3">
        <f>VLOOKUP(Table13[[#This Row],[Location_HQ]],layoffs_location_with_coordinat!A:B,2,FALSE)</f>
        <v>0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35</v>
      </c>
      <c r="N247" s="3" t="s">
        <v>22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1132</v>
      </c>
      <c r="C248" s="3" t="s">
        <v>1133</v>
      </c>
      <c r="D248" s="3">
        <f>VLOOKUP(Table13[[#This Row],[Location_HQ]],layoffs_location_with_coordinat!A:B,2,FALSE)</f>
        <v>0</v>
      </c>
      <c r="E248" s="3">
        <f>VLOOKUP(Table13[[#This Row],[Location_HQ]],layoffs_location_with_coordinat!A:C,3,FALSE)</f>
        <v>0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92</v>
      </c>
      <c r="N248" s="3" t="s">
        <v>22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31</v>
      </c>
      <c r="C249" s="3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32</v>
      </c>
      <c r="N249" s="3" t="s">
        <v>33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614</v>
      </c>
      <c r="C250" s="3" t="s">
        <v>39</v>
      </c>
      <c r="D250" s="3">
        <f>VLOOKUP(Table13[[#This Row],[Location_HQ]],layoffs_location_with_coordinat!A:B,2,FALSE)</f>
        <v>0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130</v>
      </c>
      <c r="N250" s="3" t="s">
        <v>33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1130</v>
      </c>
      <c r="C251" s="11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32</v>
      </c>
      <c r="N251" s="3" t="s">
        <v>49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551</v>
      </c>
      <c r="C252" s="11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84</v>
      </c>
      <c r="N252" s="3" t="s">
        <v>41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1128</v>
      </c>
      <c r="C253" s="3" t="s">
        <v>1129</v>
      </c>
      <c r="D253" s="3">
        <f>VLOOKUP(Table13[[#This Row],[Location_HQ]],layoffs_location_with_coordinat!A:B,2,FALSE)</f>
        <v>0</v>
      </c>
      <c r="E253" s="3">
        <f>VLOOKUP(Table13[[#This Row],[Location_HQ]],layoffs_location_with_coordinat!A:C,3,FALSE)</f>
        <v>0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35</v>
      </c>
      <c r="N253" s="3" t="s">
        <v>22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666</v>
      </c>
      <c r="C254" s="3" t="s">
        <v>182</v>
      </c>
      <c r="D254" s="3">
        <f>VLOOKUP(Table13[[#This Row],[Location_HQ]],layoffs_location_with_coordinat!A:B,2,FALSE)</f>
        <v>0</v>
      </c>
      <c r="E254" s="3">
        <f>VLOOKUP(Table13[[#This Row],[Location_HQ]],layoffs_location_with_coordinat!A:C,3,FALSE)</f>
        <v>0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77</v>
      </c>
      <c r="N254" s="3" t="s">
        <v>653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515</v>
      </c>
      <c r="C255" s="3" t="s">
        <v>13</v>
      </c>
      <c r="D255" s="3">
        <f>VLOOKUP(Table13[[#This Row],[Location_HQ]],layoffs_location_with_coordinat!A:B,2,FALSE)</f>
        <v>0</v>
      </c>
      <c r="E255" s="3">
        <f>VLOOKUP(Table13[[#This Row],[Location_HQ]],layoffs_location_with_coordinat!A:C,3,FALSE)</f>
        <v>0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77</v>
      </c>
      <c r="N255" s="3" t="s">
        <v>567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241</v>
      </c>
      <c r="C256" s="11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32</v>
      </c>
      <c r="N256" s="3" t="s">
        <v>28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1127</v>
      </c>
      <c r="C257" s="3" t="s">
        <v>749</v>
      </c>
      <c r="D257" s="3">
        <f>VLOOKUP(Table13[[#This Row],[Location_HQ]],layoffs_location_with_coordinat!A:B,2,FALSE)</f>
        <v>0</v>
      </c>
      <c r="E257" s="3">
        <f>VLOOKUP(Table13[[#This Row],[Location_HQ]],layoffs_location_with_coordinat!A:C,3,FALSE)</f>
        <v>0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137</v>
      </c>
      <c r="N257" s="3" t="s">
        <v>17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377</v>
      </c>
      <c r="C258" s="3" t="s">
        <v>13</v>
      </c>
      <c r="D258" s="3">
        <f>VLOOKUP(Table13[[#This Row],[Location_HQ]],layoffs_location_with_coordinat!A:B,2,FALSE)</f>
        <v>0</v>
      </c>
      <c r="E258" s="3">
        <f>VLOOKUP(Table13[[#This Row],[Location_HQ]],layoffs_location_with_coordinat!A:C,3,FALSE)</f>
        <v>0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30</v>
      </c>
      <c r="N258" s="3" t="s">
        <v>108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1039</v>
      </c>
      <c r="C259" s="3" t="s">
        <v>58</v>
      </c>
      <c r="D259" s="3">
        <f>VLOOKUP(Table13[[#This Row],[Location_HQ]],layoffs_location_with_coordinat!A:B,2,FALSE)</f>
        <v>0</v>
      </c>
      <c r="E259" s="3">
        <f>VLOOKUP(Table13[[#This Row],[Location_HQ]],layoffs_location_with_coordinat!A:C,3,FALSE)</f>
        <v>0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72</v>
      </c>
      <c r="N259" s="3" t="s">
        <v>49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692</v>
      </c>
      <c r="C260" s="11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274</v>
      </c>
      <c r="N260" s="3" t="s">
        <v>108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1123</v>
      </c>
      <c r="C261" s="3" t="s">
        <v>13</v>
      </c>
      <c r="D261" s="3">
        <f>VLOOKUP(Table13[[#This Row],[Location_HQ]],layoffs_location_with_coordinat!A:B,2,FALSE)</f>
        <v>0</v>
      </c>
      <c r="E261" s="3">
        <f>VLOOKUP(Table13[[#This Row],[Location_HQ]],layoffs_location_with_coordinat!A:C,3,FALSE)</f>
        <v>0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32</v>
      </c>
      <c r="N261" s="3" t="s">
        <v>653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1124</v>
      </c>
      <c r="C262" s="11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90</v>
      </c>
      <c r="N262" s="3" t="s">
        <v>63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12</v>
      </c>
      <c r="C263" s="3" t="s">
        <v>13</v>
      </c>
      <c r="D263" s="3">
        <f>VLOOKUP(Table13[[#This Row],[Location_HQ]],layoffs_location_with_coordinat!A:B,2,FALSE)</f>
        <v>0</v>
      </c>
      <c r="E263" s="3">
        <f>VLOOKUP(Table13[[#This Row],[Location_HQ]],layoffs_location_with_coordinat!A:C,3,FALSE)</f>
        <v>0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130</v>
      </c>
      <c r="N263" s="3" t="s">
        <v>108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1126</v>
      </c>
      <c r="C264" s="11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35</v>
      </c>
      <c r="N264" s="3" t="s">
        <v>1697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1125</v>
      </c>
      <c r="C265" s="3" t="s">
        <v>946</v>
      </c>
      <c r="D265" s="3">
        <f>VLOOKUP(Table13[[#This Row],[Location_HQ]],layoffs_location_with_coordinat!A:B,2,FALSE)</f>
        <v>0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72</v>
      </c>
      <c r="N265" s="3" t="s">
        <v>49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1120</v>
      </c>
      <c r="C266" s="3" t="s">
        <v>260</v>
      </c>
      <c r="D266" s="3">
        <f>VLOOKUP(Table13[[#This Row],[Location_HQ]],layoffs_location_with_coordinat!A:B,2,FALSE)</f>
        <v>0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130</v>
      </c>
      <c r="N266" s="3" t="s">
        <v>33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1122</v>
      </c>
      <c r="C267" s="3" t="s">
        <v>39</v>
      </c>
      <c r="D267" s="3">
        <f>VLOOKUP(Table13[[#This Row],[Location_HQ]],layoffs_location_with_coordinat!A:B,2,FALSE)</f>
        <v>0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48</v>
      </c>
      <c r="N267" s="3" t="s">
        <v>69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1121</v>
      </c>
      <c r="C268" s="3" t="s">
        <v>222</v>
      </c>
      <c r="D268" s="3">
        <f>VLOOKUP(Table13[[#This Row],[Location_HQ]],layoffs_location_with_coordinat!A:B,2,FALSE)</f>
        <v>0</v>
      </c>
      <c r="E268" s="3">
        <f>VLOOKUP(Table13[[#This Row],[Location_HQ]],layoffs_location_with_coordinat!A:C,3,FALSE)</f>
        <v>0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72</v>
      </c>
      <c r="N268" s="3" t="s">
        <v>69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1119</v>
      </c>
      <c r="C269" s="3" t="s">
        <v>132</v>
      </c>
      <c r="D269" s="3">
        <f>VLOOKUP(Table13[[#This Row],[Location_HQ]],layoffs_location_with_coordinat!A:B,2,FALSE)</f>
        <v>0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68</v>
      </c>
      <c r="N269" s="3" t="s">
        <v>33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241</v>
      </c>
      <c r="C270" s="3" t="s">
        <v>13</v>
      </c>
      <c r="D270" s="3">
        <f>VLOOKUP(Table13[[#This Row],[Location_HQ]],layoffs_location_with_coordinat!A:B,2,FALSE)</f>
        <v>0</v>
      </c>
      <c r="E270" s="3">
        <f>VLOOKUP(Table13[[#This Row],[Location_HQ]],layoffs_location_with_coordinat!A:C,3,FALSE)</f>
        <v>0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32</v>
      </c>
      <c r="N270" s="3" t="s">
        <v>28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952</v>
      </c>
      <c r="C271" s="3" t="s">
        <v>837</v>
      </c>
      <c r="D271" s="3">
        <f>VLOOKUP(Table13[[#This Row],[Location_HQ]],layoffs_location_with_coordinat!A:B,2,FALSE)</f>
        <v>0</v>
      </c>
      <c r="E271" s="3">
        <f>VLOOKUP(Table13[[#This Row],[Location_HQ]],layoffs_location_with_coordinat!A:C,3,FALSE)</f>
        <v>0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35</v>
      </c>
      <c r="N271" s="3" t="s">
        <v>22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1118</v>
      </c>
      <c r="C272" s="3" t="s">
        <v>113</v>
      </c>
      <c r="D272" s="3">
        <f>VLOOKUP(Table13[[#This Row],[Location_HQ]],layoffs_location_with_coordinat!A:B,2,FALSE)</f>
        <v>0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68</v>
      </c>
      <c r="N272" s="3" t="s">
        <v>33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1116</v>
      </c>
      <c r="C273" s="3" t="s">
        <v>56</v>
      </c>
      <c r="D273" s="3">
        <f>VLOOKUP(Table13[[#This Row],[Location_HQ]],layoffs_location_with_coordinat!A:B,2,FALSE)</f>
        <v>0</v>
      </c>
      <c r="E273" s="3">
        <f>VLOOKUP(Table13[[#This Row],[Location_HQ]],layoffs_location_with_coordinat!A:C,3,FALSE)</f>
        <v>0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16</v>
      </c>
      <c r="N273" s="3" t="s">
        <v>22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335</v>
      </c>
      <c r="C274" s="3" t="s">
        <v>267</v>
      </c>
      <c r="D274" s="3">
        <f>VLOOKUP(Table13[[#This Row],[Location_HQ]],layoffs_location_with_coordinat!A:B,2,FALSE)</f>
        <v>0</v>
      </c>
      <c r="E274" s="3">
        <f>VLOOKUP(Table13[[#This Row],[Location_HQ]],layoffs_location_with_coordinat!A:C,3,FALSE)</f>
        <v>0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84</v>
      </c>
      <c r="N274" s="3" t="s">
        <v>36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1117</v>
      </c>
      <c r="C275" s="3" t="s">
        <v>39</v>
      </c>
      <c r="D275" s="3">
        <f>VLOOKUP(Table13[[#This Row],[Location_HQ]],layoffs_location_with_coordinat!A:B,2,FALSE)</f>
        <v>0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30</v>
      </c>
      <c r="N275" s="3" t="s">
        <v>69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251</v>
      </c>
      <c r="C276" s="3" t="s">
        <v>76</v>
      </c>
      <c r="D276" s="3">
        <f>VLOOKUP(Table13[[#This Row],[Location_HQ]],layoffs_location_with_coordinat!A:B,2,FALSE)</f>
        <v>0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32</v>
      </c>
      <c r="N276" s="3" t="s">
        <v>28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761</v>
      </c>
      <c r="C277" s="11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35</v>
      </c>
      <c r="N277" s="3" t="s">
        <v>41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1115</v>
      </c>
      <c r="C278" s="3" t="s">
        <v>43</v>
      </c>
      <c r="D278" s="3">
        <f>VLOOKUP(Table13[[#This Row],[Location_HQ]],layoffs_location_with_coordinat!A:B,2,FALSE)</f>
        <v>0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137</v>
      </c>
      <c r="N278" s="3" t="s">
        <v>69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1114</v>
      </c>
      <c r="C279" s="3" t="s">
        <v>145</v>
      </c>
      <c r="D279" s="3">
        <f>VLOOKUP(Table13[[#This Row],[Location_HQ]],layoffs_location_with_coordinat!A:B,2,FALSE)</f>
        <v>0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137</v>
      </c>
      <c r="N279" s="3" t="s">
        <v>41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985</v>
      </c>
      <c r="C280" s="11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30</v>
      </c>
      <c r="N280" s="3" t="s">
        <v>28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1112</v>
      </c>
      <c r="C281" s="3" t="s">
        <v>1113</v>
      </c>
      <c r="D281" s="3">
        <f>VLOOKUP(Table13[[#This Row],[Location_HQ]],layoffs_location_with_coordinat!A:B,2,FALSE)</f>
        <v>0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79</v>
      </c>
      <c r="N281" s="3" t="s">
        <v>49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739</v>
      </c>
      <c r="C282" s="65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35</v>
      </c>
      <c r="N282" s="3" t="s">
        <v>41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859</v>
      </c>
      <c r="C283" s="3" t="s">
        <v>65</v>
      </c>
      <c r="D283" s="3">
        <f>VLOOKUP(Table13[[#This Row],[Location_HQ]],layoffs_location_with_coordinat!A:B,2,FALSE)</f>
        <v>0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32</v>
      </c>
      <c r="N283" s="3" t="s">
        <v>28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1111</v>
      </c>
      <c r="C284" s="3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35</v>
      </c>
      <c r="N284" s="3" t="s">
        <v>63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1109</v>
      </c>
      <c r="C285" s="3" t="s">
        <v>58</v>
      </c>
      <c r="D285" s="3">
        <f>VLOOKUP(Table13[[#This Row],[Location_HQ]],layoffs_location_with_coordinat!A:B,2,FALSE)</f>
        <v>0</v>
      </c>
      <c r="E285" s="3">
        <f>VLOOKUP(Table13[[#This Row],[Location_HQ]],layoffs_location_with_coordinat!A:C,3,FALSE)</f>
        <v>0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35</v>
      </c>
      <c r="N285" s="3" t="s">
        <v>63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1110</v>
      </c>
      <c r="C286" s="3" t="s">
        <v>154</v>
      </c>
      <c r="D286" s="3">
        <f>VLOOKUP(Table13[[#This Row],[Location_HQ]],layoffs_location_with_coordinat!A:B,2,FALSE)</f>
        <v>0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32</v>
      </c>
      <c r="N286" s="3" t="s">
        <v>108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1108</v>
      </c>
      <c r="C287" s="3" t="s">
        <v>76</v>
      </c>
      <c r="D287" s="3">
        <f>VLOOKUP(Table13[[#This Row],[Location_HQ]],layoffs_location_with_coordinat!A:B,2,FALSE)</f>
        <v>0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48</v>
      </c>
      <c r="N287" s="3" t="s">
        <v>69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1107</v>
      </c>
      <c r="C288" s="3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139</v>
      </c>
      <c r="N288" s="3" t="s">
        <v>41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942</v>
      </c>
      <c r="C289" s="3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35</v>
      </c>
      <c r="N289" s="3" t="s">
        <v>41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1106</v>
      </c>
      <c r="C290" s="11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54</v>
      </c>
      <c r="N290" s="3" t="s">
        <v>108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1105</v>
      </c>
      <c r="C291" s="3" t="s">
        <v>39</v>
      </c>
      <c r="D291" s="3">
        <f>VLOOKUP(Table13[[#This Row],[Location_HQ]],layoffs_location_with_coordinat!A:B,2,FALSE)</f>
        <v>0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30</v>
      </c>
      <c r="N291" s="3" t="s">
        <v>147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1104</v>
      </c>
      <c r="C292" s="11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35</v>
      </c>
      <c r="N292" s="3" t="s">
        <v>49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241</v>
      </c>
      <c r="C293" s="3" t="s">
        <v>99</v>
      </c>
      <c r="D293" s="3">
        <f>VLOOKUP(Table13[[#This Row],[Location_HQ]],layoffs_location_with_coordinat!A:B,2,FALSE)</f>
        <v>0</v>
      </c>
      <c r="E293" s="3">
        <f>VLOOKUP(Table13[[#This Row],[Location_HQ]],layoffs_location_with_coordinat!A:C,3,FALSE)</f>
        <v>0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32</v>
      </c>
      <c r="N293" s="3" t="s">
        <v>28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243</v>
      </c>
      <c r="C294" s="3" t="s">
        <v>244</v>
      </c>
      <c r="D294" s="3">
        <f>VLOOKUP(Table13[[#This Row],[Location_HQ]],layoffs_location_with_coordinat!A:B,2,FALSE)</f>
        <v>0</v>
      </c>
      <c r="E294" s="3">
        <f>VLOOKUP(Table13[[#This Row],[Location_HQ]],layoffs_location_with_coordinat!A:C,3,FALSE)</f>
        <v>0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32</v>
      </c>
      <c r="N294" s="3" t="s">
        <v>567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1102</v>
      </c>
      <c r="C295" s="3" t="s">
        <v>182</v>
      </c>
      <c r="D295" s="3">
        <f>VLOOKUP(Table13[[#This Row],[Location_HQ]],layoffs_location_with_coordinat!A:B,2,FALSE)</f>
        <v>0</v>
      </c>
      <c r="E295" s="3">
        <f>VLOOKUP(Table13[[#This Row],[Location_HQ]],layoffs_location_with_coordinat!A:C,3,FALSE)</f>
        <v>0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35</v>
      </c>
      <c r="N295" s="3" t="s">
        <v>81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1103</v>
      </c>
      <c r="C296" s="3" t="s">
        <v>387</v>
      </c>
      <c r="D296" s="3">
        <f>VLOOKUP(Table13[[#This Row],[Location_HQ]],layoffs_location_with_coordinat!A:B,2,FALSE)</f>
        <v>0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21</v>
      </c>
      <c r="N296" s="3" t="s">
        <v>41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78</v>
      </c>
      <c r="C297" s="3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79</v>
      </c>
      <c r="N297" s="3" t="s">
        <v>28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1101</v>
      </c>
      <c r="C298" s="3" t="s">
        <v>13</v>
      </c>
      <c r="D298" s="3">
        <f>VLOOKUP(Table13[[#This Row],[Location_HQ]],layoffs_location_with_coordinat!A:B,2,FALSE)</f>
        <v>0</v>
      </c>
      <c r="E298" s="3">
        <f>VLOOKUP(Table13[[#This Row],[Location_HQ]],layoffs_location_with_coordinat!A:C,3,FALSE)</f>
        <v>0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35</v>
      </c>
      <c r="N298" s="3" t="s">
        <v>1697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1100</v>
      </c>
      <c r="C299" s="3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35</v>
      </c>
      <c r="N299" s="3" t="s">
        <v>28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1099</v>
      </c>
      <c r="C300" s="3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48</v>
      </c>
      <c r="N300" s="3" t="s">
        <v>147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1097</v>
      </c>
      <c r="C301" s="3" t="s">
        <v>445</v>
      </c>
      <c r="D301" s="3">
        <f>VLOOKUP(Table13[[#This Row],[Location_HQ]],layoffs_location_with_coordinat!A:B,2,FALSE)</f>
        <v>0</v>
      </c>
      <c r="E301" s="3">
        <f>VLOOKUP(Table13[[#This Row],[Location_HQ]],layoffs_location_with_coordinat!A:C,3,FALSE)</f>
        <v>0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32</v>
      </c>
      <c r="N301" s="3" t="s">
        <v>63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1098</v>
      </c>
      <c r="C302" s="3" t="s">
        <v>83</v>
      </c>
      <c r="D302" s="3">
        <f>VLOOKUP(Table13[[#This Row],[Location_HQ]],layoffs_location_with_coordinat!A:B,2,FALSE)</f>
        <v>0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35</v>
      </c>
      <c r="N302" s="3" t="s">
        <v>41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250</v>
      </c>
      <c r="C303" s="3" t="s">
        <v>39</v>
      </c>
      <c r="D303" s="3">
        <f>VLOOKUP(Table13[[#This Row],[Location_HQ]],layoffs_location_with_coordinat!A:B,2,FALSE)</f>
        <v>0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16</v>
      </c>
      <c r="N303" s="3" t="s">
        <v>28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571</v>
      </c>
      <c r="C304" s="3" t="s">
        <v>13</v>
      </c>
      <c r="D304" s="3">
        <f>VLOOKUP(Table13[[#This Row],[Location_HQ]],layoffs_location_with_coordinat!A:B,2,FALSE)</f>
        <v>0</v>
      </c>
      <c r="E304" s="3">
        <f>VLOOKUP(Table13[[#This Row],[Location_HQ]],layoffs_location_with_coordinat!A:C,3,FALSE)</f>
        <v>0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32</v>
      </c>
      <c r="N304" s="3" t="s">
        <v>108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1067</v>
      </c>
      <c r="C305" s="3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623</v>
      </c>
      <c r="N305" s="3" t="s">
        <v>36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1096</v>
      </c>
      <c r="C306" s="3" t="s">
        <v>154</v>
      </c>
      <c r="D306" s="3">
        <f>VLOOKUP(Table13[[#This Row],[Location_HQ]],layoffs_location_with_coordinat!A:B,2,FALSE)</f>
        <v>0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130</v>
      </c>
      <c r="N306" s="3" t="s">
        <v>41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1095</v>
      </c>
      <c r="C307" s="3" t="s">
        <v>244</v>
      </c>
      <c r="D307" s="3">
        <f>VLOOKUP(Table13[[#This Row],[Location_HQ]],layoffs_location_with_coordinat!A:B,2,FALSE)</f>
        <v>0</v>
      </c>
      <c r="E307" s="3">
        <f>VLOOKUP(Table13[[#This Row],[Location_HQ]],layoffs_location_with_coordinat!A:C,3,FALSE)</f>
        <v>0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30</v>
      </c>
      <c r="N307" s="3" t="s">
        <v>108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1093</v>
      </c>
      <c r="C308" s="3" t="s">
        <v>1094</v>
      </c>
      <c r="D308" s="3">
        <f>VLOOKUP(Table13[[#This Row],[Location_HQ]],layoffs_location_with_coordinat!A:B,2,FALSE)</f>
        <v>0</v>
      </c>
      <c r="E308" s="3">
        <f>VLOOKUP(Table13[[#This Row],[Location_HQ]],layoffs_location_with_coordinat!A:C,3,FALSE)</f>
        <v>0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72</v>
      </c>
      <c r="N308" s="3" t="s">
        <v>33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1092</v>
      </c>
      <c r="C309" s="11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130</v>
      </c>
      <c r="N309" s="3" t="s">
        <v>108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1091</v>
      </c>
      <c r="C310" s="3" t="s">
        <v>43</v>
      </c>
      <c r="D310" s="3">
        <f>VLOOKUP(Table13[[#This Row],[Location_HQ]],layoffs_location_with_coordinat!A:B,2,FALSE)</f>
        <v>0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35</v>
      </c>
      <c r="N310" s="3" t="s">
        <v>49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101</v>
      </c>
      <c r="C311" s="3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84</v>
      </c>
      <c r="N311" s="3" t="s">
        <v>33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1090</v>
      </c>
      <c r="C312" s="3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84</v>
      </c>
      <c r="N312" s="3" t="s">
        <v>108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515</v>
      </c>
      <c r="C313" s="3" t="s">
        <v>13</v>
      </c>
      <c r="D313" s="3">
        <f>VLOOKUP(Table13[[#This Row],[Location_HQ]],layoffs_location_with_coordinat!A:B,2,FALSE)</f>
        <v>0</v>
      </c>
      <c r="E313" s="3">
        <f>VLOOKUP(Table13[[#This Row],[Location_HQ]],layoffs_location_with_coordinat!A:C,3,FALSE)</f>
        <v>0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77</v>
      </c>
      <c r="N313" s="3" t="s">
        <v>567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1089</v>
      </c>
      <c r="C314" s="3" t="s">
        <v>135</v>
      </c>
      <c r="D314" s="3">
        <f>VLOOKUP(Table13[[#This Row],[Location_HQ]],layoffs_location_with_coordinat!A:B,2,FALSE)</f>
        <v>0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35</v>
      </c>
      <c r="N314" s="3" t="s">
        <v>49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1088</v>
      </c>
      <c r="C315" s="3" t="s">
        <v>76</v>
      </c>
      <c r="D315" s="3">
        <f>VLOOKUP(Table13[[#This Row],[Location_HQ]],layoffs_location_with_coordinat!A:B,2,FALSE)</f>
        <v>0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623</v>
      </c>
      <c r="N315" s="3" t="s">
        <v>22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1713</v>
      </c>
      <c r="C316" s="3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30</v>
      </c>
      <c r="N316" s="3" t="s">
        <v>33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1087</v>
      </c>
      <c r="C317" s="3" t="s">
        <v>179</v>
      </c>
      <c r="D317" s="3">
        <f>VLOOKUP(Table13[[#This Row],[Location_HQ]],layoffs_location_with_coordinat!A:B,2,FALSE)</f>
        <v>0</v>
      </c>
      <c r="E317" s="3">
        <f>VLOOKUP(Table13[[#This Row],[Location_HQ]],layoffs_location_with_coordinat!A:C,3,FALSE)</f>
        <v>0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77</v>
      </c>
      <c r="N317" s="3" t="s">
        <v>49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852</v>
      </c>
      <c r="C318" s="3" t="s">
        <v>39</v>
      </c>
      <c r="D318" s="3">
        <f>VLOOKUP(Table13[[#This Row],[Location_HQ]],layoffs_location_with_coordinat!A:B,2,FALSE)</f>
        <v>0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30</v>
      </c>
      <c r="N318" s="3" t="s">
        <v>108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1086</v>
      </c>
      <c r="C319" s="3" t="s">
        <v>244</v>
      </c>
      <c r="D319" s="3">
        <f>VLOOKUP(Table13[[#This Row],[Location_HQ]],layoffs_location_with_coordinat!A:B,2,FALSE)</f>
        <v>0</v>
      </c>
      <c r="E319" s="3">
        <f>VLOOKUP(Table13[[#This Row],[Location_HQ]],layoffs_location_with_coordinat!A:C,3,FALSE)</f>
        <v>0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77</v>
      </c>
      <c r="N319" s="3" t="s">
        <v>147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1085</v>
      </c>
      <c r="C320" s="11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16</v>
      </c>
      <c r="N320" s="3" t="s">
        <v>22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1084</v>
      </c>
      <c r="C321" s="3" t="s">
        <v>58</v>
      </c>
      <c r="D321" s="3">
        <f>VLOOKUP(Table13[[#This Row],[Location_HQ]],layoffs_location_with_coordinat!A:B,2,FALSE)</f>
        <v>0</v>
      </c>
      <c r="E321" s="3">
        <f>VLOOKUP(Table13[[#This Row],[Location_HQ]],layoffs_location_with_coordinat!A:C,3,FALSE)</f>
        <v>0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21</v>
      </c>
      <c r="N321" s="3" t="s">
        <v>147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1687</v>
      </c>
      <c r="C322" s="11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92</v>
      </c>
      <c r="N322" s="3" t="s">
        <v>28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1083</v>
      </c>
      <c r="C323" s="3" t="s">
        <v>749</v>
      </c>
      <c r="D323" s="3">
        <f>VLOOKUP(Table13[[#This Row],[Location_HQ]],layoffs_location_with_coordinat!A:B,2,FALSE)</f>
        <v>0</v>
      </c>
      <c r="E323" s="3">
        <f>VLOOKUP(Table13[[#This Row],[Location_HQ]],layoffs_location_with_coordinat!A:C,3,FALSE)</f>
        <v>0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72</v>
      </c>
      <c r="N323" s="3" t="s">
        <v>28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1082</v>
      </c>
      <c r="C324" s="3" t="s">
        <v>244</v>
      </c>
      <c r="D324" s="3">
        <f>VLOOKUP(Table13[[#This Row],[Location_HQ]],layoffs_location_with_coordinat!A:B,2,FALSE)</f>
        <v>0</v>
      </c>
      <c r="E324" s="3">
        <f>VLOOKUP(Table13[[#This Row],[Location_HQ]],layoffs_location_with_coordinat!A:C,3,FALSE)</f>
        <v>0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35</v>
      </c>
      <c r="N324" s="3" t="s">
        <v>22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1081</v>
      </c>
      <c r="C325" s="3" t="s">
        <v>1474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32</v>
      </c>
      <c r="N325" s="3" t="s">
        <v>33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1079</v>
      </c>
      <c r="C326" s="3" t="s">
        <v>1080</v>
      </c>
      <c r="D326" s="3">
        <f>VLOOKUP(Table13[[#This Row],[Location_HQ]],layoffs_location_with_coordinat!A:B,2,FALSE)</f>
        <v>0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79</v>
      </c>
      <c r="N326" s="3" t="s">
        <v>69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1078</v>
      </c>
      <c r="C327" s="3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21</v>
      </c>
      <c r="N327" s="3" t="s">
        <v>108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1077</v>
      </c>
      <c r="C328" s="3" t="s">
        <v>135</v>
      </c>
      <c r="D328" s="3">
        <f>VLOOKUP(Table13[[#This Row],[Location_HQ]],layoffs_location_with_coordinat!A:B,2,FALSE)</f>
        <v>0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72</v>
      </c>
      <c r="N328" s="3" t="s">
        <v>36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1076</v>
      </c>
      <c r="C329" s="3" t="s">
        <v>39</v>
      </c>
      <c r="D329" s="3">
        <f>VLOOKUP(Table13[[#This Row],[Location_HQ]],layoffs_location_with_coordinat!A:B,2,FALSE)</f>
        <v>0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137</v>
      </c>
      <c r="N329" s="3" t="s">
        <v>41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1075</v>
      </c>
      <c r="C330" s="3" t="s">
        <v>83</v>
      </c>
      <c r="D330" s="3">
        <f>VLOOKUP(Table13[[#This Row],[Location_HQ]],layoffs_location_with_coordinat!A:B,2,FALSE)</f>
        <v>0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30</v>
      </c>
      <c r="N330" s="3" t="s">
        <v>22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1074</v>
      </c>
      <c r="C331" s="3" t="s">
        <v>562</v>
      </c>
      <c r="D331" s="3">
        <f>VLOOKUP(Table13[[#This Row],[Location_HQ]],layoffs_location_with_coordinat!A:B,2,FALSE)</f>
        <v>0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21</v>
      </c>
      <c r="N331" s="3" t="s">
        <v>49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1073</v>
      </c>
      <c r="C332" s="3" t="s">
        <v>179</v>
      </c>
      <c r="D332" s="3">
        <f>VLOOKUP(Table13[[#This Row],[Location_HQ]],layoffs_location_with_coordinat!A:B,2,FALSE)</f>
        <v>0</v>
      </c>
      <c r="E332" s="3">
        <f>VLOOKUP(Table13[[#This Row],[Location_HQ]],layoffs_location_with_coordinat!A:C,3,FALSE)</f>
        <v>0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35</v>
      </c>
      <c r="N332" s="3" t="s">
        <v>147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1072</v>
      </c>
      <c r="C333" s="3" t="s">
        <v>115</v>
      </c>
      <c r="D333" s="3">
        <f>VLOOKUP(Table13[[#This Row],[Location_HQ]],layoffs_location_with_coordinat!A:B,2,FALSE)</f>
        <v>0</v>
      </c>
      <c r="E333" s="3">
        <f>VLOOKUP(Table13[[#This Row],[Location_HQ]],layoffs_location_with_coordinat!A:C,3,FALSE)</f>
        <v>0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137</v>
      </c>
      <c r="N333" s="3" t="s">
        <v>108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316</v>
      </c>
      <c r="C334" s="3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60</v>
      </c>
      <c r="N334" s="3" t="s">
        <v>28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1071</v>
      </c>
      <c r="C335" s="3" t="s">
        <v>244</v>
      </c>
      <c r="D335" s="3">
        <f>VLOOKUP(Table13[[#This Row],[Location_HQ]],layoffs_location_with_coordinat!A:B,2,FALSE)</f>
        <v>0</v>
      </c>
      <c r="E335" s="3">
        <f>VLOOKUP(Table13[[#This Row],[Location_HQ]],layoffs_location_with_coordinat!A:C,3,FALSE)</f>
        <v>0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130</v>
      </c>
      <c r="N335" s="3" t="s">
        <v>22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1070</v>
      </c>
      <c r="C336" s="11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77</v>
      </c>
      <c r="N336" s="3" t="s">
        <v>33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1069</v>
      </c>
      <c r="C337" s="3" t="s">
        <v>179</v>
      </c>
      <c r="D337" s="3">
        <f>VLOOKUP(Table13[[#This Row],[Location_HQ]],layoffs_location_with_coordinat!A:B,2,FALSE)</f>
        <v>0</v>
      </c>
      <c r="E337" s="3">
        <f>VLOOKUP(Table13[[#This Row],[Location_HQ]],layoffs_location_with_coordinat!A:C,3,FALSE)</f>
        <v>0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30</v>
      </c>
      <c r="N337" s="3" t="s">
        <v>49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1068</v>
      </c>
      <c r="C338" s="3" t="s">
        <v>135</v>
      </c>
      <c r="D338" s="3">
        <f>VLOOKUP(Table13[[#This Row],[Location_HQ]],layoffs_location_with_coordinat!A:B,2,FALSE)</f>
        <v>0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77</v>
      </c>
      <c r="N338" s="3" t="s">
        <v>33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571</v>
      </c>
      <c r="C339" s="3" t="s">
        <v>13</v>
      </c>
      <c r="D339" s="3">
        <f>VLOOKUP(Table13[[#This Row],[Location_HQ]],layoffs_location_with_coordinat!A:B,2,FALSE)</f>
        <v>0</v>
      </c>
      <c r="E339" s="3">
        <f>VLOOKUP(Table13[[#This Row],[Location_HQ]],layoffs_location_with_coordinat!A:C,3,FALSE)</f>
        <v>0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32</v>
      </c>
      <c r="N339" s="3" t="s">
        <v>108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238</v>
      </c>
      <c r="C340" s="11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239</v>
      </c>
      <c r="N340" s="3" t="s">
        <v>28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1067</v>
      </c>
      <c r="C341" s="3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623</v>
      </c>
      <c r="N341" s="3" t="s">
        <v>22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1066</v>
      </c>
      <c r="C342" s="65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68</v>
      </c>
      <c r="N342" s="3" t="s">
        <v>69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1065</v>
      </c>
      <c r="C343" s="3" t="s">
        <v>145</v>
      </c>
      <c r="D343" s="3">
        <f>VLOOKUP(Table13[[#This Row],[Location_HQ]],layoffs_location_with_coordinat!A:B,2,FALSE)</f>
        <v>0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68</v>
      </c>
      <c r="N343" s="3" t="s">
        <v>49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736</v>
      </c>
      <c r="C344" s="3" t="s">
        <v>43</v>
      </c>
      <c r="D344" s="3">
        <f>VLOOKUP(Table13[[#This Row],[Location_HQ]],layoffs_location_with_coordinat!A:B,2,FALSE)</f>
        <v>0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137</v>
      </c>
      <c r="N344" s="3" t="s">
        <v>28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1064</v>
      </c>
      <c r="C345" s="3" t="s">
        <v>43</v>
      </c>
      <c r="D345" s="3">
        <f>VLOOKUP(Table13[[#This Row],[Location_HQ]],layoffs_location_with_coordinat!A:B,2,FALSE)</f>
        <v>0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79</v>
      </c>
      <c r="N345" s="3" t="s">
        <v>33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1057</v>
      </c>
      <c r="C346" s="3" t="s">
        <v>39</v>
      </c>
      <c r="D346" s="3">
        <f>VLOOKUP(Table13[[#This Row],[Location_HQ]],layoffs_location_with_coordinat!A:B,2,FALSE)</f>
        <v>0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137</v>
      </c>
      <c r="N346" s="3" t="s">
        <v>22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488</v>
      </c>
      <c r="C347" s="3" t="s">
        <v>135</v>
      </c>
      <c r="D347" s="3">
        <f>VLOOKUP(Table13[[#This Row],[Location_HQ]],layoffs_location_with_coordinat!A:B,2,FALSE)</f>
        <v>0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77</v>
      </c>
      <c r="N347" s="3" t="s">
        <v>28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852</v>
      </c>
      <c r="C348" s="3" t="s">
        <v>39</v>
      </c>
      <c r="D348" s="3">
        <f>VLOOKUP(Table13[[#This Row],[Location_HQ]],layoffs_location_with_coordinat!A:B,2,FALSE)</f>
        <v>0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16</v>
      </c>
      <c r="N348" s="3" t="s">
        <v>36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395</v>
      </c>
      <c r="C349" s="3" t="s">
        <v>362</v>
      </c>
      <c r="D349" s="3">
        <f>VLOOKUP(Table13[[#This Row],[Location_HQ]],layoffs_location_with_coordinat!A:B,2,FALSE)</f>
        <v>0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77</v>
      </c>
      <c r="N349" s="3" t="s">
        <v>17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1063</v>
      </c>
      <c r="C350" s="3" t="s">
        <v>39</v>
      </c>
      <c r="D350" s="3">
        <f>VLOOKUP(Table13[[#This Row],[Location_HQ]],layoffs_location_with_coordinat!A:B,2,FALSE)</f>
        <v>0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137</v>
      </c>
      <c r="N350" s="3" t="s">
        <v>22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770</v>
      </c>
      <c r="C351" s="3" t="s">
        <v>39</v>
      </c>
      <c r="D351" s="3">
        <f>VLOOKUP(Table13[[#This Row],[Location_HQ]],layoffs_location_with_coordinat!A:B,2,FALSE)</f>
        <v>0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399</v>
      </c>
      <c r="N351" s="3" t="s">
        <v>28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1062</v>
      </c>
      <c r="C352" s="3" t="s">
        <v>39</v>
      </c>
      <c r="D352" s="3">
        <f>VLOOKUP(Table13[[#This Row],[Location_HQ]],layoffs_location_with_coordinat!A:B,2,FALSE)</f>
        <v>0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77</v>
      </c>
      <c r="N352" s="3" t="s">
        <v>108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893</v>
      </c>
      <c r="C353" s="3" t="s">
        <v>58</v>
      </c>
      <c r="D353" s="3">
        <f>VLOOKUP(Table13[[#This Row],[Location_HQ]],layoffs_location_with_coordinat!A:B,2,FALSE)</f>
        <v>0</v>
      </c>
      <c r="E353" s="3">
        <f>VLOOKUP(Table13[[#This Row],[Location_HQ]],layoffs_location_with_coordinat!A:C,3,FALSE)</f>
        <v>0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60</v>
      </c>
      <c r="N353" s="3" t="s">
        <v>108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772</v>
      </c>
      <c r="C354" s="3" t="s">
        <v>113</v>
      </c>
      <c r="D354" s="3">
        <f>VLOOKUP(Table13[[#This Row],[Location_HQ]],layoffs_location_with_coordinat!A:B,2,FALSE)</f>
        <v>0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137</v>
      </c>
      <c r="N354" s="3" t="s">
        <v>49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1061</v>
      </c>
      <c r="C355" s="3" t="s">
        <v>187</v>
      </c>
      <c r="D355" s="3">
        <f>VLOOKUP(Table13[[#This Row],[Location_HQ]],layoffs_location_with_coordinat!A:B,2,FALSE)</f>
        <v>0</v>
      </c>
      <c r="E355" s="3">
        <f>VLOOKUP(Table13[[#This Row],[Location_HQ]],layoffs_location_with_coordinat!A:C,3,FALSE)</f>
        <v>0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77</v>
      </c>
      <c r="N355" s="3" t="s">
        <v>108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1060</v>
      </c>
      <c r="C356" s="3" t="s">
        <v>76</v>
      </c>
      <c r="D356" s="3">
        <f>VLOOKUP(Table13[[#This Row],[Location_HQ]],layoffs_location_with_coordinat!A:B,2,FALSE)</f>
        <v>0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32</v>
      </c>
      <c r="N356" s="3" t="s">
        <v>22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201</v>
      </c>
      <c r="C357" s="3" t="s">
        <v>1371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30</v>
      </c>
      <c r="N357" s="3" t="s">
        <v>28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1059</v>
      </c>
      <c r="C358" s="3" t="s">
        <v>39</v>
      </c>
      <c r="D358" s="3">
        <f>VLOOKUP(Table13[[#This Row],[Location_HQ]],layoffs_location_with_coordinat!A:B,2,FALSE)</f>
        <v>0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79</v>
      </c>
      <c r="N358" s="3" t="s">
        <v>36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1058</v>
      </c>
      <c r="C359" s="3" t="s">
        <v>43</v>
      </c>
      <c r="D359" s="3">
        <f>VLOOKUP(Table13[[#This Row],[Location_HQ]],layoffs_location_with_coordinat!A:B,2,FALSE)</f>
        <v>0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21</v>
      </c>
      <c r="N359" s="3" t="s">
        <v>28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1057</v>
      </c>
      <c r="C360" s="3" t="s">
        <v>39</v>
      </c>
      <c r="D360" s="3">
        <f>VLOOKUP(Table13[[#This Row],[Location_HQ]],layoffs_location_with_coordinat!A:B,2,FALSE)</f>
        <v>0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137</v>
      </c>
      <c r="N360" s="3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1056</v>
      </c>
      <c r="C361" s="3" t="s">
        <v>39</v>
      </c>
      <c r="D361" s="3">
        <f>VLOOKUP(Table13[[#This Row],[Location_HQ]],layoffs_location_with_coordinat!A:B,2,FALSE)</f>
        <v>0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137</v>
      </c>
      <c r="N361" s="3" t="s">
        <v>22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1055</v>
      </c>
      <c r="C362" s="3" t="s">
        <v>13</v>
      </c>
      <c r="D362" s="3">
        <f>VLOOKUP(Table13[[#This Row],[Location_HQ]],layoffs_location_with_coordinat!A:B,2,FALSE)</f>
        <v>0</v>
      </c>
      <c r="E362" s="3">
        <f>VLOOKUP(Table13[[#This Row],[Location_HQ]],layoffs_location_with_coordinat!A:C,3,FALSE)</f>
        <v>0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30</v>
      </c>
      <c r="N362" s="3" t="s">
        <v>49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1054</v>
      </c>
      <c r="C363" s="3" t="s">
        <v>51</v>
      </c>
      <c r="D363" s="3">
        <f>VLOOKUP(Table13[[#This Row],[Location_HQ]],layoffs_location_with_coordinat!A:B,2,FALSE)</f>
        <v>0</v>
      </c>
      <c r="E363" s="3">
        <f>VLOOKUP(Table13[[#This Row],[Location_HQ]],layoffs_location_with_coordinat!A:C,3,FALSE)</f>
        <v>0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54</v>
      </c>
      <c r="N363" s="3" t="s">
        <v>28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395</v>
      </c>
      <c r="C364" s="3" t="s">
        <v>362</v>
      </c>
      <c r="D364" s="3">
        <f>VLOOKUP(Table13[[#This Row],[Location_HQ]],layoffs_location_with_coordinat!A:B,2,FALSE)</f>
        <v>0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77</v>
      </c>
      <c r="N364" s="3" t="s">
        <v>17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560</v>
      </c>
      <c r="C365" s="3" t="s">
        <v>271</v>
      </c>
      <c r="D365" s="3">
        <f>VLOOKUP(Table13[[#This Row],[Location_HQ]],layoffs_location_with_coordinat!A:B,2,FALSE)</f>
        <v>0</v>
      </c>
      <c r="E365" s="3">
        <f>VLOOKUP(Table13[[#This Row],[Location_HQ]],layoffs_location_with_coordinat!A:C,3,FALSE)</f>
        <v>0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68</v>
      </c>
      <c r="N365" s="3" t="s">
        <v>28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1053</v>
      </c>
      <c r="C366" s="3" t="s">
        <v>135</v>
      </c>
      <c r="D366" s="3">
        <f>VLOOKUP(Table13[[#This Row],[Location_HQ]],layoffs_location_with_coordinat!A:B,2,FALSE)</f>
        <v>0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79</v>
      </c>
      <c r="N366" s="3" t="s">
        <v>49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1052</v>
      </c>
      <c r="C367" s="3" t="s">
        <v>271</v>
      </c>
      <c r="D367" s="3">
        <f>VLOOKUP(Table13[[#This Row],[Location_HQ]],layoffs_location_with_coordinat!A:B,2,FALSE)</f>
        <v>0</v>
      </c>
      <c r="E367" s="3">
        <f>VLOOKUP(Table13[[#This Row],[Location_HQ]],layoffs_location_with_coordinat!A:C,3,FALSE)</f>
        <v>0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54</v>
      </c>
      <c r="N367" s="3" t="s">
        <v>28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707</v>
      </c>
      <c r="C368" s="3" t="s">
        <v>13</v>
      </c>
      <c r="D368" s="3">
        <f>VLOOKUP(Table13[[#This Row],[Location_HQ]],layoffs_location_with_coordinat!A:B,2,FALSE)</f>
        <v>0</v>
      </c>
      <c r="E368" s="3">
        <f>VLOOKUP(Table13[[#This Row],[Location_HQ]],layoffs_location_with_coordinat!A:C,3,FALSE)</f>
        <v>0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68</v>
      </c>
      <c r="N368" s="3" t="s">
        <v>17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1001</v>
      </c>
      <c r="C369" s="3" t="s">
        <v>39</v>
      </c>
      <c r="D369" s="3">
        <f>VLOOKUP(Table13[[#This Row],[Location_HQ]],layoffs_location_with_coordinat!A:B,2,FALSE)</f>
        <v>0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77</v>
      </c>
      <c r="N369" s="3" t="s">
        <v>33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870</v>
      </c>
      <c r="C370" s="3" t="s">
        <v>43</v>
      </c>
      <c r="D370" s="3">
        <f>VLOOKUP(Table13[[#This Row],[Location_HQ]],layoffs_location_with_coordinat!A:B,2,FALSE)</f>
        <v>0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32</v>
      </c>
      <c r="N370" s="3" t="s">
        <v>108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1051</v>
      </c>
      <c r="C371" s="3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21</v>
      </c>
      <c r="N371" s="3" t="s">
        <v>22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172</v>
      </c>
      <c r="C372" s="3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35</v>
      </c>
      <c r="N372" s="3" t="s">
        <v>28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1050</v>
      </c>
      <c r="C373" s="3" t="s">
        <v>187</v>
      </c>
      <c r="D373" s="3">
        <f>VLOOKUP(Table13[[#This Row],[Location_HQ]],layoffs_location_with_coordinat!A:B,2,FALSE)</f>
        <v>0</v>
      </c>
      <c r="E373" s="3">
        <f>VLOOKUP(Table13[[#This Row],[Location_HQ]],layoffs_location_with_coordinat!A:C,3,FALSE)</f>
        <v>0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137</v>
      </c>
      <c r="N373" s="3" t="s">
        <v>36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1049</v>
      </c>
      <c r="C374" s="3" t="s">
        <v>187</v>
      </c>
      <c r="D374" s="3">
        <f>VLOOKUP(Table13[[#This Row],[Location_HQ]],layoffs_location_with_coordinat!A:B,2,FALSE)</f>
        <v>0</v>
      </c>
      <c r="E374" s="3">
        <f>VLOOKUP(Table13[[#This Row],[Location_HQ]],layoffs_location_with_coordinat!A:C,3,FALSE)</f>
        <v>0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30</v>
      </c>
      <c r="N374" s="3" t="s">
        <v>108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1047</v>
      </c>
      <c r="C375" s="3" t="s">
        <v>1048</v>
      </c>
      <c r="D375" s="3">
        <f>VLOOKUP(Table13[[#This Row],[Location_HQ]],layoffs_location_with_coordinat!A:B,2,FALSE)</f>
        <v>0</v>
      </c>
      <c r="E375" s="3">
        <f>VLOOKUP(Table13[[#This Row],[Location_HQ]],layoffs_location_with_coordinat!A:C,3,FALSE)</f>
        <v>0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16</v>
      </c>
      <c r="N375" s="3" t="s">
        <v>36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957</v>
      </c>
      <c r="C376" s="3" t="s">
        <v>179</v>
      </c>
      <c r="D376" s="3">
        <f>VLOOKUP(Table13[[#This Row],[Location_HQ]],layoffs_location_with_coordinat!A:B,2,FALSE)</f>
        <v>0</v>
      </c>
      <c r="E376" s="3">
        <f>VLOOKUP(Table13[[#This Row],[Location_HQ]],layoffs_location_with_coordinat!A:C,3,FALSE)</f>
        <v>0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30</v>
      </c>
      <c r="N376" s="3" t="s">
        <v>69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240</v>
      </c>
      <c r="C377" s="3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35</v>
      </c>
      <c r="N377" s="3" t="s">
        <v>28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68</v>
      </c>
      <c r="N378" s="3" t="s">
        <v>108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1046</v>
      </c>
      <c r="C379" s="3" t="s">
        <v>47</v>
      </c>
      <c r="D379" s="3">
        <f>VLOOKUP(Table13[[#This Row],[Location_HQ]],layoffs_location_with_coordinat!A:B,2,FALSE)</f>
        <v>0</v>
      </c>
      <c r="E379" s="3">
        <f>VLOOKUP(Table13[[#This Row],[Location_HQ]],layoffs_location_with_coordinat!A:C,3,FALSE)</f>
        <v>0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77</v>
      </c>
      <c r="N379" s="3" t="s">
        <v>49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1044</v>
      </c>
      <c r="C380" s="3" t="s">
        <v>154</v>
      </c>
      <c r="D380" s="3">
        <f>VLOOKUP(Table13[[#This Row],[Location_HQ]],layoffs_location_with_coordinat!A:B,2,FALSE)</f>
        <v>0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16</v>
      </c>
      <c r="N380" s="3" t="s">
        <v>22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1045</v>
      </c>
      <c r="C381" s="11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35</v>
      </c>
      <c r="N381" s="3" t="s">
        <v>69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1043</v>
      </c>
      <c r="C382" s="3" t="s">
        <v>231</v>
      </c>
      <c r="D382" s="3">
        <f>VLOOKUP(Table13[[#This Row],[Location_HQ]],layoffs_location_with_coordinat!A:B,2,FALSE)</f>
        <v>0</v>
      </c>
      <c r="E382" s="3">
        <f>VLOOKUP(Table13[[#This Row],[Location_HQ]],layoffs_location_with_coordinat!A:C,3,FALSE)</f>
        <v>0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77</v>
      </c>
      <c r="N382" s="3" t="s">
        <v>147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1042</v>
      </c>
      <c r="C383" s="11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48</v>
      </c>
      <c r="N383" s="3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846</v>
      </c>
      <c r="C384" s="11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68</v>
      </c>
      <c r="N384" s="3" t="s">
        <v>69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1033</v>
      </c>
      <c r="C385" s="3" t="s">
        <v>13</v>
      </c>
      <c r="D385" s="3">
        <f>VLOOKUP(Table13[[#This Row],[Location_HQ]],layoffs_location_with_coordinat!A:B,2,FALSE)</f>
        <v>0</v>
      </c>
      <c r="E385" s="3">
        <f>VLOOKUP(Table13[[#This Row],[Location_HQ]],layoffs_location_with_coordinat!A:C,3,FALSE)</f>
        <v>0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68</v>
      </c>
      <c r="N385" s="3" t="s">
        <v>36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1041</v>
      </c>
      <c r="C386" s="3" t="s">
        <v>220</v>
      </c>
      <c r="D386" s="3">
        <f>VLOOKUP(Table13[[#This Row],[Location_HQ]],layoffs_location_with_coordinat!A:B,2,FALSE)</f>
        <v>0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32</v>
      </c>
      <c r="N386" s="3" t="s">
        <v>22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1040</v>
      </c>
      <c r="C387" s="3" t="s">
        <v>97</v>
      </c>
      <c r="D387" s="3">
        <f>VLOOKUP(Table13[[#This Row],[Location_HQ]],layoffs_location_with_coordinat!A:B,2,FALSE)</f>
        <v>0</v>
      </c>
      <c r="E387" s="3">
        <f>VLOOKUP(Table13[[#This Row],[Location_HQ]],layoffs_location_with_coordinat!A:C,3,FALSE)</f>
        <v>0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60</v>
      </c>
      <c r="N387" s="3" t="s">
        <v>41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318</v>
      </c>
      <c r="C388" s="3" t="s">
        <v>39</v>
      </c>
      <c r="D388" s="3">
        <f>VLOOKUP(Table13[[#This Row],[Location_HQ]],layoffs_location_with_coordinat!A:B,2,FALSE)</f>
        <v>0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32</v>
      </c>
      <c r="N388" s="3" t="s">
        <v>28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667</v>
      </c>
      <c r="C389" s="3" t="s">
        <v>264</v>
      </c>
      <c r="D389" s="3">
        <f>VLOOKUP(Table13[[#This Row],[Location_HQ]],layoffs_location_with_coordinat!A:B,2,FALSE)</f>
        <v>0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32</v>
      </c>
      <c r="N389" s="3" t="s">
        <v>28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619</v>
      </c>
      <c r="C390" s="3" t="s">
        <v>1716</v>
      </c>
      <c r="D390" s="3">
        <f>VLOOKUP(Table13[[#This Row],[Location_HQ]],layoffs_location_with_coordinat!A:B,2,FALSE)</f>
        <v>0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35</v>
      </c>
      <c r="N390" s="3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848</v>
      </c>
      <c r="C391" s="3" t="s">
        <v>39</v>
      </c>
      <c r="D391" s="3">
        <f>VLOOKUP(Table13[[#This Row],[Location_HQ]],layoffs_location_with_coordinat!A:B,2,FALSE)</f>
        <v>0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139</v>
      </c>
      <c r="N391" s="3" t="s">
        <v>28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1039</v>
      </c>
      <c r="C392" s="3" t="s">
        <v>58</v>
      </c>
      <c r="D392" s="3">
        <f>VLOOKUP(Table13[[#This Row],[Location_HQ]],layoffs_location_with_coordinat!A:B,2,FALSE)</f>
        <v>0</v>
      </c>
      <c r="E392" s="3">
        <f>VLOOKUP(Table13[[#This Row],[Location_HQ]],layoffs_location_with_coordinat!A:C,3,FALSE)</f>
        <v>0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72</v>
      </c>
      <c r="N392" s="3" t="s">
        <v>41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817</v>
      </c>
      <c r="C393" s="3" t="s">
        <v>71</v>
      </c>
      <c r="D393" s="3">
        <f>VLOOKUP(Table13[[#This Row],[Location_HQ]],layoffs_location_with_coordinat!A:B,2,FALSE)</f>
        <v>0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79</v>
      </c>
      <c r="N393" s="3" t="s">
        <v>81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1036</v>
      </c>
      <c r="C394" s="3" t="s">
        <v>1037</v>
      </c>
      <c r="D394" s="3">
        <f>VLOOKUP(Table13[[#This Row],[Location_HQ]],layoffs_location_with_coordinat!A:B,2,FALSE)</f>
        <v>0</v>
      </c>
      <c r="E394" s="3">
        <f>VLOOKUP(Table13[[#This Row],[Location_HQ]],layoffs_location_with_coordinat!A:C,3,FALSE)</f>
        <v>0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30</v>
      </c>
      <c r="N394" s="3" t="s">
        <v>33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1035</v>
      </c>
      <c r="C395" s="3" t="s">
        <v>187</v>
      </c>
      <c r="D395" s="3">
        <f>VLOOKUP(Table13[[#This Row],[Location_HQ]],layoffs_location_with_coordinat!A:B,2,FALSE)</f>
        <v>0</v>
      </c>
      <c r="E395" s="3">
        <f>VLOOKUP(Table13[[#This Row],[Location_HQ]],layoffs_location_with_coordinat!A:C,3,FALSE)</f>
        <v>0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77</v>
      </c>
      <c r="N395" s="3" t="s">
        <v>69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728</v>
      </c>
      <c r="C396" s="3" t="s">
        <v>51</v>
      </c>
      <c r="D396" s="3">
        <f>VLOOKUP(Table13[[#This Row],[Location_HQ]],layoffs_location_with_coordinat!A:B,2,FALSE)</f>
        <v>0</v>
      </c>
      <c r="E396" s="3">
        <f>VLOOKUP(Table13[[#This Row],[Location_HQ]],layoffs_location_with_coordinat!A:C,3,FALSE)</f>
        <v>0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21</v>
      </c>
      <c r="N396" s="3" t="s">
        <v>108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943</v>
      </c>
      <c r="C397" s="3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54</v>
      </c>
      <c r="N397" s="3" t="s">
        <v>28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1034</v>
      </c>
      <c r="C398" s="3" t="s">
        <v>220</v>
      </c>
      <c r="D398" s="3">
        <f>VLOOKUP(Table13[[#This Row],[Location_HQ]],layoffs_location_with_coordinat!A:B,2,FALSE)</f>
        <v>0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16</v>
      </c>
      <c r="N398" s="3" t="s">
        <v>41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1033</v>
      </c>
      <c r="C399" s="3" t="s">
        <v>13</v>
      </c>
      <c r="D399" s="3">
        <f>VLOOKUP(Table13[[#This Row],[Location_HQ]],layoffs_location_with_coordinat!A:B,2,FALSE)</f>
        <v>0</v>
      </c>
      <c r="E399" s="3">
        <f>VLOOKUP(Table13[[#This Row],[Location_HQ]],layoffs_location_with_coordinat!A:C,3,FALSE)</f>
        <v>0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68</v>
      </c>
      <c r="N399" s="3" t="s">
        <v>36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1032</v>
      </c>
      <c r="C400" s="3" t="s">
        <v>182</v>
      </c>
      <c r="D400" s="3">
        <f>VLOOKUP(Table13[[#This Row],[Location_HQ]],layoffs_location_with_coordinat!A:B,2,FALSE)</f>
        <v>0</v>
      </c>
      <c r="E400" s="3">
        <f>VLOOKUP(Table13[[#This Row],[Location_HQ]],layoffs_location_with_coordinat!A:C,3,FALSE)</f>
        <v>0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32</v>
      </c>
      <c r="N400" s="3" t="s">
        <v>81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848</v>
      </c>
      <c r="C401" s="3" t="s">
        <v>39</v>
      </c>
      <c r="D401" s="3">
        <f>VLOOKUP(Table13[[#This Row],[Location_HQ]],layoffs_location_with_coordinat!A:B,2,FALSE)</f>
        <v>0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139</v>
      </c>
      <c r="N401" s="3" t="s">
        <v>28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1030</v>
      </c>
      <c r="C402" s="3" t="s">
        <v>531</v>
      </c>
      <c r="D402" s="3">
        <f>VLOOKUP(Table13[[#This Row],[Location_HQ]],layoffs_location_with_coordinat!A:B,2,FALSE)</f>
        <v>0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54</v>
      </c>
      <c r="N402" s="3" t="s">
        <v>49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1031</v>
      </c>
      <c r="C403" s="11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16</v>
      </c>
      <c r="N403" s="3" t="s">
        <v>28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1029</v>
      </c>
      <c r="C404" s="3" t="s">
        <v>13</v>
      </c>
      <c r="D404" s="3">
        <f>VLOOKUP(Table13[[#This Row],[Location_HQ]],layoffs_location_with_coordinat!A:B,2,FALSE)</f>
        <v>0</v>
      </c>
      <c r="E404" s="3">
        <f>VLOOKUP(Table13[[#This Row],[Location_HQ]],layoffs_location_with_coordinat!A:C,3,FALSE)</f>
        <v>0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21</v>
      </c>
      <c r="N404" s="3" t="s">
        <v>41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1028</v>
      </c>
      <c r="C405" s="3" t="s">
        <v>39</v>
      </c>
      <c r="D405" s="3">
        <f>VLOOKUP(Table13[[#This Row],[Location_HQ]],layoffs_location_with_coordinat!A:B,2,FALSE)</f>
        <v>0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16</v>
      </c>
      <c r="N405" s="3" t="s">
        <v>49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1027</v>
      </c>
      <c r="C406" s="3" t="s">
        <v>47</v>
      </c>
      <c r="D406" s="3">
        <f>VLOOKUP(Table13[[#This Row],[Location_HQ]],layoffs_location_with_coordinat!A:B,2,FALSE)</f>
        <v>0</v>
      </c>
      <c r="E406" s="3">
        <f>VLOOKUP(Table13[[#This Row],[Location_HQ]],layoffs_location_with_coordinat!A:C,3,FALSE)</f>
        <v>0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79</v>
      </c>
      <c r="N406" s="3" t="s">
        <v>69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1026</v>
      </c>
      <c r="C407" s="3" t="s">
        <v>640</v>
      </c>
      <c r="D407" s="3">
        <f>VLOOKUP(Table13[[#This Row],[Location_HQ]],layoffs_location_with_coordinat!A:B,2,FALSE)</f>
        <v>0</v>
      </c>
      <c r="E407" s="3">
        <f>VLOOKUP(Table13[[#This Row],[Location_HQ]],layoffs_location_with_coordinat!A:C,3,FALSE)</f>
        <v>0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117</v>
      </c>
      <c r="N407" s="3" t="s">
        <v>69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236</v>
      </c>
      <c r="C408" s="3" t="s">
        <v>74</v>
      </c>
      <c r="D408" s="3">
        <f>VLOOKUP(Table13[[#This Row],[Location_HQ]],layoffs_location_with_coordinat!A:B,2,FALSE)</f>
        <v>0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60</v>
      </c>
      <c r="N408" s="3" t="s">
        <v>41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1025</v>
      </c>
      <c r="C409" s="3" t="s">
        <v>51</v>
      </c>
      <c r="D409" s="3">
        <f>VLOOKUP(Table13[[#This Row],[Location_HQ]],layoffs_location_with_coordinat!A:B,2,FALSE)</f>
        <v>0</v>
      </c>
      <c r="E409" s="3">
        <f>VLOOKUP(Table13[[#This Row],[Location_HQ]],layoffs_location_with_coordinat!A:C,3,FALSE)</f>
        <v>0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35</v>
      </c>
      <c r="N409" s="3" t="s">
        <v>22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1024</v>
      </c>
      <c r="C410" s="3" t="s">
        <v>135</v>
      </c>
      <c r="D410" s="3">
        <f>VLOOKUP(Table13[[#This Row],[Location_HQ]],layoffs_location_with_coordinat!A:B,2,FALSE)</f>
        <v>0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77</v>
      </c>
      <c r="N410" s="3" t="s">
        <v>41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35</v>
      </c>
      <c r="N411" s="3" t="s">
        <v>36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1023</v>
      </c>
      <c r="C412" s="3" t="s">
        <v>341</v>
      </c>
      <c r="D412" s="3">
        <f>VLOOKUP(Table13[[#This Row],[Location_HQ]],layoffs_location_with_coordinat!A:B,2,FALSE)</f>
        <v>0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35</v>
      </c>
      <c r="N412" s="3" t="s">
        <v>49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1021</v>
      </c>
      <c r="C413" s="3" t="s">
        <v>135</v>
      </c>
      <c r="D413" s="3">
        <f>VLOOKUP(Table13[[#This Row],[Location_HQ]],layoffs_location_with_coordinat!A:B,2,FALSE)</f>
        <v>0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35</v>
      </c>
      <c r="N413" s="3" t="s">
        <v>49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1020</v>
      </c>
      <c r="C414" s="3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139</v>
      </c>
      <c r="N414" s="3" t="s">
        <v>108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1022</v>
      </c>
      <c r="C415" s="3" t="s">
        <v>135</v>
      </c>
      <c r="D415" s="3">
        <f>VLOOKUP(Table13[[#This Row],[Location_HQ]],layoffs_location_with_coordinat!A:B,2,FALSE)</f>
        <v>0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35</v>
      </c>
      <c r="N415" s="3" t="s">
        <v>49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1017</v>
      </c>
      <c r="C416" s="3" t="s">
        <v>1018</v>
      </c>
      <c r="D416" s="3">
        <f>VLOOKUP(Table13[[#This Row],[Location_HQ]],layoffs_location_with_coordinat!A:B,2,FALSE)</f>
        <v>0</v>
      </c>
      <c r="E416" s="3">
        <f>VLOOKUP(Table13[[#This Row],[Location_HQ]],layoffs_location_with_coordinat!A:C,3,FALSE)</f>
        <v>0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117</v>
      </c>
      <c r="N416" s="3" t="s">
        <v>41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1016</v>
      </c>
      <c r="C417" s="3" t="s">
        <v>187</v>
      </c>
      <c r="D417" s="3">
        <f>VLOOKUP(Table13[[#This Row],[Location_HQ]],layoffs_location_with_coordinat!A:B,2,FALSE)</f>
        <v>0</v>
      </c>
      <c r="E417" s="3">
        <f>VLOOKUP(Table13[[#This Row],[Location_HQ]],layoffs_location_with_coordinat!A:C,3,FALSE)</f>
        <v>0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30</v>
      </c>
      <c r="N417" s="3" t="s">
        <v>28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225</v>
      </c>
      <c r="C418" s="3" t="s">
        <v>13</v>
      </c>
      <c r="D418" s="3">
        <f>VLOOKUP(Table13[[#This Row],[Location_HQ]],layoffs_location_with_coordinat!A:B,2,FALSE)</f>
        <v>0</v>
      </c>
      <c r="E418" s="3">
        <f>VLOOKUP(Table13[[#This Row],[Location_HQ]],layoffs_location_with_coordinat!A:C,3,FALSE)</f>
        <v>0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68</v>
      </c>
      <c r="N418" s="3" t="s">
        <v>69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1015</v>
      </c>
      <c r="C419" s="3" t="s">
        <v>58</v>
      </c>
      <c r="D419" s="3">
        <f>VLOOKUP(Table13[[#This Row],[Location_HQ]],layoffs_location_with_coordinat!A:B,2,FALSE)</f>
        <v>0</v>
      </c>
      <c r="E419" s="3">
        <f>VLOOKUP(Table13[[#This Row],[Location_HQ]],layoffs_location_with_coordinat!A:C,3,FALSE)</f>
        <v>0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35</v>
      </c>
      <c r="N419" s="3" t="s">
        <v>22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1013</v>
      </c>
      <c r="C420" s="3" t="s">
        <v>13</v>
      </c>
      <c r="D420" s="3">
        <f>VLOOKUP(Table13[[#This Row],[Location_HQ]],layoffs_location_with_coordinat!A:B,2,FALSE)</f>
        <v>0</v>
      </c>
      <c r="E420" s="3">
        <f>VLOOKUP(Table13[[#This Row],[Location_HQ]],layoffs_location_with_coordinat!A:C,3,FALSE)</f>
        <v>0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16</v>
      </c>
      <c r="N420" s="3" t="s">
        <v>36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1014</v>
      </c>
      <c r="C421" s="3" t="s">
        <v>187</v>
      </c>
      <c r="D421" s="3">
        <f>VLOOKUP(Table13[[#This Row],[Location_HQ]],layoffs_location_with_coordinat!A:B,2,FALSE)</f>
        <v>0</v>
      </c>
      <c r="E421" s="3">
        <f>VLOOKUP(Table13[[#This Row],[Location_HQ]],layoffs_location_with_coordinat!A:C,3,FALSE)</f>
        <v>0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35</v>
      </c>
      <c r="N421" s="3" t="s">
        <v>22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1012</v>
      </c>
      <c r="C422" s="3" t="s">
        <v>664</v>
      </c>
      <c r="D422" s="3">
        <f>VLOOKUP(Table13[[#This Row],[Location_HQ]],layoffs_location_with_coordinat!A:B,2,FALSE)</f>
        <v>0</v>
      </c>
      <c r="E422" s="3">
        <f>VLOOKUP(Table13[[#This Row],[Location_HQ]],layoffs_location_with_coordinat!A:C,3,FALSE)</f>
        <v>0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32</v>
      </c>
      <c r="N422" s="3" t="s">
        <v>28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1011</v>
      </c>
      <c r="C423" s="3" t="s">
        <v>113</v>
      </c>
      <c r="D423" s="3">
        <f>VLOOKUP(Table13[[#This Row],[Location_HQ]],layoffs_location_with_coordinat!A:B,2,FALSE)</f>
        <v>0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68</v>
      </c>
      <c r="N423" s="3" t="s">
        <v>69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1010</v>
      </c>
      <c r="C424" s="3" t="s">
        <v>827</v>
      </c>
      <c r="D424" s="3">
        <f>VLOOKUP(Table13[[#This Row],[Location_HQ]],layoffs_location_with_coordinat!A:B,2,FALSE)</f>
        <v>0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35</v>
      </c>
      <c r="N424" s="3" t="s">
        <v>69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802</v>
      </c>
      <c r="C425" s="3" t="s">
        <v>187</v>
      </c>
      <c r="D425" s="3">
        <f>VLOOKUP(Table13[[#This Row],[Location_HQ]],layoffs_location_with_coordinat!A:B,2,FALSE)</f>
        <v>0</v>
      </c>
      <c r="E425" s="3">
        <f>VLOOKUP(Table13[[#This Row],[Location_HQ]],layoffs_location_with_coordinat!A:C,3,FALSE)</f>
        <v>0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117</v>
      </c>
      <c r="N425" s="3" t="s">
        <v>22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1008</v>
      </c>
      <c r="C426" s="3" t="s">
        <v>58</v>
      </c>
      <c r="D426" s="3">
        <f>VLOOKUP(Table13[[#This Row],[Location_HQ]],layoffs_location_with_coordinat!A:B,2,FALSE)</f>
        <v>0</v>
      </c>
      <c r="E426" s="3">
        <f>VLOOKUP(Table13[[#This Row],[Location_HQ]],layoffs_location_with_coordinat!A:C,3,FALSE)</f>
        <v>0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35</v>
      </c>
      <c r="N426" s="3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737</v>
      </c>
      <c r="C427" s="3" t="s">
        <v>71</v>
      </c>
      <c r="D427" s="3">
        <f>VLOOKUP(Table13[[#This Row],[Location_HQ]],layoffs_location_with_coordinat!A:B,2,FALSE)</f>
        <v>0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139</v>
      </c>
      <c r="N427" s="3" t="s">
        <v>63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1009</v>
      </c>
      <c r="C428" s="3" t="s">
        <v>58</v>
      </c>
      <c r="D428" s="3">
        <f>VLOOKUP(Table13[[#This Row],[Location_HQ]],layoffs_location_with_coordinat!A:B,2,FALSE)</f>
        <v>0</v>
      </c>
      <c r="E428" s="3">
        <f>VLOOKUP(Table13[[#This Row],[Location_HQ]],layoffs_location_with_coordinat!A:C,3,FALSE)</f>
        <v>0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72</v>
      </c>
      <c r="N428" s="3" t="s">
        <v>49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753</v>
      </c>
      <c r="C429" s="11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48</v>
      </c>
      <c r="N429" s="3" t="s">
        <v>41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1007</v>
      </c>
      <c r="C430" s="3" t="s">
        <v>182</v>
      </c>
      <c r="D430" s="3">
        <f>VLOOKUP(Table13[[#This Row],[Location_HQ]],layoffs_location_with_coordinat!A:B,2,FALSE)</f>
        <v>0</v>
      </c>
      <c r="E430" s="3">
        <f>VLOOKUP(Table13[[#This Row],[Location_HQ]],layoffs_location_with_coordinat!A:C,3,FALSE)</f>
        <v>0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68</v>
      </c>
      <c r="N430" s="3" t="s">
        <v>147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107</v>
      </c>
      <c r="C431" s="3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21</v>
      </c>
      <c r="N431" s="3" t="s">
        <v>108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1005</v>
      </c>
      <c r="C432" s="3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16</v>
      </c>
      <c r="N432" s="3" t="s">
        <v>49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877</v>
      </c>
      <c r="C433" s="3" t="s">
        <v>39</v>
      </c>
      <c r="D433" s="3">
        <f>VLOOKUP(Table13[[#This Row],[Location_HQ]],layoffs_location_with_coordinat!A:B,2,FALSE)</f>
        <v>0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117</v>
      </c>
      <c r="N433" s="3" t="s">
        <v>22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1006</v>
      </c>
      <c r="C434" s="3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16</v>
      </c>
      <c r="N434" s="3" t="s">
        <v>41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1002</v>
      </c>
      <c r="C435" s="3" t="s">
        <v>39</v>
      </c>
      <c r="D435" s="3">
        <f>VLOOKUP(Table13[[#This Row],[Location_HQ]],layoffs_location_with_coordinat!A:B,2,FALSE)</f>
        <v>0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35</v>
      </c>
      <c r="N435" s="3" t="s">
        <v>36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1004</v>
      </c>
      <c r="C436" s="3" t="s">
        <v>171</v>
      </c>
      <c r="D436" s="3">
        <f>VLOOKUP(Table13[[#This Row],[Location_HQ]],layoffs_location_with_coordinat!A:B,2,FALSE)</f>
        <v>0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90</v>
      </c>
      <c r="N436" s="3" t="s">
        <v>108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1003</v>
      </c>
      <c r="C437" s="3" t="s">
        <v>182</v>
      </c>
      <c r="D437" s="3">
        <f>VLOOKUP(Table13[[#This Row],[Location_HQ]],layoffs_location_with_coordinat!A:B,2,FALSE)</f>
        <v>0</v>
      </c>
      <c r="E437" s="3">
        <f>VLOOKUP(Table13[[#This Row],[Location_HQ]],layoffs_location_with_coordinat!A:C,3,FALSE)</f>
        <v>0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623</v>
      </c>
      <c r="N437" s="3" t="s">
        <v>147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1001</v>
      </c>
      <c r="C438" s="3" t="s">
        <v>39</v>
      </c>
      <c r="D438" s="3">
        <f>VLOOKUP(Table13[[#This Row],[Location_HQ]],layoffs_location_with_coordinat!A:B,2,FALSE)</f>
        <v>0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77</v>
      </c>
      <c r="N438" s="3" t="s">
        <v>33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1000</v>
      </c>
      <c r="C439" s="11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16</v>
      </c>
      <c r="N439" s="3" t="s">
        <v>41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998</v>
      </c>
      <c r="C440" s="3" t="s">
        <v>999</v>
      </c>
      <c r="D440" s="3">
        <f>VLOOKUP(Table13[[#This Row],[Location_HQ]],layoffs_location_with_coordinat!A:B,2,FALSE)</f>
        <v>0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60</v>
      </c>
      <c r="N440" s="3" t="s">
        <v>108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997</v>
      </c>
      <c r="C441" s="3" t="s">
        <v>76</v>
      </c>
      <c r="D441" s="3">
        <f>VLOOKUP(Table13[[#This Row],[Location_HQ]],layoffs_location_with_coordinat!A:B,2,FALSE)</f>
        <v>0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32</v>
      </c>
      <c r="N441" s="3" t="s">
        <v>28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995</v>
      </c>
      <c r="C442" s="3" t="s">
        <v>58</v>
      </c>
      <c r="D442" s="3">
        <f>VLOOKUP(Table13[[#This Row],[Location_HQ]],layoffs_location_with_coordinat!A:B,2,FALSE)</f>
        <v>0</v>
      </c>
      <c r="E442" s="3">
        <f>VLOOKUP(Table13[[#This Row],[Location_HQ]],layoffs_location_with_coordinat!A:C,3,FALSE)</f>
        <v>0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32</v>
      </c>
      <c r="N442" s="3" t="s">
        <v>28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996</v>
      </c>
      <c r="C443" s="3" t="s">
        <v>13</v>
      </c>
      <c r="D443" s="3">
        <f>VLOOKUP(Table13[[#This Row],[Location_HQ]],layoffs_location_with_coordinat!A:B,2,FALSE)</f>
        <v>0</v>
      </c>
      <c r="E443" s="3">
        <f>VLOOKUP(Table13[[#This Row],[Location_HQ]],layoffs_location_with_coordinat!A:C,3,FALSE)</f>
        <v>0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35</v>
      </c>
      <c r="N443" s="3" t="s">
        <v>22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992</v>
      </c>
      <c r="C444" s="3" t="s">
        <v>993</v>
      </c>
      <c r="D444" s="3">
        <f>VLOOKUP(Table13[[#This Row],[Location_HQ]],layoffs_location_with_coordinat!A:B,2,FALSE)</f>
        <v>0</v>
      </c>
      <c r="E444" s="3">
        <f>VLOOKUP(Table13[[#This Row],[Location_HQ]],layoffs_location_with_coordinat!A:C,3,FALSE)</f>
        <v>0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30</v>
      </c>
      <c r="N444" s="3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411</v>
      </c>
      <c r="C445" s="11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72</v>
      </c>
      <c r="N445" s="3" t="s">
        <v>28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829</v>
      </c>
      <c r="C446" s="3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21</v>
      </c>
      <c r="N446" s="3" t="s">
        <v>108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987</v>
      </c>
      <c r="C447" s="3" t="s">
        <v>988</v>
      </c>
      <c r="D447" s="3">
        <f>VLOOKUP(Table13[[#This Row],[Location_HQ]],layoffs_location_with_coordinat!A:B,2,FALSE)</f>
        <v>0</v>
      </c>
      <c r="E447" s="3">
        <f>VLOOKUP(Table13[[#This Row],[Location_HQ]],layoffs_location_with_coordinat!A:C,3,FALSE)</f>
        <v>0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30</v>
      </c>
      <c r="N447" s="3" t="s">
        <v>28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89</v>
      </c>
      <c r="C448" s="3" t="s">
        <v>43</v>
      </c>
      <c r="D448" s="3">
        <f>VLOOKUP(Table13[[#This Row],[Location_HQ]],layoffs_location_with_coordinat!A:B,2,FALSE)</f>
        <v>0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90</v>
      </c>
      <c r="N448" s="3" t="s">
        <v>36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986</v>
      </c>
      <c r="C449" s="3" t="s">
        <v>154</v>
      </c>
      <c r="D449" s="3">
        <f>VLOOKUP(Table13[[#This Row],[Location_HQ]],layoffs_location_with_coordinat!A:B,2,FALSE)</f>
        <v>0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239</v>
      </c>
      <c r="N449" s="3" t="s">
        <v>49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984</v>
      </c>
      <c r="C450" s="3" t="s">
        <v>171</v>
      </c>
      <c r="D450" s="3">
        <f>VLOOKUP(Table13[[#This Row],[Location_HQ]],layoffs_location_with_coordinat!A:B,2,FALSE)</f>
        <v>0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139</v>
      </c>
      <c r="N450" s="3" t="s">
        <v>41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991</v>
      </c>
      <c r="C451" s="3" t="s">
        <v>71</v>
      </c>
      <c r="D451" s="3">
        <f>VLOOKUP(Table13[[#This Row],[Location_HQ]],layoffs_location_with_coordinat!A:B,2,FALSE)</f>
        <v>0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68</v>
      </c>
      <c r="N451" s="3" t="s">
        <v>41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990</v>
      </c>
      <c r="C452" s="3" t="s">
        <v>244</v>
      </c>
      <c r="D452" s="3">
        <f>VLOOKUP(Table13[[#This Row],[Location_HQ]],layoffs_location_with_coordinat!A:B,2,FALSE)</f>
        <v>0</v>
      </c>
      <c r="E452" s="3">
        <f>VLOOKUP(Table13[[#This Row],[Location_HQ]],layoffs_location_with_coordinat!A:C,3,FALSE)</f>
        <v>0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35</v>
      </c>
      <c r="N452" s="3" t="s">
        <v>108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985</v>
      </c>
      <c r="C453" s="11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30</v>
      </c>
      <c r="N453" s="3" t="s">
        <v>28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989</v>
      </c>
      <c r="C454" s="3" t="s">
        <v>71</v>
      </c>
      <c r="D454" s="3">
        <f>VLOOKUP(Table13[[#This Row],[Location_HQ]],layoffs_location_with_coordinat!A:B,2,FALSE)</f>
        <v>0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30</v>
      </c>
      <c r="N454" s="3" t="s">
        <v>33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983</v>
      </c>
      <c r="C455" s="3" t="s">
        <v>76</v>
      </c>
      <c r="D455" s="3">
        <f>VLOOKUP(Table13[[#This Row],[Location_HQ]],layoffs_location_with_coordinat!A:B,2,FALSE)</f>
        <v>0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35</v>
      </c>
      <c r="N455" s="3" t="s">
        <v>41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980</v>
      </c>
      <c r="C456" s="3" t="s">
        <v>135</v>
      </c>
      <c r="D456" s="3">
        <f>VLOOKUP(Table13[[#This Row],[Location_HQ]],layoffs_location_with_coordinat!A:B,2,FALSE)</f>
        <v>0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30</v>
      </c>
      <c r="N456" s="3" t="s">
        <v>22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769</v>
      </c>
      <c r="C457" s="3" t="s">
        <v>244</v>
      </c>
      <c r="D457" s="3">
        <f>VLOOKUP(Table13[[#This Row],[Location_HQ]],layoffs_location_with_coordinat!A:B,2,FALSE)</f>
        <v>0</v>
      </c>
      <c r="E457" s="3">
        <f>VLOOKUP(Table13[[#This Row],[Location_HQ]],layoffs_location_with_coordinat!A:C,3,FALSE)</f>
        <v>0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117</v>
      </c>
      <c r="N457" s="3" t="s">
        <v>22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979</v>
      </c>
      <c r="C458" s="3" t="s">
        <v>749</v>
      </c>
      <c r="D458" s="3">
        <f>VLOOKUP(Table13[[#This Row],[Location_HQ]],layoffs_location_with_coordinat!A:B,2,FALSE)</f>
        <v>0</v>
      </c>
      <c r="E458" s="3">
        <f>VLOOKUP(Table13[[#This Row],[Location_HQ]],layoffs_location_with_coordinat!A:C,3,FALSE)</f>
        <v>0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90</v>
      </c>
      <c r="N458" s="3" t="s">
        <v>36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982</v>
      </c>
      <c r="C459" s="3" t="s">
        <v>58</v>
      </c>
      <c r="D459" s="3">
        <f>VLOOKUP(Table13[[#This Row],[Location_HQ]],layoffs_location_with_coordinat!A:B,2,FALSE)</f>
        <v>0</v>
      </c>
      <c r="E459" s="3">
        <f>VLOOKUP(Table13[[#This Row],[Location_HQ]],layoffs_location_with_coordinat!A:C,3,FALSE)</f>
        <v>0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35</v>
      </c>
      <c r="N459" s="3" t="s">
        <v>22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981</v>
      </c>
      <c r="C460" s="3" t="s">
        <v>187</v>
      </c>
      <c r="D460" s="3">
        <f>VLOOKUP(Table13[[#This Row],[Location_HQ]],layoffs_location_with_coordinat!A:B,2,FALSE)</f>
        <v>0</v>
      </c>
      <c r="E460" s="3">
        <f>VLOOKUP(Table13[[#This Row],[Location_HQ]],layoffs_location_with_coordinat!A:C,3,FALSE)</f>
        <v>0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21</v>
      </c>
      <c r="N460" s="3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976</v>
      </c>
      <c r="C461" s="3" t="s">
        <v>39</v>
      </c>
      <c r="D461" s="3">
        <f>VLOOKUP(Table13[[#This Row],[Location_HQ]],layoffs_location_with_coordinat!A:B,2,FALSE)</f>
        <v>0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117</v>
      </c>
      <c r="N461" s="3" t="s">
        <v>36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978</v>
      </c>
      <c r="C462" s="11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68</v>
      </c>
      <c r="N462" s="3" t="s">
        <v>49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977</v>
      </c>
      <c r="C463" s="3" t="s">
        <v>76</v>
      </c>
      <c r="D463" s="3">
        <f>VLOOKUP(Table13[[#This Row],[Location_HQ]],layoffs_location_with_coordinat!A:B,2,FALSE)</f>
        <v>0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54</v>
      </c>
      <c r="N463" s="3" t="s">
        <v>49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974</v>
      </c>
      <c r="C464" s="3" t="s">
        <v>749</v>
      </c>
      <c r="D464" s="3">
        <f>VLOOKUP(Table13[[#This Row],[Location_HQ]],layoffs_location_with_coordinat!A:B,2,FALSE)</f>
        <v>0</v>
      </c>
      <c r="E464" s="3">
        <f>VLOOKUP(Table13[[#This Row],[Location_HQ]],layoffs_location_with_coordinat!A:C,3,FALSE)</f>
        <v>0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21</v>
      </c>
      <c r="N464" s="3" t="s">
        <v>69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557</v>
      </c>
      <c r="C465" s="3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117</v>
      </c>
      <c r="N465" s="3" t="s">
        <v>28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780</v>
      </c>
      <c r="C466" s="3" t="s">
        <v>39</v>
      </c>
      <c r="D466" s="3">
        <f>VLOOKUP(Table13[[#This Row],[Location_HQ]],layoffs_location_with_coordinat!A:B,2,FALSE)</f>
        <v>0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137</v>
      </c>
      <c r="N466" s="3" t="s">
        <v>28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343</v>
      </c>
      <c r="C467" s="3" t="s">
        <v>43</v>
      </c>
      <c r="D467" s="3">
        <f>VLOOKUP(Table13[[#This Row],[Location_HQ]],layoffs_location_with_coordinat!A:B,2,FALSE)</f>
        <v>0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137</v>
      </c>
      <c r="N467" s="3" t="s">
        <v>28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973</v>
      </c>
      <c r="C468" s="3" t="s">
        <v>187</v>
      </c>
      <c r="D468" s="3">
        <f>VLOOKUP(Table13[[#This Row],[Location_HQ]],layoffs_location_with_coordinat!A:B,2,FALSE)</f>
        <v>0</v>
      </c>
      <c r="E468" s="3">
        <f>VLOOKUP(Table13[[#This Row],[Location_HQ]],layoffs_location_with_coordinat!A:C,3,FALSE)</f>
        <v>0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21</v>
      </c>
      <c r="N468" s="3" t="s">
        <v>22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975</v>
      </c>
      <c r="C469" s="3" t="s">
        <v>531</v>
      </c>
      <c r="D469" s="3">
        <f>VLOOKUP(Table13[[#This Row],[Location_HQ]],layoffs_location_with_coordinat!A:B,2,FALSE)</f>
        <v>0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117</v>
      </c>
      <c r="N469" s="3" t="s">
        <v>108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969</v>
      </c>
      <c r="C470" s="3" t="s">
        <v>71</v>
      </c>
      <c r="D470" s="3">
        <f>VLOOKUP(Table13[[#This Row],[Location_HQ]],layoffs_location_with_coordinat!A:B,2,FALSE)</f>
        <v>0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478</v>
      </c>
      <c r="N470" s="3" t="s">
        <v>108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971</v>
      </c>
      <c r="C471" s="3" t="s">
        <v>47</v>
      </c>
      <c r="D471" s="3">
        <f>VLOOKUP(Table13[[#This Row],[Location_HQ]],layoffs_location_with_coordinat!A:B,2,FALSE)</f>
        <v>0</v>
      </c>
      <c r="E471" s="3">
        <f>VLOOKUP(Table13[[#This Row],[Location_HQ]],layoffs_location_with_coordinat!A:C,3,FALSE)</f>
        <v>0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54</v>
      </c>
      <c r="N471" s="3" t="s">
        <v>36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964</v>
      </c>
      <c r="C472" s="3" t="s">
        <v>965</v>
      </c>
      <c r="D472" s="3">
        <f>VLOOKUP(Table13[[#This Row],[Location_HQ]],layoffs_location_with_coordinat!A:B,2,FALSE)</f>
        <v>0</v>
      </c>
      <c r="E472" s="3">
        <f>VLOOKUP(Table13[[#This Row],[Location_HQ]],layoffs_location_with_coordinat!A:C,3,FALSE)</f>
        <v>0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30</v>
      </c>
      <c r="N472" s="3" t="s">
        <v>41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972</v>
      </c>
      <c r="C473" s="3" t="s">
        <v>179</v>
      </c>
      <c r="D473" s="3">
        <f>VLOOKUP(Table13[[#This Row],[Location_HQ]],layoffs_location_with_coordinat!A:B,2,FALSE)</f>
        <v>0</v>
      </c>
      <c r="E473" s="3">
        <f>VLOOKUP(Table13[[#This Row],[Location_HQ]],layoffs_location_with_coordinat!A:C,3,FALSE)</f>
        <v>0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90</v>
      </c>
      <c r="N473" s="3" t="s">
        <v>69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970</v>
      </c>
      <c r="C474" s="3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60</v>
      </c>
      <c r="N474" s="3" t="s">
        <v>49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967</v>
      </c>
      <c r="C475" s="3" t="s">
        <v>179</v>
      </c>
      <c r="D475" s="3">
        <f>VLOOKUP(Table13[[#This Row],[Location_HQ]],layoffs_location_with_coordinat!A:B,2,FALSE)</f>
        <v>0</v>
      </c>
      <c r="E475" s="3">
        <f>VLOOKUP(Table13[[#This Row],[Location_HQ]],layoffs_location_with_coordinat!A:C,3,FALSE)</f>
        <v>0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35</v>
      </c>
      <c r="N475" s="3" t="s">
        <v>22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968</v>
      </c>
      <c r="C476" s="3" t="s">
        <v>1330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77</v>
      </c>
      <c r="N476" s="3" t="s">
        <v>36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962</v>
      </c>
      <c r="C477" s="3" t="s">
        <v>39</v>
      </c>
      <c r="D477" s="3">
        <f>VLOOKUP(Table13[[#This Row],[Location_HQ]],layoffs_location_with_coordinat!A:B,2,FALSE)</f>
        <v>0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77</v>
      </c>
      <c r="N477" s="3" t="s">
        <v>49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963</v>
      </c>
      <c r="C478" s="3" t="s">
        <v>1371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137</v>
      </c>
      <c r="N478" s="3" t="s">
        <v>108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961</v>
      </c>
      <c r="C479" s="3" t="s">
        <v>452</v>
      </c>
      <c r="D479" s="3">
        <f>VLOOKUP(Table13[[#This Row],[Location_HQ]],layoffs_location_with_coordinat!A:B,2,FALSE)</f>
        <v>0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139</v>
      </c>
      <c r="N479" s="3" t="s">
        <v>49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573</v>
      </c>
      <c r="C480" s="3" t="s">
        <v>574</v>
      </c>
      <c r="D480" s="3">
        <f>VLOOKUP(Table13[[#This Row],[Location_HQ]],layoffs_location_with_coordinat!A:B,2,FALSE)</f>
        <v>0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35</v>
      </c>
      <c r="N480" s="3" t="s">
        <v>36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707</v>
      </c>
      <c r="C481" s="3" t="s">
        <v>13</v>
      </c>
      <c r="D481" s="3">
        <f>VLOOKUP(Table13[[#This Row],[Location_HQ]],layoffs_location_with_coordinat!A:B,2,FALSE)</f>
        <v>0</v>
      </c>
      <c r="E481" s="3">
        <f>VLOOKUP(Table13[[#This Row],[Location_HQ]],layoffs_location_with_coordinat!A:C,3,FALSE)</f>
        <v>0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68</v>
      </c>
      <c r="N481" s="3" t="s">
        <v>17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960</v>
      </c>
      <c r="C482" s="3" t="s">
        <v>664</v>
      </c>
      <c r="D482" s="3">
        <f>VLOOKUP(Table13[[#This Row],[Location_HQ]],layoffs_location_with_coordinat!A:B,2,FALSE)</f>
        <v>0</v>
      </c>
      <c r="E482" s="3">
        <f>VLOOKUP(Table13[[#This Row],[Location_HQ]],layoffs_location_with_coordinat!A:C,3,FALSE)</f>
        <v>0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117</v>
      </c>
      <c r="N482" s="3" t="s">
        <v>49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959</v>
      </c>
      <c r="C483" s="3" t="s">
        <v>182</v>
      </c>
      <c r="D483" s="3">
        <f>VLOOKUP(Table13[[#This Row],[Location_HQ]],layoffs_location_with_coordinat!A:B,2,FALSE)</f>
        <v>0</v>
      </c>
      <c r="E483" s="3">
        <f>VLOOKUP(Table13[[#This Row],[Location_HQ]],layoffs_location_with_coordinat!A:C,3,FALSE)</f>
        <v>0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30</v>
      </c>
      <c r="N483" s="3" t="s">
        <v>41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956</v>
      </c>
      <c r="C484" s="3" t="s">
        <v>222</v>
      </c>
      <c r="D484" s="3">
        <f>VLOOKUP(Table13[[#This Row],[Location_HQ]],layoffs_location_with_coordinat!A:B,2,FALSE)</f>
        <v>0</v>
      </c>
      <c r="E484" s="3">
        <f>VLOOKUP(Table13[[#This Row],[Location_HQ]],layoffs_location_with_coordinat!A:C,3,FALSE)</f>
        <v>0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77</v>
      </c>
      <c r="N484" s="3" t="s">
        <v>22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957</v>
      </c>
      <c r="C485" s="3" t="s">
        <v>179</v>
      </c>
      <c r="D485" s="3">
        <f>VLOOKUP(Table13[[#This Row],[Location_HQ]],layoffs_location_with_coordinat!A:B,2,FALSE)</f>
        <v>0</v>
      </c>
      <c r="E485" s="3">
        <f>VLOOKUP(Table13[[#This Row],[Location_HQ]],layoffs_location_with_coordinat!A:C,3,FALSE)</f>
        <v>0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30</v>
      </c>
      <c r="N485" s="3" t="s">
        <v>69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958</v>
      </c>
      <c r="C486" s="3" t="s">
        <v>231</v>
      </c>
      <c r="D486" s="3">
        <f>VLOOKUP(Table13[[#This Row],[Location_HQ]],layoffs_location_with_coordinat!A:B,2,FALSE)</f>
        <v>0</v>
      </c>
      <c r="E486" s="3">
        <f>VLOOKUP(Table13[[#This Row],[Location_HQ]],layoffs_location_with_coordinat!A:C,3,FALSE)</f>
        <v>0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27</v>
      </c>
      <c r="N486" s="3" t="s">
        <v>41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955</v>
      </c>
      <c r="C487" s="3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21</v>
      </c>
      <c r="N487" s="3" t="s">
        <v>22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661</v>
      </c>
      <c r="C488" s="3" t="s">
        <v>244</v>
      </c>
      <c r="D488" s="3">
        <f>VLOOKUP(Table13[[#This Row],[Location_HQ]],layoffs_location_with_coordinat!A:B,2,FALSE)</f>
        <v>0</v>
      </c>
      <c r="E488" s="3">
        <f>VLOOKUP(Table13[[#This Row],[Location_HQ]],layoffs_location_with_coordinat!A:C,3,FALSE)</f>
        <v>0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30</v>
      </c>
      <c r="N488" s="3" t="s">
        <v>36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>
        <f>VLOOKUP(Table13[[#This Row],[Location_HQ]],layoffs_location_with_coordinat!A:B,2,FALSE)</f>
        <v>0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952</v>
      </c>
      <c r="C490" s="3" t="s">
        <v>837</v>
      </c>
      <c r="D490" s="3">
        <f>VLOOKUP(Table13[[#This Row],[Location_HQ]],layoffs_location_with_coordinat!A:B,2,FALSE)</f>
        <v>0</v>
      </c>
      <c r="E490" s="3">
        <f>VLOOKUP(Table13[[#This Row],[Location_HQ]],layoffs_location_with_coordinat!A:C,3,FALSE)</f>
        <v>0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35</v>
      </c>
      <c r="N490" s="3" t="s">
        <v>49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954</v>
      </c>
      <c r="C491" s="11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48</v>
      </c>
      <c r="N491" s="3" t="s">
        <v>108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>
        <f>VLOOKUP(Table13[[#This Row],[Location_HQ]],layoffs_location_with_coordinat!A:B,2,FALSE)</f>
        <v>0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242</v>
      </c>
      <c r="C494" s="3" t="s">
        <v>179</v>
      </c>
      <c r="D494" s="3">
        <f>VLOOKUP(Table13[[#This Row],[Location_HQ]],layoffs_location_with_coordinat!A:B,2,FALSE)</f>
        <v>0</v>
      </c>
      <c r="E494" s="3">
        <f>VLOOKUP(Table13[[#This Row],[Location_HQ]],layoffs_location_with_coordinat!A:C,3,FALSE)</f>
        <v>0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77</v>
      </c>
      <c r="N494" s="3" t="s">
        <v>41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951</v>
      </c>
      <c r="C495" s="3" t="s">
        <v>71</v>
      </c>
      <c r="D495" s="3">
        <f>VLOOKUP(Table13[[#This Row],[Location_HQ]],layoffs_location_with_coordinat!A:B,2,FALSE)</f>
        <v>0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32</v>
      </c>
      <c r="N495" s="3" t="s">
        <v>41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613</v>
      </c>
      <c r="C496" s="3" t="s">
        <v>51</v>
      </c>
      <c r="D496" s="3">
        <f>VLOOKUP(Table13[[#This Row],[Location_HQ]],layoffs_location_with_coordinat!A:B,2,FALSE)</f>
        <v>0</v>
      </c>
      <c r="E496" s="3">
        <f>VLOOKUP(Table13[[#This Row],[Location_HQ]],layoffs_location_with_coordinat!A:C,3,FALSE)</f>
        <v>0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32</v>
      </c>
      <c r="N496" s="3" t="s">
        <v>108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>
        <f>VLOOKUP(Table13[[#This Row],[Location_HQ]],layoffs_location_with_coordinat!A:B,2,FALSE)</f>
        <v>0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945</v>
      </c>
      <c r="C499" s="3" t="s">
        <v>946</v>
      </c>
      <c r="D499" s="3">
        <f>VLOOKUP(Table13[[#This Row],[Location_HQ]],layoffs_location_with_coordinat!A:B,2,FALSE)</f>
        <v>0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139</v>
      </c>
      <c r="N499" s="3" t="s">
        <v>22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947</v>
      </c>
      <c r="C500" s="3" t="s">
        <v>1371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35</v>
      </c>
      <c r="N500" s="3" t="s">
        <v>41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948</v>
      </c>
      <c r="C501" s="3" t="s">
        <v>76</v>
      </c>
      <c r="D501" s="3">
        <f>VLOOKUP(Table13[[#This Row],[Location_HQ]],layoffs_location_with_coordinat!A:B,2,FALSE)</f>
        <v>0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130</v>
      </c>
      <c r="N501" s="3" t="s">
        <v>22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>
        <f>VLOOKUP(Table13[[#This Row],[Location_HQ]],layoffs_location_with_coordinat!A:B,2,FALSE)</f>
        <v>0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>
        <f>VLOOKUP(Table13[[#This Row],[Location_HQ]],layoffs_location_with_coordinat!A:B,2,FALSE)</f>
        <v>0</v>
      </c>
      <c r="E503" s="3">
        <f>VLOOKUP(Table13[[#This Row],[Location_HQ]],layoffs_location_with_coordinat!A:C,3,FALSE)</f>
        <v>0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940</v>
      </c>
      <c r="C505" s="3" t="s">
        <v>171</v>
      </c>
      <c r="D505" s="3">
        <f>VLOOKUP(Table13[[#This Row],[Location_HQ]],layoffs_location_with_coordinat!A:B,2,FALSE)</f>
        <v>0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35</v>
      </c>
      <c r="N505" s="3" t="s">
        <v>69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>
        <f>VLOOKUP(Table13[[#This Row],[Location_HQ]],layoffs_location_with_coordinat!A:B,2,FALSE)</f>
        <v>0</v>
      </c>
      <c r="E507" s="3">
        <f>VLOOKUP(Table13[[#This Row],[Location_HQ]],layoffs_location_with_coordinat!A:C,3,FALSE)</f>
        <v>0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29</v>
      </c>
      <c r="C509" s="3" t="s">
        <v>13</v>
      </c>
      <c r="D509" s="3">
        <f>VLOOKUP(Table13[[#This Row],[Location_HQ]],layoffs_location_with_coordinat!A:B,2,FALSE)</f>
        <v>0</v>
      </c>
      <c r="E509" s="3">
        <f>VLOOKUP(Table13[[#This Row],[Location_HQ]],layoffs_location_with_coordinat!A:C,3,FALSE)</f>
        <v>0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30</v>
      </c>
      <c r="N509" s="3" t="s">
        <v>22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681</v>
      </c>
      <c r="C510" s="3" t="s">
        <v>39</v>
      </c>
      <c r="D510" s="3">
        <f>VLOOKUP(Table13[[#This Row],[Location_HQ]],layoffs_location_with_coordinat!A:B,2,FALSE)</f>
        <v>0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79</v>
      </c>
      <c r="N510" s="3" t="s">
        <v>28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>
        <f>VLOOKUP(Table13[[#This Row],[Location_HQ]],layoffs_location_with_coordinat!A:B,2,FALSE)</f>
        <v>0</v>
      </c>
      <c r="E512" s="3">
        <f>VLOOKUP(Table13[[#This Row],[Location_HQ]],layoffs_location_with_coordinat!A:C,3,FALSE)</f>
        <v>0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>
        <f>VLOOKUP(Table13[[#This Row],[Location_HQ]],layoffs_location_with_coordinat!A:B,2,FALSE)</f>
        <v>0</v>
      </c>
      <c r="E513" s="3">
        <f>VLOOKUP(Table13[[#This Row],[Location_HQ]],layoffs_location_with_coordinat!A:C,3,FALSE)</f>
        <v>0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>
        <f>VLOOKUP(Table13[[#This Row],[Location_HQ]],layoffs_location_with_coordinat!A:B,2,FALSE)</f>
        <v>0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929</v>
      </c>
      <c r="C515" s="3" t="s">
        <v>65</v>
      </c>
      <c r="D515" s="3">
        <f>VLOOKUP(Table13[[#This Row],[Location_HQ]],layoffs_location_with_coordinat!A:B,2,FALSE)</f>
        <v>0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30</v>
      </c>
      <c r="N515" s="3" t="s">
        <v>36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931</v>
      </c>
      <c r="C516" s="3" t="s">
        <v>664</v>
      </c>
      <c r="D516" s="3">
        <f>VLOOKUP(Table13[[#This Row],[Location_HQ]],layoffs_location_with_coordinat!A:B,2,FALSE)</f>
        <v>0</v>
      </c>
      <c r="E516" s="3">
        <f>VLOOKUP(Table13[[#This Row],[Location_HQ]],layoffs_location_with_coordinat!A:C,3,FALSE)</f>
        <v>0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21</v>
      </c>
      <c r="N516" s="3" t="s">
        <v>108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>
        <f>VLOOKUP(Table13[[#This Row],[Location_HQ]],layoffs_location_with_coordinat!A:B,2,FALSE)</f>
        <v>0</v>
      </c>
      <c r="E518" s="3">
        <f>VLOOKUP(Table13[[#This Row],[Location_HQ]],layoffs_location_with_coordinat!A:C,3,FALSE)</f>
        <v>0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925</v>
      </c>
      <c r="C520" s="3" t="s">
        <v>749</v>
      </c>
      <c r="D520" s="3">
        <f>VLOOKUP(Table13[[#This Row],[Location_HQ]],layoffs_location_with_coordinat!A:B,2,FALSE)</f>
        <v>0</v>
      </c>
      <c r="E520" s="3">
        <f>VLOOKUP(Table13[[#This Row],[Location_HQ]],layoffs_location_with_coordinat!A:C,3,FALSE)</f>
        <v>0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32</v>
      </c>
      <c r="N520" s="3" t="s">
        <v>22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923</v>
      </c>
      <c r="C521" s="3" t="s">
        <v>43</v>
      </c>
      <c r="D521" s="3">
        <f>VLOOKUP(Table13[[#This Row],[Location_HQ]],layoffs_location_with_coordinat!A:B,2,FALSE)</f>
        <v>0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79</v>
      </c>
      <c r="N521" s="3" t="s">
        <v>36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>
        <f>VLOOKUP(Table13[[#This Row],[Location_HQ]],layoffs_location_with_coordinat!A:B,2,FALSE)</f>
        <v>0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928</v>
      </c>
      <c r="C523" s="11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54</v>
      </c>
      <c r="N523" s="3" t="s">
        <v>49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59</v>
      </c>
      <c r="C524" s="11" t="s">
        <v>1371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60</v>
      </c>
      <c r="N524" s="3" t="s">
        <v>28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>
        <f>VLOOKUP(Table13[[#This Row],[Location_HQ]],layoffs_location_with_coordinat!A:B,2,FALSE)</f>
        <v>0</v>
      </c>
      <c r="E526" s="3">
        <f>VLOOKUP(Table13[[#This Row],[Location_HQ]],layoffs_location_with_coordinat!A:C,3,FALSE)</f>
        <v>0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>
        <f>VLOOKUP(Table13[[#This Row],[Location_HQ]],layoffs_location_with_coordinat!A:B,2,FALSE)</f>
        <v>0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>
        <f>VLOOKUP(Table13[[#This Row],[Location_HQ]],layoffs_location_with_coordinat!A:B,2,FALSE)</f>
        <v>0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917</v>
      </c>
      <c r="C530" s="3" t="s">
        <v>39</v>
      </c>
      <c r="D530" s="3">
        <f>VLOOKUP(Table13[[#This Row],[Location_HQ]],layoffs_location_with_coordinat!A:B,2,FALSE)</f>
        <v>0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35</v>
      </c>
      <c r="N530" s="3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919</v>
      </c>
      <c r="C531" s="3" t="s">
        <v>531</v>
      </c>
      <c r="D531" s="3">
        <f>VLOOKUP(Table13[[#This Row],[Location_HQ]],layoffs_location_with_coordinat!A:B,2,FALSE)</f>
        <v>0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48</v>
      </c>
      <c r="N531" s="3" t="s">
        <v>49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>
        <f>VLOOKUP(Table13[[#This Row],[Location_HQ]],layoffs_location_with_coordinat!A:B,2,FALSE)</f>
        <v>0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914</v>
      </c>
      <c r="C533" s="3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239</v>
      </c>
      <c r="N533" s="3" t="s">
        <v>41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912</v>
      </c>
      <c r="C534" s="3" t="s">
        <v>1371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72</v>
      </c>
      <c r="N534" s="3" t="s">
        <v>49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>
        <f>VLOOKUP(Table13[[#This Row],[Location_HQ]],layoffs_location_with_coordinat!A:B,2,FALSE)</f>
        <v>0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>
        <f>VLOOKUP(Table13[[#This Row],[Location_HQ]],layoffs_location_with_coordinat!A:B,2,FALSE)</f>
        <v>0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>
        <f>VLOOKUP(Table13[[#This Row],[Location_HQ]],layoffs_location_with_coordinat!A:B,2,FALSE)</f>
        <v>0</v>
      </c>
      <c r="E537" s="3">
        <f>VLOOKUP(Table13[[#This Row],[Location_HQ]],layoffs_location_with_coordinat!A:C,3,FALSE)</f>
        <v>0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>
        <f>VLOOKUP(Table13[[#This Row],[Location_HQ]],layoffs_location_with_coordinat!A:B,2,FALSE)</f>
        <v>0</v>
      </c>
      <c r="E538" s="3">
        <f>VLOOKUP(Table13[[#This Row],[Location_HQ]],layoffs_location_with_coordinat!A:C,3,FALSE)</f>
        <v>0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>
        <f>VLOOKUP(Table13[[#This Row],[Location_HQ]],layoffs_location_with_coordinat!A:B,2,FALSE)</f>
        <v>0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>
        <f>VLOOKUP(Table13[[#This Row],[Location_HQ]],layoffs_location_with_coordinat!A:B,2,FALSE)</f>
        <v>0</v>
      </c>
      <c r="E540" s="3">
        <f>VLOOKUP(Table13[[#This Row],[Location_HQ]],layoffs_location_with_coordinat!A:C,3,FALSE)</f>
        <v>0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>
        <f>VLOOKUP(Table13[[#This Row],[Location_HQ]],layoffs_location_with_coordinat!A:B,2,FALSE)</f>
        <v>0</v>
      </c>
      <c r="E541" s="3">
        <f>VLOOKUP(Table13[[#This Row],[Location_HQ]],layoffs_location_with_coordinat!A:C,3,FALSE)</f>
        <v>0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>
        <f>VLOOKUP(Table13[[#This Row],[Location_HQ]],layoffs_location_with_coordinat!A:B,2,FALSE)</f>
        <v>0</v>
      </c>
      <c r="E542" s="3">
        <f>VLOOKUP(Table13[[#This Row],[Location_HQ]],layoffs_location_with_coordinat!A:C,3,FALSE)</f>
        <v>0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599</v>
      </c>
      <c r="C543" s="11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68</v>
      </c>
      <c r="N543" s="3" t="s">
        <v>108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907</v>
      </c>
      <c r="C544" s="3" t="s">
        <v>47</v>
      </c>
      <c r="D544" s="3">
        <f>VLOOKUP(Table13[[#This Row],[Location_HQ]],layoffs_location_with_coordinat!A:B,2,FALSE)</f>
        <v>0</v>
      </c>
      <c r="E544" s="3">
        <f>VLOOKUP(Table13[[#This Row],[Location_HQ]],layoffs_location_with_coordinat!A:C,3,FALSE)</f>
        <v>0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30</v>
      </c>
      <c r="N544" s="3" t="s">
        <v>41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906</v>
      </c>
      <c r="C545" s="3" t="s">
        <v>39</v>
      </c>
      <c r="D545" s="3">
        <f>VLOOKUP(Table13[[#This Row],[Location_HQ]],layoffs_location_with_coordinat!A:B,2,FALSE)</f>
        <v>0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35</v>
      </c>
      <c r="N545" s="3" t="s">
        <v>69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905</v>
      </c>
      <c r="C546" s="3" t="s">
        <v>71</v>
      </c>
      <c r="D546" s="3">
        <f>VLOOKUP(Table13[[#This Row],[Location_HQ]],layoffs_location_with_coordinat!A:B,2,FALSE)</f>
        <v>0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139</v>
      </c>
      <c r="N546" s="3" t="s">
        <v>69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203</v>
      </c>
      <c r="C547" s="3" t="s">
        <v>39</v>
      </c>
      <c r="D547" s="3">
        <f>VLOOKUP(Table13[[#This Row],[Location_HQ]],layoffs_location_with_coordinat!A:B,2,FALSE)</f>
        <v>0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79</v>
      </c>
      <c r="N547" s="3" t="s">
        <v>36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>
        <f>VLOOKUP(Table13[[#This Row],[Location_HQ]],layoffs_location_with_coordinat!A:B,2,FALSE)</f>
        <v>0</v>
      </c>
      <c r="E548" s="3">
        <f>VLOOKUP(Table13[[#This Row],[Location_HQ]],layoffs_location_with_coordinat!A:C,3,FALSE)</f>
        <v>0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899</v>
      </c>
      <c r="C549" s="11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84</v>
      </c>
      <c r="N549" s="3" t="s">
        <v>41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901</v>
      </c>
      <c r="C550" s="3" t="s">
        <v>39</v>
      </c>
      <c r="D550" s="3">
        <f>VLOOKUP(Table13[[#This Row],[Location_HQ]],layoffs_location_with_coordinat!A:B,2,FALSE)</f>
        <v>0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79</v>
      </c>
      <c r="N550" s="3" t="s">
        <v>49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>
        <f>VLOOKUP(Table13[[#This Row],[Location_HQ]],layoffs_location_with_coordinat!A:B,2,FALSE)</f>
        <v>0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>
        <f>VLOOKUP(Table13[[#This Row],[Location_HQ]],layoffs_location_with_coordinat!A:B,2,FALSE)</f>
        <v>0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>
        <f>VLOOKUP(Table13[[#This Row],[Location_HQ]],layoffs_location_with_coordinat!A:B,2,FALSE)</f>
        <v>0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>
        <f>VLOOKUP(Table13[[#This Row],[Location_HQ]],layoffs_location_with_coordinat!A:B,2,FALSE)</f>
        <v>0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>
        <f>VLOOKUP(Table13[[#This Row],[Location_HQ]],layoffs_location_with_coordinat!A:B,2,FALSE)</f>
        <v>0</v>
      </c>
      <c r="E556" s="3">
        <f>VLOOKUP(Table13[[#This Row],[Location_HQ]],layoffs_location_with_coordinat!A:C,3,FALSE)</f>
        <v>0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894</v>
      </c>
      <c r="C557" s="3" t="s">
        <v>39</v>
      </c>
      <c r="D557" s="3">
        <f>VLOOKUP(Table13[[#This Row],[Location_HQ]],layoffs_location_with_coordinat!A:B,2,FALSE)</f>
        <v>0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130</v>
      </c>
      <c r="N557" s="3" t="s">
        <v>108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>
        <f>VLOOKUP(Table13[[#This Row],[Location_HQ]],layoffs_location_with_coordinat!A:B,2,FALSE)</f>
        <v>0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>
        <f>VLOOKUP(Table13[[#This Row],[Location_HQ]],layoffs_location_with_coordinat!A:B,2,FALSE)</f>
        <v>0</v>
      </c>
      <c r="E560" s="3">
        <f>VLOOKUP(Table13[[#This Row],[Location_HQ]],layoffs_location_with_coordinat!A:C,3,FALSE)</f>
        <v>0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>
        <f>VLOOKUP(Table13[[#This Row],[Location_HQ]],layoffs_location_with_coordinat!A:B,2,FALSE)</f>
        <v>0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>
        <f>VLOOKUP(Table13[[#This Row],[Location_HQ]],layoffs_location_with_coordinat!A:B,2,FALSE)</f>
        <v>0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39" t="s">
        <v>39</v>
      </c>
      <c r="D563" s="3">
        <f>VLOOKUP(Table13[[#This Row],[Location_HQ]],layoffs_location_with_coordinat!A:B,2,FALSE)</f>
        <v>0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39" t="s">
        <v>892</v>
      </c>
      <c r="D564" s="3">
        <f>VLOOKUP(Table13[[#This Row],[Location_HQ]],layoffs_location_with_coordinat!A:B,2,FALSE)</f>
        <v>0</v>
      </c>
      <c r="E564" s="3">
        <f>VLOOKUP(Table13[[#This Row],[Location_HQ]],layoffs_location_with_coordinat!A:C,3,FALSE)</f>
        <v>0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888</v>
      </c>
      <c r="C565" s="11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399</v>
      </c>
      <c r="N565" s="3" t="s">
        <v>36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885</v>
      </c>
      <c r="C566" s="3" t="s">
        <v>886</v>
      </c>
      <c r="D566" s="3">
        <f>VLOOKUP(Table13[[#This Row],[Location_HQ]],layoffs_location_with_coordinat!A:B,2,FALSE)</f>
        <v>0</v>
      </c>
      <c r="E566" s="3">
        <f>VLOOKUP(Table13[[#This Row],[Location_HQ]],layoffs_location_with_coordinat!A:C,3,FALSE)</f>
        <v>0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35</v>
      </c>
      <c r="N566" s="3" t="s">
        <v>69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882</v>
      </c>
      <c r="C568" s="3" t="s">
        <v>154</v>
      </c>
      <c r="D568" s="3">
        <f>VLOOKUP(Table13[[#This Row],[Location_HQ]],layoffs_location_with_coordinat!A:B,2,FALSE)</f>
        <v>0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84</v>
      </c>
      <c r="N568" s="3" t="s">
        <v>41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883</v>
      </c>
      <c r="C569" s="11" t="s">
        <v>1371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117</v>
      </c>
      <c r="N569" s="3" t="s">
        <v>49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3">
        <f>VLOOKUP(Table13[[#This Row],[Location_HQ]],layoffs_location_with_coordinat!A:B,2,FALSE)</f>
        <v>0</v>
      </c>
      <c r="E570" s="3">
        <f>VLOOKUP(Table13[[#This Row],[Location_HQ]],layoffs_location_with_coordinat!A:C,3,FALSE)</f>
        <v>0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>
        <f>VLOOKUP(Table13[[#This Row],[Location_HQ]],layoffs_location_with_coordinat!A:B,2,FALSE)</f>
        <v>0</v>
      </c>
      <c r="E571" s="3">
        <f>VLOOKUP(Table13[[#This Row],[Location_HQ]],layoffs_location_with_coordinat!A:C,3,FALSE)</f>
        <v>0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>
        <f>VLOOKUP(Table13[[#This Row],[Location_HQ]],layoffs_location_with_coordinat!A:B,2,FALSE)</f>
        <v>0</v>
      </c>
      <c r="E572" s="3">
        <f>VLOOKUP(Table13[[#This Row],[Location_HQ]],layoffs_location_with_coordinat!A:C,3,FALSE)</f>
        <v>0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280</v>
      </c>
      <c r="C573" s="3" t="s">
        <v>154</v>
      </c>
      <c r="D573" s="3">
        <f>VLOOKUP(Table13[[#This Row],[Location_HQ]],layoffs_location_with_coordinat!A:B,2,FALSE)</f>
        <v>0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90</v>
      </c>
      <c r="N573" s="3" t="s">
        <v>22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>
        <f>VLOOKUP(Table13[[#This Row],[Location_HQ]],layoffs_location_with_coordinat!A:B,2,FALSE)</f>
        <v>0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>
        <f>VLOOKUP(Table13[[#This Row],[Location_HQ]],layoffs_location_with_coordinat!A:B,2,FALSE)</f>
        <v>0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39" t="s">
        <v>452</v>
      </c>
      <c r="D576" s="3">
        <f>VLOOKUP(Table13[[#This Row],[Location_HQ]],layoffs_location_with_coordinat!A:B,2,FALSE)</f>
        <v>0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>
        <f>VLOOKUP(Table13[[#This Row],[Location_HQ]],layoffs_location_with_coordinat!A:B,2,FALSE)</f>
        <v>0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>
        <f>VLOOKUP(Table13[[#This Row],[Location_HQ]],layoffs_location_with_coordinat!A:B,2,FALSE)</f>
        <v>0</v>
      </c>
      <c r="E578" s="3">
        <f>VLOOKUP(Table13[[#This Row],[Location_HQ]],layoffs_location_with_coordinat!A:C,3,FALSE)</f>
        <v>0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>
        <f>VLOOKUP(Table13[[#This Row],[Location_HQ]],layoffs_location_with_coordinat!A:B,2,FALSE)</f>
        <v>0</v>
      </c>
      <c r="E579" s="3">
        <f>VLOOKUP(Table13[[#This Row],[Location_HQ]],layoffs_location_with_coordinat!A:C,3,FALSE)</f>
        <v>0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1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3">
        <f>VLOOKUP(Table13[[#This Row],[Location_HQ]],layoffs_location_with_coordinat!A:B,2,FALSE)</f>
        <v>0</v>
      </c>
      <c r="E581" s="3">
        <f>VLOOKUP(Table13[[#This Row],[Location_HQ]],layoffs_location_with_coordinat!A:C,3,FALSE)</f>
        <v>0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>
        <f>VLOOKUP(Table13[[#This Row],[Location_HQ]],layoffs_location_with_coordinat!A:B,2,FALSE)</f>
        <v>0</v>
      </c>
      <c r="E582" s="3">
        <f>VLOOKUP(Table13[[#This Row],[Location_HQ]],layoffs_location_with_coordinat!A:C,3,FALSE)</f>
        <v>0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>
        <f>VLOOKUP(Table13[[#This Row],[Location_HQ]],layoffs_location_with_coordinat!A:B,2,FALSE)</f>
        <v>0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870</v>
      </c>
      <c r="C584" s="3" t="s">
        <v>43</v>
      </c>
      <c r="D584" s="3">
        <f>VLOOKUP(Table13[[#This Row],[Location_HQ]],layoffs_location_with_coordinat!A:B,2,FALSE)</f>
        <v>0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32</v>
      </c>
      <c r="N584" s="3" t="s">
        <v>108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872</v>
      </c>
      <c r="C585" s="39" t="s">
        <v>43</v>
      </c>
      <c r="D585" s="3">
        <f>VLOOKUP(Table13[[#This Row],[Location_HQ]],layoffs_location_with_coordinat!A:B,2,FALSE)</f>
        <v>0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21</v>
      </c>
      <c r="N585" s="3" t="s">
        <v>49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3">
        <f>VLOOKUP(Table13[[#This Row],[Location_HQ]],layoffs_location_with_coordinat!A:B,2,FALSE)</f>
        <v>0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>
        <f>VLOOKUP(Table13[[#This Row],[Location_HQ]],layoffs_location_with_coordinat!A:B,2,FALSE)</f>
        <v>0</v>
      </c>
      <c r="E588" s="3">
        <f>VLOOKUP(Table13[[#This Row],[Location_HQ]],layoffs_location_with_coordinat!A:C,3,FALSE)</f>
        <v>0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867</v>
      </c>
      <c r="C589" s="3" t="s">
        <v>187</v>
      </c>
      <c r="D589" s="3">
        <f>VLOOKUP(Table13[[#This Row],[Location_HQ]],layoffs_location_with_coordinat!A:B,2,FALSE)</f>
        <v>0</v>
      </c>
      <c r="E589" s="3">
        <f>VLOOKUP(Table13[[#This Row],[Location_HQ]],layoffs_location_with_coordinat!A:C,3,FALSE)</f>
        <v>0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35</v>
      </c>
      <c r="N589" s="3" t="s">
        <v>69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865</v>
      </c>
      <c r="C590" s="3" t="s">
        <v>47</v>
      </c>
      <c r="D590" s="3">
        <f>VLOOKUP(Table13[[#This Row],[Location_HQ]],layoffs_location_with_coordinat!A:B,2,FALSE)</f>
        <v>0</v>
      </c>
      <c r="E590" s="3">
        <f>VLOOKUP(Table13[[#This Row],[Location_HQ]],layoffs_location_with_coordinat!A:C,3,FALSE)</f>
        <v>0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274</v>
      </c>
      <c r="N590" s="3" t="s">
        <v>33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349</v>
      </c>
      <c r="C591" s="3" t="s">
        <v>71</v>
      </c>
      <c r="D591" s="3">
        <f>VLOOKUP(Table13[[#This Row],[Location_HQ]],layoffs_location_with_coordinat!A:B,2,FALSE)</f>
        <v>0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21</v>
      </c>
      <c r="N591" s="3" t="s">
        <v>28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>
        <f>VLOOKUP(Table13[[#This Row],[Location_HQ]],layoffs_location_with_coordinat!A:B,2,FALSE)</f>
        <v>0</v>
      </c>
      <c r="E593" s="3">
        <f>VLOOKUP(Table13[[#This Row],[Location_HQ]],layoffs_location_with_coordinat!A:C,3,FALSE)</f>
        <v>0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>
        <f>VLOOKUP(Table13[[#This Row],[Location_HQ]],layoffs_location_with_coordinat!A:B,2,FALSE)</f>
        <v>0</v>
      </c>
      <c r="E594" s="3">
        <f>VLOOKUP(Table13[[#This Row],[Location_HQ]],layoffs_location_with_coordinat!A:C,3,FALSE)</f>
        <v>0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>
        <f>VLOOKUP(Table13[[#This Row],[Location_HQ]],layoffs_location_with_coordinat!A:B,2,FALSE)</f>
        <v>0</v>
      </c>
      <c r="E595" s="3">
        <f>VLOOKUP(Table13[[#This Row],[Location_HQ]],layoffs_location_with_coordinat!A:C,3,FALSE)</f>
        <v>0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272</v>
      </c>
      <c r="C596" s="3" t="s">
        <v>39</v>
      </c>
      <c r="D596" s="3">
        <f>VLOOKUP(Table13[[#This Row],[Location_HQ]],layoffs_location_with_coordinat!A:B,2,FALSE)</f>
        <v>0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130</v>
      </c>
      <c r="N596" s="3" t="s">
        <v>28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>
        <f>VLOOKUP(Table13[[#This Row],[Location_HQ]],layoffs_location_with_coordinat!A:B,2,FALSE)</f>
        <v>0</v>
      </c>
      <c r="E597" s="3">
        <f>VLOOKUP(Table13[[#This Row],[Location_HQ]],layoffs_location_with_coordinat!A:C,3,FALSE)</f>
        <v>0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>
        <f>VLOOKUP(Table13[[#This Row],[Location_HQ]],layoffs_location_with_coordinat!A:B,2,FALSE)</f>
        <v>0</v>
      </c>
      <c r="E598" s="3">
        <f>VLOOKUP(Table13[[#This Row],[Location_HQ]],layoffs_location_with_coordinat!A:C,3,FALSE)</f>
        <v>0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>
        <f>VLOOKUP(Table13[[#This Row],[Location_HQ]],layoffs_location_with_coordinat!A:B,2,FALSE)</f>
        <v>0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39" t="s">
        <v>47</v>
      </c>
      <c r="D600" s="3">
        <f>VLOOKUP(Table13[[#This Row],[Location_HQ]],layoffs_location_with_coordinat!A:B,2,FALSE)</f>
        <v>0</v>
      </c>
      <c r="E600" s="3">
        <f>VLOOKUP(Table13[[#This Row],[Location_HQ]],layoffs_location_with_coordinat!A:C,3,FALSE)</f>
        <v>0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517</v>
      </c>
      <c r="C601" s="39" t="s">
        <v>260</v>
      </c>
      <c r="D601" s="3">
        <f>VLOOKUP(Table13[[#This Row],[Location_HQ]],layoffs_location_with_coordinat!A:B,2,FALSE)</f>
        <v>0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54</v>
      </c>
      <c r="N601" s="3" t="s">
        <v>63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>
        <f>VLOOKUP(Table13[[#This Row],[Location_HQ]],layoffs_location_with_coordinat!A:B,2,FALSE)</f>
        <v>0</v>
      </c>
      <c r="E604" s="3">
        <f>VLOOKUP(Table13[[#This Row],[Location_HQ]],layoffs_location_with_coordinat!A:C,3,FALSE)</f>
        <v>0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856</v>
      </c>
      <c r="C605" s="11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130</v>
      </c>
      <c r="N605" s="3" t="s">
        <v>41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>
        <f>VLOOKUP(Table13[[#This Row],[Location_HQ]],layoffs_location_with_coordinat!A:B,2,FALSE)</f>
        <v>0</v>
      </c>
      <c r="E606" s="3">
        <f>VLOOKUP(Table13[[#This Row],[Location_HQ]],layoffs_location_with_coordinat!A:C,3,FALSE)</f>
        <v>0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741</v>
      </c>
      <c r="C607" s="3" t="s">
        <v>47</v>
      </c>
      <c r="D607" s="3">
        <f>VLOOKUP(Table13[[#This Row],[Location_HQ]],layoffs_location_with_coordinat!A:B,2,FALSE)</f>
        <v>0</v>
      </c>
      <c r="E607" s="3">
        <f>VLOOKUP(Table13[[#This Row],[Location_HQ]],layoffs_location_with_coordinat!A:C,3,FALSE)</f>
        <v>0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84</v>
      </c>
      <c r="N607" s="3" t="s">
        <v>147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>
        <f>VLOOKUP(Table13[[#This Row],[Location_HQ]],layoffs_location_with_coordinat!A:B,2,FALSE)</f>
        <v>0</v>
      </c>
      <c r="E608" s="3">
        <f>VLOOKUP(Table13[[#This Row],[Location_HQ]],layoffs_location_with_coordinat!A:C,3,FALSE)</f>
        <v>0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852</v>
      </c>
      <c r="C609" s="3" t="s">
        <v>39</v>
      </c>
      <c r="D609" s="3">
        <f>VLOOKUP(Table13[[#This Row],[Location_HQ]],layoffs_location_with_coordinat!A:B,2,FALSE)</f>
        <v>0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30</v>
      </c>
      <c r="N609" s="3" t="s">
        <v>36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848</v>
      </c>
      <c r="C610" s="3" t="s">
        <v>39</v>
      </c>
      <c r="D610" s="3">
        <f>VLOOKUP(Table13[[#This Row],[Location_HQ]],layoffs_location_with_coordinat!A:B,2,FALSE)</f>
        <v>0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139</v>
      </c>
      <c r="N610" s="3" t="s">
        <v>28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849</v>
      </c>
      <c r="C611" s="11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48</v>
      </c>
      <c r="N611" s="3" t="s">
        <v>41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416</v>
      </c>
      <c r="C612" s="3" t="s">
        <v>43</v>
      </c>
      <c r="D612" s="3">
        <f>VLOOKUP(Table13[[#This Row],[Location_HQ]],layoffs_location_with_coordinat!A:B,2,FALSE)</f>
        <v>0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92</v>
      </c>
      <c r="N612" s="3" t="s">
        <v>81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240</v>
      </c>
      <c r="C613" s="3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35</v>
      </c>
      <c r="N613" s="3" t="s">
        <v>28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850</v>
      </c>
      <c r="C614" s="3" t="s">
        <v>164</v>
      </c>
      <c r="D614" s="3">
        <f>VLOOKUP(Table13[[#This Row],[Location_HQ]],layoffs_location_with_coordinat!A:B,2,FALSE)</f>
        <v>0</v>
      </c>
      <c r="E614" s="3">
        <f>VLOOKUP(Table13[[#This Row],[Location_HQ]],layoffs_location_with_coordinat!A:C,3,FALSE)</f>
        <v>0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90</v>
      </c>
      <c r="N614" s="3" t="s">
        <v>49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850</v>
      </c>
      <c r="C615" s="3" t="s">
        <v>164</v>
      </c>
      <c r="D615" s="3">
        <f>VLOOKUP(Table13[[#This Row],[Location_HQ]],layoffs_location_with_coordinat!A:B,2,FALSE)</f>
        <v>0</v>
      </c>
      <c r="E615" s="3">
        <f>VLOOKUP(Table13[[#This Row],[Location_HQ]],layoffs_location_with_coordinat!A:C,3,FALSE)</f>
        <v>0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90</v>
      </c>
      <c r="N615" s="3" t="s">
        <v>49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851</v>
      </c>
      <c r="C616" s="3" t="s">
        <v>531</v>
      </c>
      <c r="D616" s="3">
        <f>VLOOKUP(Table13[[#This Row],[Location_HQ]],layoffs_location_with_coordinat!A:B,2,FALSE)</f>
        <v>0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48</v>
      </c>
      <c r="N616" s="3" t="s">
        <v>49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75</v>
      </c>
      <c r="C617" s="3" t="s">
        <v>76</v>
      </c>
      <c r="D617" s="3">
        <f>VLOOKUP(Table13[[#This Row],[Location_HQ]],layoffs_location_with_coordinat!A:B,2,FALSE)</f>
        <v>0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77</v>
      </c>
      <c r="N617" s="3" t="s">
        <v>28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847</v>
      </c>
      <c r="C618" s="3" t="s">
        <v>271</v>
      </c>
      <c r="D618" s="3">
        <f>VLOOKUP(Table13[[#This Row],[Location_HQ]],layoffs_location_with_coordinat!A:B,2,FALSE)</f>
        <v>0</v>
      </c>
      <c r="E618" s="3">
        <f>VLOOKUP(Table13[[#This Row],[Location_HQ]],layoffs_location_with_coordinat!A:C,3,FALSE)</f>
        <v>0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130</v>
      </c>
      <c r="N618" s="3" t="s">
        <v>69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844</v>
      </c>
      <c r="C619" s="3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21</v>
      </c>
      <c r="N619" s="3" t="s">
        <v>28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619</v>
      </c>
      <c r="C620" s="3" t="s">
        <v>1716</v>
      </c>
      <c r="D620" s="3">
        <f>VLOOKUP(Table13[[#This Row],[Location_HQ]],layoffs_location_with_coordinat!A:B,2,FALSE)</f>
        <v>0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35</v>
      </c>
      <c r="N620" s="3" t="s">
        <v>28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843</v>
      </c>
      <c r="C621" s="3" t="s">
        <v>76</v>
      </c>
      <c r="D621" s="3">
        <f>VLOOKUP(Table13[[#This Row],[Location_HQ]],layoffs_location_with_coordinat!A:B,2,FALSE)</f>
        <v>0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16</v>
      </c>
      <c r="N621" s="3" t="s">
        <v>22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845</v>
      </c>
      <c r="C622" s="3" t="s">
        <v>56</v>
      </c>
      <c r="D622" s="3">
        <f>VLOOKUP(Table13[[#This Row],[Location_HQ]],layoffs_location_with_coordinat!A:B,2,FALSE)</f>
        <v>0</v>
      </c>
      <c r="E622" s="3">
        <f>VLOOKUP(Table13[[#This Row],[Location_HQ]],layoffs_location_with_coordinat!A:C,3,FALSE)</f>
        <v>0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68</v>
      </c>
      <c r="N622" s="3" t="s">
        <v>36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846</v>
      </c>
      <c r="C623" s="11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68</v>
      </c>
      <c r="N623" s="3" t="s">
        <v>69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732</v>
      </c>
      <c r="C624" s="3" t="s">
        <v>115</v>
      </c>
      <c r="D624" s="3">
        <f>VLOOKUP(Table13[[#This Row],[Location_HQ]],layoffs_location_with_coordinat!A:B,2,FALSE)</f>
        <v>0</v>
      </c>
      <c r="E624" s="3">
        <f>VLOOKUP(Table13[[#This Row],[Location_HQ]],layoffs_location_with_coordinat!A:C,3,FALSE)</f>
        <v>0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623</v>
      </c>
      <c r="N624" s="3" t="s">
        <v>49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443</v>
      </c>
      <c r="C625" s="3" t="s">
        <v>71</v>
      </c>
      <c r="D625" s="3">
        <f>VLOOKUP(Table13[[#This Row],[Location_HQ]],layoffs_location_with_coordinat!A:B,2,FALSE)</f>
        <v>0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16</v>
      </c>
      <c r="N625" s="3" t="s">
        <v>33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841</v>
      </c>
      <c r="C626" s="3" t="s">
        <v>179</v>
      </c>
      <c r="D626" s="3">
        <f>VLOOKUP(Table13[[#This Row],[Location_HQ]],layoffs_location_with_coordinat!A:B,2,FALSE)</f>
        <v>0</v>
      </c>
      <c r="E626" s="3">
        <f>VLOOKUP(Table13[[#This Row],[Location_HQ]],layoffs_location_with_coordinat!A:C,3,FALSE)</f>
        <v>0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30</v>
      </c>
      <c r="N626" s="3" t="s">
        <v>49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842</v>
      </c>
      <c r="C627" s="3" t="s">
        <v>179</v>
      </c>
      <c r="D627" s="3">
        <f>VLOOKUP(Table13[[#This Row],[Location_HQ]],layoffs_location_with_coordinat!A:B,2,FALSE)</f>
        <v>0</v>
      </c>
      <c r="E627" s="3">
        <f>VLOOKUP(Table13[[#This Row],[Location_HQ]],layoffs_location_with_coordinat!A:C,3,FALSE)</f>
        <v>0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130</v>
      </c>
      <c r="N627" s="3" t="s">
        <v>69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839</v>
      </c>
      <c r="C628" s="3" t="s">
        <v>154</v>
      </c>
      <c r="D628" s="3">
        <f>VLOOKUP(Table13[[#This Row],[Location_HQ]],layoffs_location_with_coordinat!A:B,2,FALSE)</f>
        <v>0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30</v>
      </c>
      <c r="N628" s="3" t="s">
        <v>28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467</v>
      </c>
      <c r="C629" s="3" t="s">
        <v>187</v>
      </c>
      <c r="D629" s="3">
        <f>VLOOKUP(Table13[[#This Row],[Location_HQ]],layoffs_location_with_coordinat!A:B,2,FALSE)</f>
        <v>0</v>
      </c>
      <c r="E629" s="3">
        <f>VLOOKUP(Table13[[#This Row],[Location_HQ]],layoffs_location_with_coordinat!A:C,3,FALSE)</f>
        <v>0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90</v>
      </c>
      <c r="N629" s="3" t="s">
        <v>63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840</v>
      </c>
      <c r="C630" s="3" t="s">
        <v>47</v>
      </c>
      <c r="D630" s="3">
        <f>VLOOKUP(Table13[[#This Row],[Location_HQ]],layoffs_location_with_coordinat!A:B,2,FALSE)</f>
        <v>0</v>
      </c>
      <c r="E630" s="3">
        <f>VLOOKUP(Table13[[#This Row],[Location_HQ]],layoffs_location_with_coordinat!A:C,3,FALSE)</f>
        <v>0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130</v>
      </c>
      <c r="N630" s="3" t="s">
        <v>28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833</v>
      </c>
      <c r="C631" s="3" t="s">
        <v>154</v>
      </c>
      <c r="D631" s="3">
        <f>VLOOKUP(Table13[[#This Row],[Location_HQ]],layoffs_location_with_coordinat!A:B,2,FALSE)</f>
        <v>0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21</v>
      </c>
      <c r="N631" s="3" t="s">
        <v>28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535</v>
      </c>
      <c r="C632" s="3" t="s">
        <v>271</v>
      </c>
      <c r="D632" s="3">
        <f>VLOOKUP(Table13[[#This Row],[Location_HQ]],layoffs_location_with_coordinat!A:B,2,FALSE)</f>
        <v>0</v>
      </c>
      <c r="E632" s="3">
        <f>VLOOKUP(Table13[[#This Row],[Location_HQ]],layoffs_location_with_coordinat!A:C,3,FALSE)</f>
        <v>0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130</v>
      </c>
      <c r="N632" s="3" t="s">
        <v>41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266</v>
      </c>
      <c r="C633" s="3" t="s">
        <v>267</v>
      </c>
      <c r="D633" s="3">
        <f>VLOOKUP(Table13[[#This Row],[Location_HQ]],layoffs_location_with_coordinat!A:B,2,FALSE)</f>
        <v>0</v>
      </c>
      <c r="E633" s="3">
        <f>VLOOKUP(Table13[[#This Row],[Location_HQ]],layoffs_location_with_coordinat!A:C,3,FALSE)</f>
        <v>0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16</v>
      </c>
      <c r="N633" s="3" t="s">
        <v>22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836</v>
      </c>
      <c r="C634" s="3" t="s">
        <v>837</v>
      </c>
      <c r="D634" s="3">
        <f>VLOOKUP(Table13[[#This Row],[Location_HQ]],layoffs_location_with_coordinat!A:B,2,FALSE)</f>
        <v>0</v>
      </c>
      <c r="E634" s="3">
        <f>VLOOKUP(Table13[[#This Row],[Location_HQ]],layoffs_location_with_coordinat!A:C,3,FALSE)</f>
        <v>0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30</v>
      </c>
      <c r="N634" s="3" t="s">
        <v>36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834</v>
      </c>
      <c r="C635" s="3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239</v>
      </c>
      <c r="N635" s="3" t="s">
        <v>28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835</v>
      </c>
      <c r="C636" s="3" t="s">
        <v>71</v>
      </c>
      <c r="D636" s="3">
        <f>VLOOKUP(Table13[[#This Row],[Location_HQ]],layoffs_location_with_coordinat!A:B,2,FALSE)</f>
        <v>0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21</v>
      </c>
      <c r="N636" s="3" t="s">
        <v>28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838</v>
      </c>
      <c r="C637" s="3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30</v>
      </c>
      <c r="N637" s="3" t="s">
        <v>41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344</v>
      </c>
      <c r="C638" s="3" t="s">
        <v>58</v>
      </c>
      <c r="D638" s="3">
        <f>VLOOKUP(Table13[[#This Row],[Location_HQ]],layoffs_location_with_coordinat!A:B,2,FALSE)</f>
        <v>0</v>
      </c>
      <c r="E638" s="3">
        <f>VLOOKUP(Table13[[#This Row],[Location_HQ]],layoffs_location_with_coordinat!A:C,3,FALSE)</f>
        <v>0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130</v>
      </c>
      <c r="N638" s="3" t="s">
        <v>41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258</v>
      </c>
      <c r="C639" s="3" t="s">
        <v>187</v>
      </c>
      <c r="D639" s="3">
        <f>VLOOKUP(Table13[[#This Row],[Location_HQ]],layoffs_location_with_coordinat!A:B,2,FALSE)</f>
        <v>0</v>
      </c>
      <c r="E639" s="3">
        <f>VLOOKUP(Table13[[#This Row],[Location_HQ]],layoffs_location_with_coordinat!A:C,3,FALSE)</f>
        <v>0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68</v>
      </c>
      <c r="N639" s="3" t="s">
        <v>49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830</v>
      </c>
      <c r="C640" s="3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21</v>
      </c>
      <c r="N640" s="3" t="s">
        <v>41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831</v>
      </c>
      <c r="C641" s="3" t="s">
        <v>154</v>
      </c>
      <c r="D641" s="3">
        <f>VLOOKUP(Table13[[#This Row],[Location_HQ]],layoffs_location_with_coordinat!A:B,2,FALSE)</f>
        <v>0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90</v>
      </c>
      <c r="N641" s="3" t="s">
        <v>108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832</v>
      </c>
      <c r="C642" s="3" t="s">
        <v>164</v>
      </c>
      <c r="D642" s="3">
        <f>VLOOKUP(Table13[[#This Row],[Location_HQ]],layoffs_location_with_coordinat!A:B,2,FALSE)</f>
        <v>0</v>
      </c>
      <c r="E642" s="3">
        <f>VLOOKUP(Table13[[#This Row],[Location_HQ]],layoffs_location_with_coordinat!A:C,3,FALSE)</f>
        <v>0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30</v>
      </c>
      <c r="N642" s="3" t="s">
        <v>69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829</v>
      </c>
      <c r="C643" s="3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21</v>
      </c>
      <c r="N643" s="3" t="s">
        <v>108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770</v>
      </c>
      <c r="C644" s="3" t="s">
        <v>39</v>
      </c>
      <c r="D644" s="3">
        <f>VLOOKUP(Table13[[#This Row],[Location_HQ]],layoffs_location_with_coordinat!A:B,2,FALSE)</f>
        <v>0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399</v>
      </c>
      <c r="N644" s="3" t="s">
        <v>28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172</v>
      </c>
      <c r="C645" s="3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35</v>
      </c>
      <c r="N645" s="3" t="s">
        <v>28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828</v>
      </c>
      <c r="C646" s="3" t="s">
        <v>39</v>
      </c>
      <c r="D646" s="3">
        <f>VLOOKUP(Table13[[#This Row],[Location_HQ]],layoffs_location_with_coordinat!A:B,2,FALSE)</f>
        <v>0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21</v>
      </c>
      <c r="N646" s="3" t="s">
        <v>28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826</v>
      </c>
      <c r="C647" s="3" t="s">
        <v>827</v>
      </c>
      <c r="D647" s="3">
        <f>VLOOKUP(Table13[[#This Row],[Location_HQ]],layoffs_location_with_coordinat!A:B,2,FALSE)</f>
        <v>0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21</v>
      </c>
      <c r="N647" s="3" t="s">
        <v>28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822</v>
      </c>
      <c r="C648" s="3" t="s">
        <v>115</v>
      </c>
      <c r="D648" s="3">
        <f>VLOOKUP(Table13[[#This Row],[Location_HQ]],layoffs_location_with_coordinat!A:B,2,FALSE)</f>
        <v>0</v>
      </c>
      <c r="E648" s="3">
        <f>VLOOKUP(Table13[[#This Row],[Location_HQ]],layoffs_location_with_coordinat!A:C,3,FALSE)</f>
        <v>0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21</v>
      </c>
      <c r="N648" s="3" t="s">
        <v>108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823</v>
      </c>
      <c r="C649" s="3" t="s">
        <v>47</v>
      </c>
      <c r="D649" s="3">
        <f>VLOOKUP(Table13[[#This Row],[Location_HQ]],layoffs_location_with_coordinat!A:B,2,FALSE)</f>
        <v>0</v>
      </c>
      <c r="E649" s="3">
        <f>VLOOKUP(Table13[[#This Row],[Location_HQ]],layoffs_location_with_coordinat!A:C,3,FALSE)</f>
        <v>0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79</v>
      </c>
      <c r="N649" s="3" t="s">
        <v>108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824</v>
      </c>
      <c r="C650" s="3" t="s">
        <v>825</v>
      </c>
      <c r="D650" s="3">
        <f>VLOOKUP(Table13[[#This Row],[Location_HQ]],layoffs_location_with_coordinat!A:B,2,FALSE)</f>
        <v>0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84</v>
      </c>
      <c r="N650" s="3" t="s">
        <v>69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821</v>
      </c>
      <c r="C651" s="3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139</v>
      </c>
      <c r="N651" s="3" t="s">
        <v>49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238</v>
      </c>
      <c r="C652" s="11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239</v>
      </c>
      <c r="N652" s="3" t="s">
        <v>28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476</v>
      </c>
      <c r="C653" s="3" t="s">
        <v>83</v>
      </c>
      <c r="D653" s="3">
        <f>VLOOKUP(Table13[[#This Row],[Location_HQ]],layoffs_location_with_coordinat!A:B,2,FALSE)</f>
        <v>0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21</v>
      </c>
      <c r="N653" s="3" t="s">
        <v>41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514</v>
      </c>
      <c r="C654" s="3" t="s">
        <v>71</v>
      </c>
      <c r="D654" s="3">
        <f>VLOOKUP(Table13[[#This Row],[Location_HQ]],layoffs_location_with_coordinat!A:B,2,FALSE)</f>
        <v>0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30</v>
      </c>
      <c r="N654" s="3" t="s">
        <v>28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820</v>
      </c>
      <c r="C655" s="3" t="s">
        <v>43</v>
      </c>
      <c r="D655" s="3">
        <f>VLOOKUP(Table13[[#This Row],[Location_HQ]],layoffs_location_with_coordinat!A:B,2,FALSE)</f>
        <v>0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130</v>
      </c>
      <c r="N655" s="3" t="s">
        <v>108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818</v>
      </c>
      <c r="C656" s="3" t="s">
        <v>47</v>
      </c>
      <c r="D656" s="3">
        <f>VLOOKUP(Table13[[#This Row],[Location_HQ]],layoffs_location_with_coordinat!A:B,2,FALSE)</f>
        <v>0</v>
      </c>
      <c r="E656" s="3">
        <f>VLOOKUP(Table13[[#This Row],[Location_HQ]],layoffs_location_with_coordinat!A:C,3,FALSE)</f>
        <v>0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139</v>
      </c>
      <c r="N656" s="3" t="s">
        <v>147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819</v>
      </c>
      <c r="C657" s="3" t="s">
        <v>71</v>
      </c>
      <c r="D657" s="3">
        <f>VLOOKUP(Table13[[#This Row],[Location_HQ]],layoffs_location_with_coordinat!A:B,2,FALSE)</f>
        <v>0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139</v>
      </c>
      <c r="N657" s="3" t="s">
        <v>33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817</v>
      </c>
      <c r="C658" s="3" t="s">
        <v>71</v>
      </c>
      <c r="D658" s="3">
        <f>VLOOKUP(Table13[[#This Row],[Location_HQ]],layoffs_location_with_coordinat!A:B,2,FALSE)</f>
        <v>0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79</v>
      </c>
      <c r="N658" s="3" t="s">
        <v>81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813</v>
      </c>
      <c r="C659" s="3" t="s">
        <v>39</v>
      </c>
      <c r="D659" s="3">
        <f>VLOOKUP(Table13[[#This Row],[Location_HQ]],layoffs_location_with_coordinat!A:B,2,FALSE)</f>
        <v>0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30</v>
      </c>
      <c r="N659" s="3" t="s">
        <v>22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816</v>
      </c>
      <c r="C660" s="11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84</v>
      </c>
      <c r="N660" s="3" t="s">
        <v>147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814</v>
      </c>
      <c r="C661" s="3" t="s">
        <v>179</v>
      </c>
      <c r="D661" s="3">
        <f>VLOOKUP(Table13[[#This Row],[Location_HQ]],layoffs_location_with_coordinat!A:B,2,FALSE)</f>
        <v>0</v>
      </c>
      <c r="E661" s="3">
        <f>VLOOKUP(Table13[[#This Row],[Location_HQ]],layoffs_location_with_coordinat!A:C,3,FALSE)</f>
        <v>0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60</v>
      </c>
      <c r="N661" s="3" t="s">
        <v>41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815</v>
      </c>
      <c r="C662" s="11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84</v>
      </c>
      <c r="N662" s="3" t="s">
        <v>41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503</v>
      </c>
      <c r="C663" s="3" t="s">
        <v>135</v>
      </c>
      <c r="D663" s="3">
        <f>VLOOKUP(Table13[[#This Row],[Location_HQ]],layoffs_location_with_coordinat!A:B,2,FALSE)</f>
        <v>0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32</v>
      </c>
      <c r="N663" s="3" t="s">
        <v>108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360</v>
      </c>
      <c r="C664" s="3" t="s">
        <v>83</v>
      </c>
      <c r="D664" s="3">
        <f>VLOOKUP(Table13[[#This Row],[Location_HQ]],layoffs_location_with_coordinat!A:B,2,FALSE)</f>
        <v>0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35</v>
      </c>
      <c r="N664" s="3" t="s">
        <v>69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812</v>
      </c>
      <c r="C665" s="3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137</v>
      </c>
      <c r="N665" s="3" t="s">
        <v>49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811</v>
      </c>
      <c r="C666" s="3" t="s">
        <v>39</v>
      </c>
      <c r="D666" s="3">
        <f>VLOOKUP(Table13[[#This Row],[Location_HQ]],layoffs_location_with_coordinat!A:B,2,FALSE)</f>
        <v>0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35</v>
      </c>
      <c r="N666" s="3" t="s">
        <v>49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810</v>
      </c>
      <c r="C667" s="3" t="s">
        <v>260</v>
      </c>
      <c r="D667" s="3">
        <f>VLOOKUP(Table13[[#This Row],[Location_HQ]],layoffs_location_with_coordinat!A:B,2,FALSE)</f>
        <v>0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21</v>
      </c>
      <c r="N667" s="3" t="s">
        <v>49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808</v>
      </c>
      <c r="C668" s="3" t="s">
        <v>809</v>
      </c>
      <c r="D668" s="3">
        <f>VLOOKUP(Table13[[#This Row],[Location_HQ]],layoffs_location_with_coordinat!A:B,2,FALSE)</f>
        <v>0</v>
      </c>
      <c r="E668" s="3">
        <f>VLOOKUP(Table13[[#This Row],[Location_HQ]],layoffs_location_with_coordinat!A:C,3,FALSE)</f>
        <v>0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139</v>
      </c>
      <c r="N668" s="3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807</v>
      </c>
      <c r="C669" s="3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137</v>
      </c>
      <c r="N669" s="3" t="s">
        <v>108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805</v>
      </c>
      <c r="C670" s="3" t="s">
        <v>76</v>
      </c>
      <c r="D670" s="3">
        <f>VLOOKUP(Table13[[#This Row],[Location_HQ]],layoffs_location_with_coordinat!A:B,2,FALSE)</f>
        <v>0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21</v>
      </c>
      <c r="N670" s="3" t="s">
        <v>28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85</v>
      </c>
      <c r="C671" s="3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35</v>
      </c>
      <c r="N671" s="3" t="s">
        <v>28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722</v>
      </c>
      <c r="C672" s="3" t="s">
        <v>135</v>
      </c>
      <c r="D672" s="3">
        <f>VLOOKUP(Table13[[#This Row],[Location_HQ]],layoffs_location_with_coordinat!A:B,2,FALSE)</f>
        <v>0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35</v>
      </c>
      <c r="N672" s="3" t="s">
        <v>22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804</v>
      </c>
      <c r="C673" s="3" t="s">
        <v>76</v>
      </c>
      <c r="D673" s="3">
        <f>VLOOKUP(Table13[[#This Row],[Location_HQ]],layoffs_location_with_coordinat!A:B,2,FALSE)</f>
        <v>0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16</v>
      </c>
      <c r="N673" s="3" t="s">
        <v>28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806</v>
      </c>
      <c r="C674" s="3" t="s">
        <v>71</v>
      </c>
      <c r="D674" s="3">
        <f>VLOOKUP(Table13[[#This Row],[Location_HQ]],layoffs_location_with_coordinat!A:B,2,FALSE)</f>
        <v>0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21</v>
      </c>
      <c r="N674" s="3" t="s">
        <v>28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802</v>
      </c>
      <c r="C675" s="3" t="s">
        <v>187</v>
      </c>
      <c r="D675" s="3">
        <f>VLOOKUP(Table13[[#This Row],[Location_HQ]],layoffs_location_with_coordinat!A:B,2,FALSE)</f>
        <v>0</v>
      </c>
      <c r="E675" s="3">
        <f>VLOOKUP(Table13[[#This Row],[Location_HQ]],layoffs_location_with_coordinat!A:C,3,FALSE)</f>
        <v>0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117</v>
      </c>
      <c r="N675" s="3" t="s">
        <v>22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21</v>
      </c>
      <c r="N676" s="3" t="s">
        <v>36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803</v>
      </c>
      <c r="C677" s="3" t="s">
        <v>135</v>
      </c>
      <c r="D677" s="3">
        <f>VLOOKUP(Table13[[#This Row],[Location_HQ]],layoffs_location_with_coordinat!A:B,2,FALSE)</f>
        <v>0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399</v>
      </c>
      <c r="N677" s="3" t="s">
        <v>22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801</v>
      </c>
      <c r="C678" s="3" t="s">
        <v>656</v>
      </c>
      <c r="D678" s="3">
        <f>VLOOKUP(Table13[[#This Row],[Location_HQ]],layoffs_location_with_coordinat!A:B,2,FALSE)</f>
        <v>0</v>
      </c>
      <c r="E678" s="3">
        <f>VLOOKUP(Table13[[#This Row],[Location_HQ]],layoffs_location_with_coordinat!A:C,3,FALSE)</f>
        <v>0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35</v>
      </c>
      <c r="N678" s="3" t="s">
        <v>49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799</v>
      </c>
      <c r="C679" s="3" t="s">
        <v>145</v>
      </c>
      <c r="D679" s="3">
        <f>VLOOKUP(Table13[[#This Row],[Location_HQ]],layoffs_location_with_coordinat!A:B,2,FALSE)</f>
        <v>0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21</v>
      </c>
      <c r="N679" s="3" t="s">
        <v>49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800</v>
      </c>
      <c r="C680" s="3" t="s">
        <v>47</v>
      </c>
      <c r="D680" s="3">
        <f>VLOOKUP(Table13[[#This Row],[Location_HQ]],layoffs_location_with_coordinat!A:B,2,FALSE)</f>
        <v>0</v>
      </c>
      <c r="E680" s="3">
        <f>VLOOKUP(Table13[[#This Row],[Location_HQ]],layoffs_location_with_coordinat!A:C,3,FALSE)</f>
        <v>0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478</v>
      </c>
      <c r="N680" s="3" t="s">
        <v>41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798</v>
      </c>
      <c r="C681" s="3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92</v>
      </c>
      <c r="N681" s="3" t="s">
        <v>17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692</v>
      </c>
      <c r="C682" s="11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274</v>
      </c>
      <c r="N682" s="3" t="s">
        <v>108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255</v>
      </c>
      <c r="C683" s="3" t="s">
        <v>121</v>
      </c>
      <c r="D683" s="3">
        <f>VLOOKUP(Table13[[#This Row],[Location_HQ]],layoffs_location_with_coordinat!A:B,2,FALSE)</f>
        <v>0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48</v>
      </c>
      <c r="N683" s="3" t="s">
        <v>63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797</v>
      </c>
      <c r="C684" s="3" t="s">
        <v>716</v>
      </c>
      <c r="D684" s="3">
        <f>VLOOKUP(Table13[[#This Row],[Location_HQ]],layoffs_location_with_coordinat!A:B,2,FALSE)</f>
        <v>0</v>
      </c>
      <c r="E684" s="3">
        <f>VLOOKUP(Table13[[#This Row],[Location_HQ]],layoffs_location_with_coordinat!A:C,3,FALSE)</f>
        <v>0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77</v>
      </c>
      <c r="N684" s="3" t="s">
        <v>22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794</v>
      </c>
      <c r="C685" s="3" t="s">
        <v>795</v>
      </c>
      <c r="D685" s="3">
        <f>VLOOKUP(Table13[[#This Row],[Location_HQ]],layoffs_location_with_coordinat!A:B,2,FALSE)</f>
        <v>0</v>
      </c>
      <c r="E685" s="3">
        <f>VLOOKUP(Table13[[#This Row],[Location_HQ]],layoffs_location_with_coordinat!A:C,3,FALSE)</f>
        <v>0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30</v>
      </c>
      <c r="N685" s="3" t="s">
        <v>22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793</v>
      </c>
      <c r="C686" s="3" t="s">
        <v>47</v>
      </c>
      <c r="D686" s="3">
        <f>VLOOKUP(Table13[[#This Row],[Location_HQ]],layoffs_location_with_coordinat!A:B,2,FALSE)</f>
        <v>0</v>
      </c>
      <c r="E686" s="3">
        <f>VLOOKUP(Table13[[#This Row],[Location_HQ]],layoffs_location_with_coordinat!A:C,3,FALSE)</f>
        <v>0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84</v>
      </c>
      <c r="N686" s="3" t="s">
        <v>69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790</v>
      </c>
      <c r="C687" s="3" t="s">
        <v>58</v>
      </c>
      <c r="D687" s="3">
        <f>VLOOKUP(Table13[[#This Row],[Location_HQ]],layoffs_location_with_coordinat!A:B,2,FALSE)</f>
        <v>0</v>
      </c>
      <c r="E687" s="3">
        <f>VLOOKUP(Table13[[#This Row],[Location_HQ]],layoffs_location_with_coordinat!A:C,3,FALSE)</f>
        <v>0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35</v>
      </c>
      <c r="N687" s="3" t="s">
        <v>108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792</v>
      </c>
      <c r="C688" s="11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54</v>
      </c>
      <c r="N688" s="3" t="s">
        <v>63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789</v>
      </c>
      <c r="C689" s="3" t="s">
        <v>71</v>
      </c>
      <c r="D689" s="3">
        <f>VLOOKUP(Table13[[#This Row],[Location_HQ]],layoffs_location_with_coordinat!A:B,2,FALSE)</f>
        <v>0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21</v>
      </c>
      <c r="N689" s="3" t="s">
        <v>28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791</v>
      </c>
      <c r="C690" s="3" t="s">
        <v>39</v>
      </c>
      <c r="D690" s="3">
        <f>VLOOKUP(Table13[[#This Row],[Location_HQ]],layoffs_location_with_coordinat!A:B,2,FALSE)</f>
        <v>0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130</v>
      </c>
      <c r="N690" s="3" t="s">
        <v>28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646</v>
      </c>
      <c r="C691" s="3" t="s">
        <v>135</v>
      </c>
      <c r="D691" s="3">
        <f>VLOOKUP(Table13[[#This Row],[Location_HQ]],layoffs_location_with_coordinat!A:B,2,FALSE)</f>
        <v>0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60</v>
      </c>
      <c r="N691" s="3" t="s">
        <v>108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788</v>
      </c>
      <c r="C692" s="3" t="s">
        <v>135</v>
      </c>
      <c r="D692" s="3">
        <f>VLOOKUP(Table13[[#This Row],[Location_HQ]],layoffs_location_with_coordinat!A:B,2,FALSE)</f>
        <v>0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130</v>
      </c>
      <c r="N692" s="3" t="s">
        <v>49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441</v>
      </c>
      <c r="C693" s="11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60</v>
      </c>
      <c r="N693" s="3" t="s">
        <v>28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786</v>
      </c>
      <c r="C694" s="3" t="s">
        <v>51</v>
      </c>
      <c r="D694" s="3">
        <f>VLOOKUP(Table13[[#This Row],[Location_HQ]],layoffs_location_with_coordinat!A:B,2,FALSE)</f>
        <v>0</v>
      </c>
      <c r="E694" s="3">
        <f>VLOOKUP(Table13[[#This Row],[Location_HQ]],layoffs_location_with_coordinat!A:C,3,FALSE)</f>
        <v>0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54</v>
      </c>
      <c r="N694" s="3" t="s">
        <v>28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785</v>
      </c>
      <c r="C695" s="3" t="s">
        <v>39</v>
      </c>
      <c r="D695" s="3">
        <f>VLOOKUP(Table13[[#This Row],[Location_HQ]],layoffs_location_with_coordinat!A:B,2,FALSE)</f>
        <v>0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274</v>
      </c>
      <c r="N695" s="3" t="s">
        <v>28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787</v>
      </c>
      <c r="C696" s="3" t="s">
        <v>1725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84</v>
      </c>
      <c r="N696" s="3" t="s">
        <v>41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783</v>
      </c>
      <c r="C697" s="3" t="s">
        <v>13</v>
      </c>
      <c r="D697" s="3">
        <f>VLOOKUP(Table13[[#This Row],[Location_HQ]],layoffs_location_with_coordinat!A:B,2,FALSE)</f>
        <v>0</v>
      </c>
      <c r="E697" s="3">
        <f>VLOOKUP(Table13[[#This Row],[Location_HQ]],layoffs_location_with_coordinat!A:C,3,FALSE)</f>
        <v>0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35</v>
      </c>
      <c r="N697" s="3" t="s">
        <v>41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784</v>
      </c>
      <c r="C698" s="3" t="s">
        <v>58</v>
      </c>
      <c r="D698" s="3">
        <f>VLOOKUP(Table13[[#This Row],[Location_HQ]],layoffs_location_with_coordinat!A:B,2,FALSE)</f>
        <v>0</v>
      </c>
      <c r="E698" s="3">
        <f>VLOOKUP(Table13[[#This Row],[Location_HQ]],layoffs_location_with_coordinat!A:C,3,FALSE)</f>
        <v>0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35</v>
      </c>
      <c r="N698" s="3" t="s">
        <v>36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782</v>
      </c>
      <c r="C699" s="3" t="s">
        <v>71</v>
      </c>
      <c r="D699" s="3">
        <f>VLOOKUP(Table13[[#This Row],[Location_HQ]],layoffs_location_with_coordinat!A:B,2,FALSE)</f>
        <v>0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21</v>
      </c>
      <c r="N699" s="3" t="s">
        <v>49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187</v>
      </c>
      <c r="D700" s="3">
        <f>VLOOKUP(Table13[[#This Row],[Location_HQ]],layoffs_location_with_coordinat!A:B,2,FALSE)</f>
        <v>0</v>
      </c>
      <c r="E700" s="3">
        <f>VLOOKUP(Table13[[#This Row],[Location_HQ]],layoffs_location_with_coordinat!A:C,3,FALSE)</f>
        <v>0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32</v>
      </c>
      <c r="N700" s="3" t="s">
        <v>33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781</v>
      </c>
      <c r="C701" s="3" t="s">
        <v>179</v>
      </c>
      <c r="D701" s="3">
        <f>VLOOKUP(Table13[[#This Row],[Location_HQ]],layoffs_location_with_coordinat!A:B,2,FALSE)</f>
        <v>0</v>
      </c>
      <c r="E701" s="3">
        <f>VLOOKUP(Table13[[#This Row],[Location_HQ]],layoffs_location_with_coordinat!A:C,3,FALSE)</f>
        <v>0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274</v>
      </c>
      <c r="N701" s="3" t="s">
        <v>41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780</v>
      </c>
      <c r="C702" s="3" t="s">
        <v>39</v>
      </c>
      <c r="D702" s="3">
        <f>VLOOKUP(Table13[[#This Row],[Location_HQ]],layoffs_location_with_coordinat!A:B,2,FALSE)</f>
        <v>0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137</v>
      </c>
      <c r="N702" s="3" t="s">
        <v>28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192</v>
      </c>
      <c r="N703" s="3" t="s">
        <v>22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778</v>
      </c>
      <c r="C704" s="3" t="s">
        <v>39</v>
      </c>
      <c r="D704" s="3">
        <f>VLOOKUP(Table13[[#This Row],[Location_HQ]],layoffs_location_with_coordinat!A:B,2,FALSE)</f>
        <v>0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117</v>
      </c>
      <c r="N704" s="3" t="s">
        <v>1697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776</v>
      </c>
      <c r="C705" s="3" t="s">
        <v>154</v>
      </c>
      <c r="D705" s="3">
        <f>VLOOKUP(Table13[[#This Row],[Location_HQ]],layoffs_location_with_coordinat!A:B,2,FALSE)</f>
        <v>0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77</v>
      </c>
      <c r="N705" s="3" t="s">
        <v>41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775</v>
      </c>
      <c r="C706" s="3" t="s">
        <v>135</v>
      </c>
      <c r="D706" s="3">
        <f>VLOOKUP(Table13[[#This Row],[Location_HQ]],layoffs_location_with_coordinat!A:B,2,FALSE)</f>
        <v>0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35</v>
      </c>
      <c r="N706" s="3" t="s">
        <v>49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777</v>
      </c>
      <c r="C707" s="3" t="s">
        <v>271</v>
      </c>
      <c r="D707" s="3">
        <f>VLOOKUP(Table13[[#This Row],[Location_HQ]],layoffs_location_with_coordinat!A:B,2,FALSE)</f>
        <v>0</v>
      </c>
      <c r="E707" s="3">
        <f>VLOOKUP(Table13[[#This Row],[Location_HQ]],layoffs_location_with_coordinat!A:C,3,FALSE)</f>
        <v>0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139</v>
      </c>
      <c r="N707" s="3" t="s">
        <v>108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774</v>
      </c>
      <c r="C708" s="3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137</v>
      </c>
      <c r="N708" s="3" t="s">
        <v>49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431</v>
      </c>
      <c r="C709" s="3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92</v>
      </c>
      <c r="N709" s="3" t="s">
        <v>28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277</v>
      </c>
      <c r="C710" s="11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239</v>
      </c>
      <c r="N710" s="3" t="s">
        <v>108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773</v>
      </c>
      <c r="C711" s="11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32</v>
      </c>
      <c r="N711" s="3" t="s">
        <v>33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274</v>
      </c>
      <c r="N712" s="3" t="s">
        <v>28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772</v>
      </c>
      <c r="C713" s="3" t="s">
        <v>113</v>
      </c>
      <c r="D713" s="3">
        <f>VLOOKUP(Table13[[#This Row],[Location_HQ]],layoffs_location_with_coordinat!A:B,2,FALSE)</f>
        <v>0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137</v>
      </c>
      <c r="N713" s="3" t="s">
        <v>49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313</v>
      </c>
      <c r="C714" s="3" t="s">
        <v>231</v>
      </c>
      <c r="D714" s="3">
        <f>VLOOKUP(Table13[[#This Row],[Location_HQ]],layoffs_location_with_coordinat!A:B,2,FALSE)</f>
        <v>0</v>
      </c>
      <c r="E714" s="3">
        <f>VLOOKUP(Table13[[#This Row],[Location_HQ]],layoffs_location_with_coordinat!A:C,3,FALSE)</f>
        <v>0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32</v>
      </c>
      <c r="N714" s="3" t="s">
        <v>49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771</v>
      </c>
      <c r="C715" s="3" t="s">
        <v>154</v>
      </c>
      <c r="D715" s="3">
        <f>VLOOKUP(Table13[[#This Row],[Location_HQ]],layoffs_location_with_coordinat!A:B,2,FALSE)</f>
        <v>0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84</v>
      </c>
      <c r="N715" s="3" t="s">
        <v>41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769</v>
      </c>
      <c r="C716" s="3" t="s">
        <v>244</v>
      </c>
      <c r="D716" s="3">
        <f>VLOOKUP(Table13[[#This Row],[Location_HQ]],layoffs_location_with_coordinat!A:B,2,FALSE)</f>
        <v>0</v>
      </c>
      <c r="E716" s="3">
        <f>VLOOKUP(Table13[[#This Row],[Location_HQ]],layoffs_location_with_coordinat!A:C,3,FALSE)</f>
        <v>0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117</v>
      </c>
      <c r="N716" s="3" t="s">
        <v>22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489</v>
      </c>
      <c r="C717" s="3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77</v>
      </c>
      <c r="N717" s="3" t="s">
        <v>17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770</v>
      </c>
      <c r="C718" s="3" t="s">
        <v>39</v>
      </c>
      <c r="D718" s="3">
        <f>VLOOKUP(Table13[[#This Row],[Location_HQ]],layoffs_location_with_coordinat!A:B,2,FALSE)</f>
        <v>0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399</v>
      </c>
      <c r="N718" s="3" t="s">
        <v>28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768</v>
      </c>
      <c r="C719" s="3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21</v>
      </c>
      <c r="N719" s="3" t="s">
        <v>28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765</v>
      </c>
      <c r="C720" s="3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130</v>
      </c>
      <c r="N720" s="3" t="s">
        <v>28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766</v>
      </c>
      <c r="C721" s="3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239</v>
      </c>
      <c r="N721" s="3" t="s">
        <v>108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767</v>
      </c>
      <c r="C722" s="3" t="s">
        <v>39</v>
      </c>
      <c r="D722" s="3">
        <f>VLOOKUP(Table13[[#This Row],[Location_HQ]],layoffs_location_with_coordinat!A:B,2,FALSE)</f>
        <v>0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21</v>
      </c>
      <c r="N722" s="3" t="s">
        <v>41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761</v>
      </c>
      <c r="C723" s="11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35</v>
      </c>
      <c r="N723" s="3" t="s">
        <v>108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764</v>
      </c>
      <c r="C724" s="3" t="s">
        <v>716</v>
      </c>
      <c r="D724" s="3">
        <f>VLOOKUP(Table13[[#This Row],[Location_HQ]],layoffs_location_with_coordinat!A:B,2,FALSE)</f>
        <v>0</v>
      </c>
      <c r="E724" s="3">
        <f>VLOOKUP(Table13[[#This Row],[Location_HQ]],layoffs_location_with_coordinat!A:C,3,FALSE)</f>
        <v>0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130</v>
      </c>
      <c r="N724" s="3" t="s">
        <v>147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760</v>
      </c>
      <c r="C725" s="3" t="s">
        <v>39</v>
      </c>
      <c r="D725" s="3">
        <f>VLOOKUP(Table13[[#This Row],[Location_HQ]],layoffs_location_with_coordinat!A:B,2,FALSE)</f>
        <v>0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21</v>
      </c>
      <c r="N725" s="3" t="s">
        <v>63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762</v>
      </c>
      <c r="C726" s="11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137</v>
      </c>
      <c r="N726" s="3" t="s">
        <v>41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763</v>
      </c>
      <c r="C727" s="3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68</v>
      </c>
      <c r="N727" s="3" t="s">
        <v>22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759</v>
      </c>
      <c r="C728" s="3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92</v>
      </c>
      <c r="N728" s="3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758</v>
      </c>
      <c r="C729" s="3" t="s">
        <v>13</v>
      </c>
      <c r="D729" s="3">
        <f>VLOOKUP(Table13[[#This Row],[Location_HQ]],layoffs_location_with_coordinat!A:B,2,FALSE)</f>
        <v>0</v>
      </c>
      <c r="E729" s="3">
        <f>VLOOKUP(Table13[[#This Row],[Location_HQ]],layoffs_location_with_coordinat!A:C,3,FALSE)</f>
        <v>0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68</v>
      </c>
      <c r="N729" s="3" t="s">
        <v>1697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225</v>
      </c>
      <c r="C730" s="3" t="s">
        <v>13</v>
      </c>
      <c r="D730" s="3">
        <f>VLOOKUP(Table13[[#This Row],[Location_HQ]],layoffs_location_with_coordinat!A:B,2,FALSE)</f>
        <v>0</v>
      </c>
      <c r="E730" s="3">
        <f>VLOOKUP(Table13[[#This Row],[Location_HQ]],layoffs_location_with_coordinat!A:C,3,FALSE)</f>
        <v>0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68</v>
      </c>
      <c r="N730" s="3" t="s">
        <v>69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757</v>
      </c>
      <c r="C731" s="3" t="s">
        <v>39</v>
      </c>
      <c r="D731" s="3">
        <f>VLOOKUP(Table13[[#This Row],[Location_HQ]],layoffs_location_with_coordinat!A:B,2,FALSE)</f>
        <v>0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16</v>
      </c>
      <c r="N731" s="3" t="s">
        <v>33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75</v>
      </c>
      <c r="C732" s="3" t="s">
        <v>76</v>
      </c>
      <c r="D732" s="3">
        <f>VLOOKUP(Table13[[#This Row],[Location_HQ]],layoffs_location_with_coordinat!A:B,2,FALSE)</f>
        <v>0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77</v>
      </c>
      <c r="N732" s="3" t="s">
        <v>28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756</v>
      </c>
      <c r="C733" s="3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54</v>
      </c>
      <c r="N733" s="3" t="s">
        <v>22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80</v>
      </c>
      <c r="C734" s="3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30</v>
      </c>
      <c r="N734" s="3" t="s">
        <v>81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381</v>
      </c>
      <c r="C735" s="3" t="s">
        <v>43</v>
      </c>
      <c r="D735" s="3">
        <f>VLOOKUP(Table13[[#This Row],[Location_HQ]],layoffs_location_with_coordinat!A:B,2,FALSE)</f>
        <v>0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30</v>
      </c>
      <c r="N735" s="3" t="s">
        <v>28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754</v>
      </c>
      <c r="C736" s="3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35</v>
      </c>
      <c r="N736" s="3" t="s">
        <v>49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395</v>
      </c>
      <c r="C737" s="3" t="s">
        <v>362</v>
      </c>
      <c r="D737" s="3">
        <f>VLOOKUP(Table13[[#This Row],[Location_HQ]],layoffs_location_with_coordinat!A:B,2,FALSE)</f>
        <v>0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77</v>
      </c>
      <c r="N737" s="3" t="s">
        <v>17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755</v>
      </c>
      <c r="C738" s="3" t="s">
        <v>58</v>
      </c>
      <c r="D738" s="3">
        <f>VLOOKUP(Table13[[#This Row],[Location_HQ]],layoffs_location_with_coordinat!A:B,2,FALSE)</f>
        <v>0</v>
      </c>
      <c r="E738" s="3">
        <f>VLOOKUP(Table13[[#This Row],[Location_HQ]],layoffs_location_with_coordinat!A:C,3,FALSE)</f>
        <v>0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139</v>
      </c>
      <c r="N738" s="3" t="s">
        <v>49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750</v>
      </c>
      <c r="C739" s="3" t="s">
        <v>751</v>
      </c>
      <c r="D739" s="3">
        <f>VLOOKUP(Table13[[#This Row],[Location_HQ]],layoffs_location_with_coordinat!A:B,2,FALSE)</f>
        <v>0</v>
      </c>
      <c r="E739" s="3">
        <f>VLOOKUP(Table13[[#This Row],[Location_HQ]],layoffs_location_with_coordinat!A:C,3,FALSE)</f>
        <v>0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130</v>
      </c>
      <c r="N739" s="3" t="s">
        <v>41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753</v>
      </c>
      <c r="C740" s="11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48</v>
      </c>
      <c r="N740" s="3" t="s">
        <v>41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752</v>
      </c>
      <c r="C741" s="3" t="s">
        <v>1371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137</v>
      </c>
      <c r="N741" s="3" t="s">
        <v>41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747</v>
      </c>
      <c r="C742" s="3" t="s">
        <v>135</v>
      </c>
      <c r="D742" s="3">
        <f>VLOOKUP(Table13[[#This Row],[Location_HQ]],layoffs_location_with_coordinat!A:B,2,FALSE)</f>
        <v>0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35</v>
      </c>
      <c r="N742" s="3" t="s">
        <v>22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746</v>
      </c>
      <c r="C743" s="3" t="s">
        <v>83</v>
      </c>
      <c r="D743" s="3">
        <f>VLOOKUP(Table13[[#This Row],[Location_HQ]],layoffs_location_with_coordinat!A:B,2,FALSE)</f>
        <v>0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92</v>
      </c>
      <c r="N743" s="3" t="s">
        <v>1697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748</v>
      </c>
      <c r="C744" s="3" t="s">
        <v>749</v>
      </c>
      <c r="D744" s="3">
        <f>VLOOKUP(Table13[[#This Row],[Location_HQ]],layoffs_location_with_coordinat!A:B,2,FALSE)</f>
        <v>0</v>
      </c>
      <c r="E744" s="3">
        <f>VLOOKUP(Table13[[#This Row],[Location_HQ]],layoffs_location_with_coordinat!A:C,3,FALSE)</f>
        <v>0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21</v>
      </c>
      <c r="N744" s="3" t="s">
        <v>69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745</v>
      </c>
      <c r="C745" s="3" t="s">
        <v>47</v>
      </c>
      <c r="D745" s="3">
        <f>VLOOKUP(Table13[[#This Row],[Location_HQ]],layoffs_location_with_coordinat!A:B,2,FALSE)</f>
        <v>0</v>
      </c>
      <c r="E745" s="3">
        <f>VLOOKUP(Table13[[#This Row],[Location_HQ]],layoffs_location_with_coordinat!A:C,3,FALSE)</f>
        <v>0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21</v>
      </c>
      <c r="N745" s="3" t="s">
        <v>22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743</v>
      </c>
      <c r="C746" s="3" t="s">
        <v>744</v>
      </c>
      <c r="D746" s="3">
        <f>VLOOKUP(Table13[[#This Row],[Location_HQ]],layoffs_location_with_coordinat!A:B,2,FALSE)</f>
        <v>0</v>
      </c>
      <c r="E746" s="3">
        <f>VLOOKUP(Table13[[#This Row],[Location_HQ]],layoffs_location_with_coordinat!A:C,3,FALSE)</f>
        <v>0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21</v>
      </c>
      <c r="N746" s="3" t="s">
        <v>22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413</v>
      </c>
      <c r="C747" s="3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21</v>
      </c>
      <c r="N747" s="3" t="s">
        <v>41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742</v>
      </c>
      <c r="C748" s="3" t="s">
        <v>71</v>
      </c>
      <c r="D748" s="3">
        <f>VLOOKUP(Table13[[#This Row],[Location_HQ]],layoffs_location_with_coordinat!A:B,2,FALSE)</f>
        <v>0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139</v>
      </c>
      <c r="N748" s="3" t="s">
        <v>63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541</v>
      </c>
      <c r="C749" s="3" t="s">
        <v>187</v>
      </c>
      <c r="D749" s="3">
        <f>VLOOKUP(Table13[[#This Row],[Location_HQ]],layoffs_location_with_coordinat!A:B,2,FALSE)</f>
        <v>0</v>
      </c>
      <c r="E749" s="3">
        <f>VLOOKUP(Table13[[#This Row],[Location_HQ]],layoffs_location_with_coordinat!A:C,3,FALSE)</f>
        <v>0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60</v>
      </c>
      <c r="N749" s="3" t="s">
        <v>108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740</v>
      </c>
      <c r="C750" s="3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35</v>
      </c>
      <c r="N750" s="3" t="s">
        <v>41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739</v>
      </c>
      <c r="C751" s="65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35</v>
      </c>
      <c r="N751" s="3" t="s">
        <v>108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741</v>
      </c>
      <c r="C752" s="3" t="s">
        <v>47</v>
      </c>
      <c r="D752" s="3">
        <f>VLOOKUP(Table13[[#This Row],[Location_HQ]],layoffs_location_with_coordinat!A:B,2,FALSE)</f>
        <v>0</v>
      </c>
      <c r="E752" s="3">
        <f>VLOOKUP(Table13[[#This Row],[Location_HQ]],layoffs_location_with_coordinat!A:C,3,FALSE)</f>
        <v>0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84</v>
      </c>
      <c r="N752" s="3" t="s">
        <v>147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738</v>
      </c>
      <c r="C753" s="3" t="s">
        <v>731</v>
      </c>
      <c r="D753" s="3">
        <f>VLOOKUP(Table13[[#This Row],[Location_HQ]],layoffs_location_with_coordinat!A:B,2,FALSE)</f>
        <v>0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32</v>
      </c>
      <c r="N753" s="3" t="s">
        <v>22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737</v>
      </c>
      <c r="C754" s="3" t="s">
        <v>71</v>
      </c>
      <c r="D754" s="3">
        <f>VLOOKUP(Table13[[#This Row],[Location_HQ]],layoffs_location_with_coordinat!A:B,2,FALSE)</f>
        <v>0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139</v>
      </c>
      <c r="N754" s="3" t="s">
        <v>63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734</v>
      </c>
      <c r="C755" s="3" t="s">
        <v>735</v>
      </c>
      <c r="D755" s="3">
        <f>VLOOKUP(Table13[[#This Row],[Location_HQ]],layoffs_location_with_coordinat!A:B,2,FALSE)</f>
        <v>0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399</v>
      </c>
      <c r="N755" s="3" t="s">
        <v>28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736</v>
      </c>
      <c r="C756" s="3" t="s">
        <v>43</v>
      </c>
      <c r="D756" s="3">
        <f>VLOOKUP(Table13[[#This Row],[Location_HQ]],layoffs_location_with_coordinat!A:B,2,FALSE)</f>
        <v>0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137</v>
      </c>
      <c r="N756" s="3" t="s">
        <v>28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733</v>
      </c>
      <c r="C757" s="3" t="s">
        <v>76</v>
      </c>
      <c r="D757" s="3">
        <f>VLOOKUP(Table13[[#This Row],[Location_HQ]],layoffs_location_with_coordinat!A:B,2,FALSE)</f>
        <v>0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35</v>
      </c>
      <c r="N757" s="3" t="s">
        <v>49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732</v>
      </c>
      <c r="C758" s="3" t="s">
        <v>115</v>
      </c>
      <c r="D758" s="3">
        <f>VLOOKUP(Table13[[#This Row],[Location_HQ]],layoffs_location_with_coordinat!A:B,2,FALSE)</f>
        <v>0</v>
      </c>
      <c r="E758" s="3">
        <f>VLOOKUP(Table13[[#This Row],[Location_HQ]],layoffs_location_with_coordinat!A:C,3,FALSE)</f>
        <v>0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623</v>
      </c>
      <c r="N758" s="3" t="s">
        <v>49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376</v>
      </c>
      <c r="C759" s="3" t="s">
        <v>43</v>
      </c>
      <c r="D759" s="3">
        <f>VLOOKUP(Table13[[#This Row],[Location_HQ]],layoffs_location_with_coordinat!A:B,2,FALSE)</f>
        <v>0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30</v>
      </c>
      <c r="N759" s="3" t="s">
        <v>28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730</v>
      </c>
      <c r="C760" s="3" t="s">
        <v>731</v>
      </c>
      <c r="D760" s="3">
        <f>VLOOKUP(Table13[[#This Row],[Location_HQ]],layoffs_location_with_coordinat!A:B,2,FALSE)</f>
        <v>0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77</v>
      </c>
      <c r="N760" s="3" t="s">
        <v>49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35</v>
      </c>
      <c r="N761" s="3" t="s">
        <v>49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729</v>
      </c>
      <c r="C762" s="3" t="s">
        <v>39</v>
      </c>
      <c r="D762" s="3">
        <f>VLOOKUP(Table13[[#This Row],[Location_HQ]],layoffs_location_with_coordinat!A:B,2,FALSE)</f>
        <v>0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35</v>
      </c>
      <c r="N762" s="3" t="s">
        <v>49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728</v>
      </c>
      <c r="C763" s="3" t="s">
        <v>51</v>
      </c>
      <c r="D763" s="3">
        <f>VLOOKUP(Table13[[#This Row],[Location_HQ]],layoffs_location_with_coordinat!A:B,2,FALSE)</f>
        <v>0</v>
      </c>
      <c r="E763" s="3">
        <f>VLOOKUP(Table13[[#This Row],[Location_HQ]],layoffs_location_with_coordinat!A:C,3,FALSE)</f>
        <v>0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21</v>
      </c>
      <c r="N763" s="3" t="s">
        <v>108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84</v>
      </c>
      <c r="N764" s="3" t="s">
        <v>41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535</v>
      </c>
      <c r="C765" s="3" t="s">
        <v>271</v>
      </c>
      <c r="D765" s="3">
        <f>VLOOKUP(Table13[[#This Row],[Location_HQ]],layoffs_location_with_coordinat!A:B,2,FALSE)</f>
        <v>0</v>
      </c>
      <c r="E765" s="3">
        <f>VLOOKUP(Table13[[#This Row],[Location_HQ]],layoffs_location_with_coordinat!A:C,3,FALSE)</f>
        <v>0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130</v>
      </c>
      <c r="N765" s="3" t="s">
        <v>41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725</v>
      </c>
      <c r="C766" s="3" t="s">
        <v>726</v>
      </c>
      <c r="D766" s="3">
        <f>VLOOKUP(Table13[[#This Row],[Location_HQ]],layoffs_location_with_coordinat!A:B,2,FALSE)</f>
        <v>0</v>
      </c>
      <c r="E766" s="3">
        <f>VLOOKUP(Table13[[#This Row],[Location_HQ]],layoffs_location_with_coordinat!A:C,3,FALSE)</f>
        <v>0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77</v>
      </c>
      <c r="N766" s="3" t="s">
        <v>22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482</v>
      </c>
      <c r="C767" s="3" t="s">
        <v>1714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35</v>
      </c>
      <c r="N767" s="3" t="s">
        <v>28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140</v>
      </c>
      <c r="C768" s="3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35</v>
      </c>
      <c r="N768" s="3" t="s">
        <v>17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721</v>
      </c>
      <c r="C769" s="3" t="s">
        <v>47</v>
      </c>
      <c r="D769" s="3">
        <f>VLOOKUP(Table13[[#This Row],[Location_HQ]],layoffs_location_with_coordinat!A:B,2,FALSE)</f>
        <v>0</v>
      </c>
      <c r="E769" s="3">
        <f>VLOOKUP(Table13[[#This Row],[Location_HQ]],layoffs_location_with_coordinat!A:C,3,FALSE)</f>
        <v>0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139</v>
      </c>
      <c r="N769" s="3" t="s">
        <v>41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719</v>
      </c>
      <c r="C770" s="3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35</v>
      </c>
      <c r="N770" s="3" t="s">
        <v>81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720</v>
      </c>
      <c r="C771" s="3" t="s">
        <v>271</v>
      </c>
      <c r="D771" s="3">
        <f>VLOOKUP(Table13[[#This Row],[Location_HQ]],layoffs_location_with_coordinat!A:B,2,FALSE)</f>
        <v>0</v>
      </c>
      <c r="E771" s="3">
        <f>VLOOKUP(Table13[[#This Row],[Location_HQ]],layoffs_location_with_coordinat!A:C,3,FALSE)</f>
        <v>0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117</v>
      </c>
      <c r="N771" s="3" t="s">
        <v>108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723</v>
      </c>
      <c r="C772" s="3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77</v>
      </c>
      <c r="N772" s="3" t="s">
        <v>41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334</v>
      </c>
      <c r="C773" s="11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137</v>
      </c>
      <c r="N773" s="3" t="s">
        <v>28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722</v>
      </c>
      <c r="C774" s="3" t="s">
        <v>135</v>
      </c>
      <c r="D774" s="3">
        <f>VLOOKUP(Table13[[#This Row],[Location_HQ]],layoffs_location_with_coordinat!A:B,2,FALSE)</f>
        <v>0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35</v>
      </c>
      <c r="N774" s="3" t="s">
        <v>22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488</v>
      </c>
      <c r="C775" s="3" t="s">
        <v>135</v>
      </c>
      <c r="D775" s="3">
        <f>VLOOKUP(Table13[[#This Row],[Location_HQ]],layoffs_location_with_coordinat!A:B,2,FALSE)</f>
        <v>0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77</v>
      </c>
      <c r="N775" s="3" t="s">
        <v>28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328</v>
      </c>
      <c r="C776" s="11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32</v>
      </c>
      <c r="N776" s="3" t="s">
        <v>28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715</v>
      </c>
      <c r="C777" s="3" t="s">
        <v>716</v>
      </c>
      <c r="D777" s="3">
        <f>VLOOKUP(Table13[[#This Row],[Location_HQ]],layoffs_location_with_coordinat!A:B,2,FALSE)</f>
        <v>0</v>
      </c>
      <c r="E777" s="3">
        <f>VLOOKUP(Table13[[#This Row],[Location_HQ]],layoffs_location_with_coordinat!A:C,3,FALSE)</f>
        <v>0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35</v>
      </c>
      <c r="N777" s="3" t="s">
        <v>41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718</v>
      </c>
      <c r="C778" s="11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90</v>
      </c>
      <c r="N778" s="3" t="s">
        <v>36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714</v>
      </c>
      <c r="C779" s="11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35</v>
      </c>
      <c r="N779" s="3" t="s">
        <v>17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712</v>
      </c>
      <c r="C780" s="3" t="s">
        <v>713</v>
      </c>
      <c r="D780" s="3">
        <f>VLOOKUP(Table13[[#This Row],[Location_HQ]],layoffs_location_with_coordinat!A:B,2,FALSE)</f>
        <v>0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117</v>
      </c>
      <c r="N780" s="3" t="s">
        <v>22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711</v>
      </c>
      <c r="C781" s="3" t="s">
        <v>445</v>
      </c>
      <c r="D781" s="3">
        <f>VLOOKUP(Table13[[#This Row],[Location_HQ]],layoffs_location_with_coordinat!A:B,2,FALSE)</f>
        <v>0</v>
      </c>
      <c r="E781" s="3">
        <f>VLOOKUP(Table13[[#This Row],[Location_HQ]],layoffs_location_with_coordinat!A:C,3,FALSE)</f>
        <v>0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35</v>
      </c>
      <c r="N781" s="3" t="s">
        <v>22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710</v>
      </c>
      <c r="C782" s="3" t="s">
        <v>135</v>
      </c>
      <c r="D782" s="3">
        <f>VLOOKUP(Table13[[#This Row],[Location_HQ]],layoffs_location_with_coordinat!A:B,2,FALSE)</f>
        <v>0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60</v>
      </c>
      <c r="N782" s="3" t="s">
        <v>33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418</v>
      </c>
      <c r="C783" s="11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16</v>
      </c>
      <c r="N783" s="3" t="s">
        <v>28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709</v>
      </c>
      <c r="C784" s="3" t="s">
        <v>39</v>
      </c>
      <c r="D784" s="3">
        <f>VLOOKUP(Table13[[#This Row],[Location_HQ]],layoffs_location_with_coordinat!A:B,2,FALSE)</f>
        <v>0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139</v>
      </c>
      <c r="N784" s="3" t="s">
        <v>28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708</v>
      </c>
      <c r="C785" s="3" t="s">
        <v>187</v>
      </c>
      <c r="D785" s="3">
        <f>VLOOKUP(Table13[[#This Row],[Location_HQ]],layoffs_location_with_coordinat!A:B,2,FALSE)</f>
        <v>0</v>
      </c>
      <c r="E785" s="3">
        <f>VLOOKUP(Table13[[#This Row],[Location_HQ]],layoffs_location_with_coordinat!A:C,3,FALSE)</f>
        <v>0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35</v>
      </c>
      <c r="N785" s="3" t="s">
        <v>1697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1687</v>
      </c>
      <c r="C786" s="11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92</v>
      </c>
      <c r="N786" s="3" t="s">
        <v>28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707</v>
      </c>
      <c r="C787" s="3" t="s">
        <v>13</v>
      </c>
      <c r="D787" s="3">
        <f>VLOOKUP(Table13[[#This Row],[Location_HQ]],layoffs_location_with_coordinat!A:B,2,FALSE)</f>
        <v>0</v>
      </c>
      <c r="E787" s="3">
        <f>VLOOKUP(Table13[[#This Row],[Location_HQ]],layoffs_location_with_coordinat!A:C,3,FALSE)</f>
        <v>0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68</v>
      </c>
      <c r="N787" s="3" t="s">
        <v>17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273</v>
      </c>
      <c r="C788" s="3" t="s">
        <v>1371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274</v>
      </c>
      <c r="N788" s="3" t="s">
        <v>33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1691</v>
      </c>
      <c r="C789" s="3" t="s">
        <v>71</v>
      </c>
      <c r="D789" s="3">
        <f>VLOOKUP(Table13[[#This Row],[Location_HQ]],layoffs_location_with_coordinat!A:B,2,FALSE)</f>
        <v>0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21</v>
      </c>
      <c r="N789" s="3" t="s">
        <v>49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702</v>
      </c>
      <c r="C790" s="3" t="s">
        <v>76</v>
      </c>
      <c r="D790" s="3">
        <f>VLOOKUP(Table13[[#This Row],[Location_HQ]],layoffs_location_with_coordinat!A:B,2,FALSE)</f>
        <v>0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72</v>
      </c>
      <c r="N790" s="3" t="s">
        <v>1697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701</v>
      </c>
      <c r="C791" s="3" t="s">
        <v>43</v>
      </c>
      <c r="D791" s="3">
        <f>VLOOKUP(Table13[[#This Row],[Location_HQ]],layoffs_location_with_coordinat!A:B,2,FALSE)</f>
        <v>0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137</v>
      </c>
      <c r="N791" s="3" t="s">
        <v>41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706</v>
      </c>
      <c r="C792" s="11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16</v>
      </c>
      <c r="N792" s="3" t="s">
        <v>33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704</v>
      </c>
      <c r="C793" s="3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130</v>
      </c>
      <c r="N793" s="3" t="s">
        <v>33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385</v>
      </c>
      <c r="C794" s="3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16</v>
      </c>
      <c r="N794" s="3" t="s">
        <v>28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512</v>
      </c>
      <c r="C795" s="3" t="s">
        <v>47</v>
      </c>
      <c r="D795" s="3">
        <f>VLOOKUP(Table13[[#This Row],[Location_HQ]],layoffs_location_with_coordinat!A:B,2,FALSE)</f>
        <v>0</v>
      </c>
      <c r="E795" s="3">
        <f>VLOOKUP(Table13[[#This Row],[Location_HQ]],layoffs_location_with_coordinat!A:C,3,FALSE)</f>
        <v>0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130</v>
      </c>
      <c r="N795" s="3" t="s">
        <v>41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705</v>
      </c>
      <c r="C796" s="3" t="s">
        <v>13</v>
      </c>
      <c r="D796" s="3">
        <f>VLOOKUP(Table13[[#This Row],[Location_HQ]],layoffs_location_with_coordinat!A:B,2,FALSE)</f>
        <v>0</v>
      </c>
      <c r="E796" s="3">
        <f>VLOOKUP(Table13[[#This Row],[Location_HQ]],layoffs_location_with_coordinat!A:C,3,FALSE)</f>
        <v>0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21</v>
      </c>
      <c r="N796" s="3" t="s">
        <v>69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343</v>
      </c>
      <c r="C797" s="3" t="s">
        <v>43</v>
      </c>
      <c r="D797" s="3">
        <f>VLOOKUP(Table13[[#This Row],[Location_HQ]],layoffs_location_with_coordinat!A:B,2,FALSE)</f>
        <v>0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137</v>
      </c>
      <c r="N797" s="3" t="s">
        <v>28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703</v>
      </c>
      <c r="C798" s="3" t="s">
        <v>452</v>
      </c>
      <c r="D798" s="3">
        <f>VLOOKUP(Table13[[#This Row],[Location_HQ]],layoffs_location_with_coordinat!A:B,2,FALSE)</f>
        <v>0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35</v>
      </c>
      <c r="N798" s="3" t="s">
        <v>28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172</v>
      </c>
      <c r="C799" s="3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35</v>
      </c>
      <c r="N799" s="3" t="s">
        <v>28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696</v>
      </c>
      <c r="C800" s="3" t="s">
        <v>445</v>
      </c>
      <c r="D800" s="3">
        <f>VLOOKUP(Table13[[#This Row],[Location_HQ]],layoffs_location_with_coordinat!A:B,2,FALSE)</f>
        <v>0</v>
      </c>
      <c r="E800" s="3">
        <f>VLOOKUP(Table13[[#This Row],[Location_HQ]],layoffs_location_with_coordinat!A:C,3,FALSE)</f>
        <v>0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32</v>
      </c>
      <c r="N800" s="3" t="s">
        <v>28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79</v>
      </c>
      <c r="N801" s="3" t="s">
        <v>108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697</v>
      </c>
      <c r="C802" s="11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16</v>
      </c>
      <c r="N802" s="3" t="s">
        <v>22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699</v>
      </c>
      <c r="C803" s="3" t="s">
        <v>700</v>
      </c>
      <c r="D803" s="3">
        <f>VLOOKUP(Table13[[#This Row],[Location_HQ]],layoffs_location_with_coordinat!A:B,2,FALSE)</f>
        <v>0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117</v>
      </c>
      <c r="N803" s="3" t="s">
        <v>69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572</v>
      </c>
      <c r="C804" s="3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60</v>
      </c>
      <c r="N804" s="3" t="s">
        <v>28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695</v>
      </c>
      <c r="C805" s="3" t="s">
        <v>135</v>
      </c>
      <c r="D805" s="3">
        <f>VLOOKUP(Table13[[#This Row],[Location_HQ]],layoffs_location_with_coordinat!A:B,2,FALSE)</f>
        <v>0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90</v>
      </c>
      <c r="N805" s="3" t="s">
        <v>108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694</v>
      </c>
      <c r="C806" s="3" t="s">
        <v>1730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137</v>
      </c>
      <c r="N806" s="3" t="s">
        <v>108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693</v>
      </c>
      <c r="C807" s="3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54</v>
      </c>
      <c r="N807" s="3" t="s">
        <v>22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688</v>
      </c>
      <c r="C808" s="3" t="s">
        <v>689</v>
      </c>
      <c r="D808" s="3">
        <f>VLOOKUP(Table13[[#This Row],[Location_HQ]],layoffs_location_with_coordinat!A:B,2,FALSE)</f>
        <v>0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399</v>
      </c>
      <c r="N808" s="3" t="s">
        <v>1697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687</v>
      </c>
      <c r="C809" s="3" t="s">
        <v>74</v>
      </c>
      <c r="D809" s="3">
        <f>VLOOKUP(Table13[[#This Row],[Location_HQ]],layoffs_location_with_coordinat!A:B,2,FALSE)</f>
        <v>0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21</v>
      </c>
      <c r="N809" s="3" t="s">
        <v>28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692</v>
      </c>
      <c r="C810" s="11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274</v>
      </c>
      <c r="N810" s="3" t="s">
        <v>108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691</v>
      </c>
      <c r="C811" s="3" t="s">
        <v>159</v>
      </c>
      <c r="D811" s="3">
        <f>VLOOKUP(Table13[[#This Row],[Location_HQ]],layoffs_location_with_coordinat!A:B,2,FALSE)</f>
        <v>0</v>
      </c>
      <c r="E811" s="3">
        <f>VLOOKUP(Table13[[#This Row],[Location_HQ]],layoffs_location_with_coordinat!A:C,3,FALSE)</f>
        <v>0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92</v>
      </c>
      <c r="N811" s="3" t="s">
        <v>1697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690</v>
      </c>
      <c r="C812" s="3" t="s">
        <v>39</v>
      </c>
      <c r="D812" s="3">
        <f>VLOOKUP(Table13[[#This Row],[Location_HQ]],layoffs_location_with_coordinat!A:B,2,FALSE)</f>
        <v>0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137</v>
      </c>
      <c r="N812" s="3" t="s">
        <v>41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682</v>
      </c>
      <c r="C813" s="11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60</v>
      </c>
      <c r="N813" s="3" t="s">
        <v>28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686</v>
      </c>
      <c r="C814" s="3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92</v>
      </c>
      <c r="N814" s="3" t="s">
        <v>41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684</v>
      </c>
      <c r="C815" s="3" t="s">
        <v>267</v>
      </c>
      <c r="D815" s="3">
        <f>VLOOKUP(Table13[[#This Row],[Location_HQ]],layoffs_location_with_coordinat!A:B,2,FALSE)</f>
        <v>0</v>
      </c>
      <c r="E815" s="3">
        <f>VLOOKUP(Table13[[#This Row],[Location_HQ]],layoffs_location_with_coordinat!A:C,3,FALSE)</f>
        <v>0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77</v>
      </c>
      <c r="N815" s="3" t="s">
        <v>28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685</v>
      </c>
      <c r="C816" s="3" t="s">
        <v>589</v>
      </c>
      <c r="D816" s="3">
        <f>VLOOKUP(Table13[[#This Row],[Location_HQ]],layoffs_location_with_coordinat!A:B,2,FALSE)</f>
        <v>0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60</v>
      </c>
      <c r="N816" s="3" t="s">
        <v>22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683</v>
      </c>
      <c r="C817" s="3" t="s">
        <v>39</v>
      </c>
      <c r="D817" s="3">
        <f>VLOOKUP(Table13[[#This Row],[Location_HQ]],layoffs_location_with_coordinat!A:B,2,FALSE)</f>
        <v>0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139</v>
      </c>
      <c r="N817" s="3" t="s">
        <v>36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681</v>
      </c>
      <c r="C818" s="3" t="s">
        <v>39</v>
      </c>
      <c r="D818" s="3">
        <f>VLOOKUP(Table13[[#This Row],[Location_HQ]],layoffs_location_with_coordinat!A:B,2,FALSE)</f>
        <v>0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79</v>
      </c>
      <c r="N818" s="3" t="s">
        <v>28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376</v>
      </c>
      <c r="C819" s="3" t="s">
        <v>43</v>
      </c>
      <c r="D819" s="3">
        <f>VLOOKUP(Table13[[#This Row],[Location_HQ]],layoffs_location_with_coordinat!A:B,2,FALSE)</f>
        <v>0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30</v>
      </c>
      <c r="N819" s="3" t="s">
        <v>28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239</v>
      </c>
      <c r="N820" s="3" t="s">
        <v>28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678</v>
      </c>
      <c r="C821" s="3" t="s">
        <v>679</v>
      </c>
      <c r="D821" s="3">
        <f>VLOOKUP(Table13[[#This Row],[Location_HQ]],layoffs_location_with_coordinat!A:B,2,FALSE)</f>
        <v>0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60</v>
      </c>
      <c r="N821" s="3" t="s">
        <v>49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349</v>
      </c>
      <c r="C822" s="3" t="s">
        <v>71</v>
      </c>
      <c r="D822" s="3">
        <f>VLOOKUP(Table13[[#This Row],[Location_HQ]],layoffs_location_with_coordinat!A:B,2,FALSE)</f>
        <v>0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21</v>
      </c>
      <c r="N822" s="3" t="s">
        <v>28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677</v>
      </c>
      <c r="C823" s="3" t="s">
        <v>71</v>
      </c>
      <c r="D823" s="3">
        <f>VLOOKUP(Table13[[#This Row],[Location_HQ]],layoffs_location_with_coordinat!A:B,2,FALSE)</f>
        <v>0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30</v>
      </c>
      <c r="N823" s="3" t="s">
        <v>63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295</v>
      </c>
      <c r="C824" s="3" t="s">
        <v>39</v>
      </c>
      <c r="D824" s="3">
        <f>VLOOKUP(Table13[[#This Row],[Location_HQ]],layoffs_location_with_coordinat!A:B,2,FALSE)</f>
        <v>0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60</v>
      </c>
      <c r="N824" s="3" t="s">
        <v>28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163</v>
      </c>
      <c r="C825" s="3" t="s">
        <v>164</v>
      </c>
      <c r="D825" s="3">
        <f>VLOOKUP(Table13[[#This Row],[Location_HQ]],layoffs_location_with_coordinat!A:B,2,FALSE)</f>
        <v>0</v>
      </c>
      <c r="E825" s="3">
        <f>VLOOKUP(Table13[[#This Row],[Location_HQ]],layoffs_location_with_coordinat!A:C,3,FALSE)</f>
        <v>0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77</v>
      </c>
      <c r="N825" s="3" t="s">
        <v>41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676</v>
      </c>
      <c r="C826" s="3" t="s">
        <v>217</v>
      </c>
      <c r="D826" s="3">
        <f>VLOOKUP(Table13[[#This Row],[Location_HQ]],layoffs_location_with_coordinat!A:B,2,FALSE)</f>
        <v>0</v>
      </c>
      <c r="E826" s="3">
        <f>VLOOKUP(Table13[[#This Row],[Location_HQ]],layoffs_location_with_coordinat!A:C,3,FALSE)</f>
        <v>0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130</v>
      </c>
      <c r="N826" s="3" t="s">
        <v>22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680</v>
      </c>
      <c r="C827" s="3" t="s">
        <v>39</v>
      </c>
      <c r="D827" s="3">
        <f>VLOOKUP(Table13[[#This Row],[Location_HQ]],layoffs_location_with_coordinat!A:B,2,FALSE)</f>
        <v>0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130</v>
      </c>
      <c r="N827" s="3" t="s">
        <v>22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674</v>
      </c>
      <c r="C828" s="3" t="s">
        <v>217</v>
      </c>
      <c r="D828" s="3">
        <f>VLOOKUP(Table13[[#This Row],[Location_HQ]],layoffs_location_with_coordinat!A:B,2,FALSE)</f>
        <v>0</v>
      </c>
      <c r="E828" s="3">
        <f>VLOOKUP(Table13[[#This Row],[Location_HQ]],layoffs_location_with_coordinat!A:C,3,FALSE)</f>
        <v>0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130</v>
      </c>
      <c r="N828" s="3" t="s">
        <v>69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671</v>
      </c>
      <c r="C829" s="3" t="s">
        <v>39</v>
      </c>
      <c r="D829" s="3">
        <f>VLOOKUP(Table13[[#This Row],[Location_HQ]],layoffs_location_with_coordinat!A:B,2,FALSE)</f>
        <v>0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35</v>
      </c>
      <c r="N829" s="3" t="s">
        <v>108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669</v>
      </c>
      <c r="C830" s="3" t="s">
        <v>670</v>
      </c>
      <c r="D830" s="3">
        <f>VLOOKUP(Table13[[#This Row],[Location_HQ]],layoffs_location_with_coordinat!A:B,2,FALSE)</f>
        <v>0</v>
      </c>
      <c r="E830" s="3">
        <f>VLOOKUP(Table13[[#This Row],[Location_HQ]],layoffs_location_with_coordinat!A:C,3,FALSE)</f>
        <v>0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35</v>
      </c>
      <c r="N830" s="3" t="s">
        <v>22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673</v>
      </c>
      <c r="C831" s="3" t="s">
        <v>179</v>
      </c>
      <c r="D831" s="3">
        <f>VLOOKUP(Table13[[#This Row],[Location_HQ]],layoffs_location_with_coordinat!A:B,2,FALSE)</f>
        <v>0</v>
      </c>
      <c r="E831" s="3">
        <f>VLOOKUP(Table13[[#This Row],[Location_HQ]],layoffs_location_with_coordinat!A:C,3,FALSE)</f>
        <v>0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35</v>
      </c>
      <c r="N831" s="3" t="s">
        <v>108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143</v>
      </c>
      <c r="C832" s="3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54</v>
      </c>
      <c r="N832" s="3" t="s">
        <v>28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672</v>
      </c>
      <c r="C833" s="3" t="s">
        <v>179</v>
      </c>
      <c r="D833" s="3">
        <f>VLOOKUP(Table13[[#This Row],[Location_HQ]],layoffs_location_with_coordinat!A:B,2,FALSE)</f>
        <v>0</v>
      </c>
      <c r="E833" s="3">
        <f>VLOOKUP(Table13[[#This Row],[Location_HQ]],layoffs_location_with_coordinat!A:C,3,FALSE)</f>
        <v>0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60</v>
      </c>
      <c r="N833" s="3" t="s">
        <v>49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667</v>
      </c>
      <c r="C834" s="3" t="s">
        <v>264</v>
      </c>
      <c r="D834" s="3">
        <f>VLOOKUP(Table13[[#This Row],[Location_HQ]],layoffs_location_with_coordinat!A:B,2,FALSE)</f>
        <v>0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32</v>
      </c>
      <c r="N834" s="3" t="s">
        <v>28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289</v>
      </c>
      <c r="C835" s="3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32</v>
      </c>
      <c r="N835" s="3" t="s">
        <v>108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668</v>
      </c>
      <c r="C836" s="3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21</v>
      </c>
      <c r="N836" s="3" t="s">
        <v>36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666</v>
      </c>
      <c r="C837" s="3" t="s">
        <v>182</v>
      </c>
      <c r="D837" s="3">
        <f>VLOOKUP(Table13[[#This Row],[Location_HQ]],layoffs_location_with_coordinat!A:B,2,FALSE)</f>
        <v>0</v>
      </c>
      <c r="E837" s="3">
        <f>VLOOKUP(Table13[[#This Row],[Location_HQ]],layoffs_location_with_coordinat!A:C,3,FALSE)</f>
        <v>0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77</v>
      </c>
      <c r="N837" s="3" t="s">
        <v>653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662</v>
      </c>
      <c r="C838" s="3" t="s">
        <v>656</v>
      </c>
      <c r="D838" s="3">
        <f>VLOOKUP(Table13[[#This Row],[Location_HQ]],layoffs_location_with_coordinat!A:B,2,FALSE)</f>
        <v>0</v>
      </c>
      <c r="E838" s="3">
        <f>VLOOKUP(Table13[[#This Row],[Location_HQ]],layoffs_location_with_coordinat!A:C,3,FALSE)</f>
        <v>0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30</v>
      </c>
      <c r="N838" s="3" t="s">
        <v>28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663</v>
      </c>
      <c r="C839" s="3" t="s">
        <v>664</v>
      </c>
      <c r="D839" s="3">
        <f>VLOOKUP(Table13[[#This Row],[Location_HQ]],layoffs_location_with_coordinat!A:B,2,FALSE)</f>
        <v>0</v>
      </c>
      <c r="E839" s="3">
        <f>VLOOKUP(Table13[[#This Row],[Location_HQ]],layoffs_location_with_coordinat!A:C,3,FALSE)</f>
        <v>0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77</v>
      </c>
      <c r="N839" s="3" t="s">
        <v>41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660</v>
      </c>
      <c r="C840" s="3" t="s">
        <v>445</v>
      </c>
      <c r="D840" s="3">
        <f>VLOOKUP(Table13[[#This Row],[Location_HQ]],layoffs_location_with_coordinat!A:B,2,FALSE)</f>
        <v>0</v>
      </c>
      <c r="E840" s="3">
        <f>VLOOKUP(Table13[[#This Row],[Location_HQ]],layoffs_location_with_coordinat!A:C,3,FALSE)</f>
        <v>0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30</v>
      </c>
      <c r="N840" s="3" t="s">
        <v>49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661</v>
      </c>
      <c r="C841" s="3" t="s">
        <v>244</v>
      </c>
      <c r="D841" s="3">
        <f>VLOOKUP(Table13[[#This Row],[Location_HQ]],layoffs_location_with_coordinat!A:B,2,FALSE)</f>
        <v>0</v>
      </c>
      <c r="E841" s="3">
        <f>VLOOKUP(Table13[[#This Row],[Location_HQ]],layoffs_location_with_coordinat!A:C,3,FALSE)</f>
        <v>0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30</v>
      </c>
      <c r="N841" s="3" t="s">
        <v>36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658</v>
      </c>
      <c r="C842" s="3" t="s">
        <v>640</v>
      </c>
      <c r="D842" s="3">
        <f>VLOOKUP(Table13[[#This Row],[Location_HQ]],layoffs_location_with_coordinat!A:B,2,FALSE)</f>
        <v>0</v>
      </c>
      <c r="E842" s="3">
        <f>VLOOKUP(Table13[[#This Row],[Location_HQ]],layoffs_location_with_coordinat!A:C,3,FALSE)</f>
        <v>0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117</v>
      </c>
      <c r="N842" s="3" t="s">
        <v>69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659</v>
      </c>
      <c r="C843" s="3" t="s">
        <v>656</v>
      </c>
      <c r="D843" s="3">
        <f>VLOOKUP(Table13[[#This Row],[Location_HQ]],layoffs_location_with_coordinat!A:B,2,FALSE)</f>
        <v>0</v>
      </c>
      <c r="E843" s="3">
        <f>VLOOKUP(Table13[[#This Row],[Location_HQ]],layoffs_location_with_coordinat!A:C,3,FALSE)</f>
        <v>0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117</v>
      </c>
      <c r="N843" s="3" t="s">
        <v>22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654</v>
      </c>
      <c r="C844" s="3" t="s">
        <v>58</v>
      </c>
      <c r="D844" s="3">
        <f>VLOOKUP(Table13[[#This Row],[Location_HQ]],layoffs_location_with_coordinat!A:B,2,FALSE)</f>
        <v>0</v>
      </c>
      <c r="E844" s="3">
        <f>VLOOKUP(Table13[[#This Row],[Location_HQ]],layoffs_location_with_coordinat!A:C,3,FALSE)</f>
        <v>0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32</v>
      </c>
      <c r="N844" s="3" t="s">
        <v>22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655</v>
      </c>
      <c r="C845" s="3" t="s">
        <v>656</v>
      </c>
      <c r="D845" s="3">
        <f>VLOOKUP(Table13[[#This Row],[Location_HQ]],layoffs_location_with_coordinat!A:B,2,FALSE)</f>
        <v>0</v>
      </c>
      <c r="E845" s="3">
        <f>VLOOKUP(Table13[[#This Row],[Location_HQ]],layoffs_location_with_coordinat!A:C,3,FALSE)</f>
        <v>0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77</v>
      </c>
      <c r="N845" s="3" t="s">
        <v>69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652</v>
      </c>
      <c r="C846" s="3" t="s">
        <v>13</v>
      </c>
      <c r="D846" s="3">
        <f>VLOOKUP(Table13[[#This Row],[Location_HQ]],layoffs_location_with_coordinat!A:B,2,FALSE)</f>
        <v>0</v>
      </c>
      <c r="E846" s="3">
        <f>VLOOKUP(Table13[[#This Row],[Location_HQ]],layoffs_location_with_coordinat!A:C,3,FALSE)</f>
        <v>0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54</v>
      </c>
      <c r="N846" s="3" t="s">
        <v>653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649</v>
      </c>
      <c r="C847" s="3" t="s">
        <v>445</v>
      </c>
      <c r="D847" s="3">
        <f>VLOOKUP(Table13[[#This Row],[Location_HQ]],layoffs_location_with_coordinat!A:B,2,FALSE)</f>
        <v>0</v>
      </c>
      <c r="E847" s="3">
        <f>VLOOKUP(Table13[[#This Row],[Location_HQ]],layoffs_location_with_coordinat!A:C,3,FALSE)</f>
        <v>0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35</v>
      </c>
      <c r="N847" s="3" t="s">
        <v>22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648</v>
      </c>
      <c r="C848" s="3" t="s">
        <v>622</v>
      </c>
      <c r="D848" s="3">
        <f>VLOOKUP(Table13[[#This Row],[Location_HQ]],layoffs_location_with_coordinat!A:B,2,FALSE)</f>
        <v>0</v>
      </c>
      <c r="E848" s="3">
        <f>VLOOKUP(Table13[[#This Row],[Location_HQ]],layoffs_location_with_coordinat!A:C,3,FALSE)</f>
        <v>0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68</v>
      </c>
      <c r="N848" s="3" t="s">
        <v>108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650</v>
      </c>
      <c r="C849" s="3" t="s">
        <v>39</v>
      </c>
      <c r="D849" s="3">
        <f>VLOOKUP(Table13[[#This Row],[Location_HQ]],layoffs_location_with_coordinat!A:B,2,FALSE)</f>
        <v>0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117</v>
      </c>
      <c r="N849" s="3" t="s">
        <v>69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646</v>
      </c>
      <c r="C850" s="3" t="s">
        <v>135</v>
      </c>
      <c r="D850" s="3">
        <f>VLOOKUP(Table13[[#This Row],[Location_HQ]],layoffs_location_with_coordinat!A:B,2,FALSE)</f>
        <v>0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60</v>
      </c>
      <c r="N850" s="3" t="s">
        <v>108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651</v>
      </c>
      <c r="C851" s="3" t="s">
        <v>135</v>
      </c>
      <c r="D851" s="3">
        <f>VLOOKUP(Table13[[#This Row],[Location_HQ]],layoffs_location_with_coordinat!A:B,2,FALSE)</f>
        <v>0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60</v>
      </c>
      <c r="N851" s="3" t="s">
        <v>108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647</v>
      </c>
      <c r="C852" s="3" t="s">
        <v>187</v>
      </c>
      <c r="D852" s="3">
        <f>VLOOKUP(Table13[[#This Row],[Location_HQ]],layoffs_location_with_coordinat!A:B,2,FALSE)</f>
        <v>0</v>
      </c>
      <c r="E852" s="3">
        <f>VLOOKUP(Table13[[#This Row],[Location_HQ]],layoffs_location_with_coordinat!A:C,3,FALSE)</f>
        <v>0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16</v>
      </c>
      <c r="N852" s="3" t="s">
        <v>22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645</v>
      </c>
      <c r="C853" s="3" t="s">
        <v>267</v>
      </c>
      <c r="D853" s="3">
        <f>VLOOKUP(Table13[[#This Row],[Location_HQ]],layoffs_location_with_coordinat!A:B,2,FALSE)</f>
        <v>0</v>
      </c>
      <c r="E853" s="3">
        <f>VLOOKUP(Table13[[#This Row],[Location_HQ]],layoffs_location_with_coordinat!A:C,3,FALSE)</f>
        <v>0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117</v>
      </c>
      <c r="N853" s="3" t="s">
        <v>22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644</v>
      </c>
      <c r="C854" s="3" t="s">
        <v>58</v>
      </c>
      <c r="D854" s="3">
        <f>VLOOKUP(Table13[[#This Row],[Location_HQ]],layoffs_location_with_coordinat!A:B,2,FALSE)</f>
        <v>0</v>
      </c>
      <c r="E854" s="3">
        <f>VLOOKUP(Table13[[#This Row],[Location_HQ]],layoffs_location_with_coordinat!A:C,3,FALSE)</f>
        <v>0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30</v>
      </c>
      <c r="N854" s="3" t="s">
        <v>22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>
        <f>VLOOKUP(Table13[[#This Row],[Location_HQ]],layoffs_location_with_coordinat!A:B,2,FALSE)</f>
        <v>0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>
        <f>VLOOKUP(Table13[[#This Row],[Location_HQ]],layoffs_location_with_coordinat!A:B,2,FALSE)</f>
        <v>0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633</v>
      </c>
      <c r="C858" s="11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117</v>
      </c>
      <c r="N858" s="3" t="s">
        <v>22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642</v>
      </c>
      <c r="C859" s="3" t="s">
        <v>13</v>
      </c>
      <c r="D859" s="3">
        <f>VLOOKUP(Table13[[#This Row],[Location_HQ]],layoffs_location_with_coordinat!A:B,2,FALSE)</f>
        <v>0</v>
      </c>
      <c r="E859" s="3">
        <f>VLOOKUP(Table13[[#This Row],[Location_HQ]],layoffs_location_with_coordinat!A:C,3,FALSE)</f>
        <v>0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68</v>
      </c>
      <c r="N859" s="3" t="s">
        <v>49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643</v>
      </c>
      <c r="C860" s="3" t="s">
        <v>58</v>
      </c>
      <c r="D860" s="3">
        <f>VLOOKUP(Table13[[#This Row],[Location_HQ]],layoffs_location_with_coordinat!A:B,2,FALSE)</f>
        <v>0</v>
      </c>
      <c r="E860" s="3">
        <f>VLOOKUP(Table13[[#This Row],[Location_HQ]],layoffs_location_with_coordinat!A:C,3,FALSE)</f>
        <v>0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30</v>
      </c>
      <c r="N860" s="3" t="s">
        <v>33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639</v>
      </c>
      <c r="C861" s="3" t="s">
        <v>640</v>
      </c>
      <c r="D861" s="3">
        <f>VLOOKUP(Table13[[#This Row],[Location_HQ]],layoffs_location_with_coordinat!A:B,2,FALSE)</f>
        <v>0</v>
      </c>
      <c r="E861" s="3">
        <f>VLOOKUP(Table13[[#This Row],[Location_HQ]],layoffs_location_with_coordinat!A:C,3,FALSE)</f>
        <v>0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35</v>
      </c>
      <c r="N861" s="3" t="s">
        <v>108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635</v>
      </c>
      <c r="C862" s="3" t="s">
        <v>445</v>
      </c>
      <c r="D862" s="3">
        <f>VLOOKUP(Table13[[#This Row],[Location_HQ]],layoffs_location_with_coordinat!A:B,2,FALSE)</f>
        <v>0</v>
      </c>
      <c r="E862" s="3">
        <f>VLOOKUP(Table13[[#This Row],[Location_HQ]],layoffs_location_with_coordinat!A:C,3,FALSE)</f>
        <v>0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30</v>
      </c>
      <c r="N862" s="3" t="s">
        <v>49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636</v>
      </c>
      <c r="C863" s="3" t="s">
        <v>39</v>
      </c>
      <c r="D863" s="3">
        <f>VLOOKUP(Table13[[#This Row],[Location_HQ]],layoffs_location_with_coordinat!A:B,2,FALSE)</f>
        <v>0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77</v>
      </c>
      <c r="N863" s="3" t="s">
        <v>49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>
        <f>VLOOKUP(Table13[[#This Row],[Location_HQ]],layoffs_location_with_coordinat!A:B,2,FALSE)</f>
        <v>0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>
        <f>VLOOKUP(Table13[[#This Row],[Location_HQ]],layoffs_location_with_coordinat!A:B,2,FALSE)</f>
        <v>0</v>
      </c>
      <c r="E865" s="3">
        <f>VLOOKUP(Table13[[#This Row],[Location_HQ]],layoffs_location_with_coordinat!A:C,3,FALSE)</f>
        <v>0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631</v>
      </c>
      <c r="C867" s="3" t="s">
        <v>220</v>
      </c>
      <c r="D867" s="3">
        <f>VLOOKUP(Table13[[#This Row],[Location_HQ]],layoffs_location_with_coordinat!A:B,2,FALSE)</f>
        <v>0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92</v>
      </c>
      <c r="N867" s="3" t="s">
        <v>28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626</v>
      </c>
      <c r="C868" s="3" t="s">
        <v>627</v>
      </c>
      <c r="D868" s="3">
        <f>VLOOKUP(Table13[[#This Row],[Location_HQ]],layoffs_location_with_coordinat!A:B,2,FALSE)</f>
        <v>0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35</v>
      </c>
      <c r="N868" s="3" t="s">
        <v>41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>
        <f>VLOOKUP(Table13[[#This Row],[Location_HQ]],layoffs_location_with_coordinat!A:B,2,FALSE)</f>
        <v>0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>
        <f>VLOOKUP(Table13[[#This Row],[Location_HQ]],layoffs_location_with_coordinat!A:B,2,FALSE)</f>
        <v>0</v>
      </c>
      <c r="E870" s="3">
        <f>VLOOKUP(Table13[[#This Row],[Location_HQ]],layoffs_location_with_coordinat!A:C,3,FALSE)</f>
        <v>0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>
        <f>VLOOKUP(Table13[[#This Row],[Location_HQ]],layoffs_location_with_coordinat!A:B,2,FALSE)</f>
        <v>0</v>
      </c>
      <c r="E871" s="3">
        <f>VLOOKUP(Table13[[#This Row],[Location_HQ]],layoffs_location_with_coordinat!A:C,3,FALSE)</f>
        <v>0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>
        <f>VLOOKUP(Table13[[#This Row],[Location_HQ]],layoffs_location_with_coordinat!A:B,2,FALSE)</f>
        <v>0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>
        <f>VLOOKUP(Table13[[#This Row],[Location_HQ]],layoffs_location_with_coordinat!A:B,2,FALSE)</f>
        <v>0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620</v>
      </c>
      <c r="C875" s="3" t="s">
        <v>47</v>
      </c>
      <c r="D875" s="3">
        <f>VLOOKUP(Table13[[#This Row],[Location_HQ]],layoffs_location_with_coordinat!A:B,2,FALSE)</f>
        <v>0</v>
      </c>
      <c r="E875" s="3">
        <f>VLOOKUP(Table13[[#This Row],[Location_HQ]],layoffs_location_with_coordinat!A:C,3,FALSE)</f>
        <v>0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139</v>
      </c>
      <c r="N875" s="3" t="s">
        <v>41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287</v>
      </c>
      <c r="C876" s="3" t="s">
        <v>39</v>
      </c>
      <c r="D876" s="3">
        <f>VLOOKUP(Table13[[#This Row],[Location_HQ]],layoffs_location_with_coordinat!A:B,2,FALSE)</f>
        <v>0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35</v>
      </c>
      <c r="N876" s="3" t="s">
        <v>22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>
        <f>VLOOKUP(Table13[[#This Row],[Location_HQ]],layoffs_location_with_coordinat!A:B,2,FALSE)</f>
        <v>0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>
        <f>VLOOKUP(Table13[[#This Row],[Location_HQ]],layoffs_location_with_coordinat!A:B,2,FALSE)</f>
        <v>0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>
        <f>VLOOKUP(Table13[[#This Row],[Location_HQ]],layoffs_location_with_coordinat!A:B,2,FALSE)</f>
        <v>0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>
        <f>VLOOKUP(Table13[[#This Row],[Location_HQ]],layoffs_location_with_coordinat!A:B,2,FALSE)</f>
        <v>0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>
        <f>VLOOKUP(Table13[[#This Row],[Location_HQ]],layoffs_location_with_coordinat!A:B,2,FALSE)</f>
        <v>0</v>
      </c>
      <c r="E882" s="3">
        <f>VLOOKUP(Table13[[#This Row],[Location_HQ]],layoffs_location_with_coordinat!A:C,3,FALSE)</f>
        <v>0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610</v>
      </c>
      <c r="C884" s="11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35</v>
      </c>
      <c r="N884" s="3" t="s">
        <v>108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612</v>
      </c>
      <c r="C885" s="3" t="s">
        <v>154</v>
      </c>
      <c r="D885" s="3">
        <f>VLOOKUP(Table13[[#This Row],[Location_HQ]],layoffs_location_with_coordinat!A:B,2,FALSE)</f>
        <v>0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478</v>
      </c>
      <c r="N885" s="3" t="s">
        <v>1697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613</v>
      </c>
      <c r="C886" s="3" t="s">
        <v>51</v>
      </c>
      <c r="D886" s="3">
        <f>VLOOKUP(Table13[[#This Row],[Location_HQ]],layoffs_location_with_coordinat!A:B,2,FALSE)</f>
        <v>0</v>
      </c>
      <c r="E886" s="3">
        <f>VLOOKUP(Table13[[#This Row],[Location_HQ]],layoffs_location_with_coordinat!A:C,3,FALSE)</f>
        <v>0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32</v>
      </c>
      <c r="N886" s="3" t="s">
        <v>108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>
        <f>VLOOKUP(Table13[[#This Row],[Location_HQ]],layoffs_location_with_coordinat!A:B,2,FALSE)</f>
        <v>0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>
        <f>VLOOKUP(Table13[[#This Row],[Location_HQ]],layoffs_location_with_coordinat!A:B,2,FALSE)</f>
        <v>0</v>
      </c>
      <c r="E890" s="3">
        <f>VLOOKUP(Table13[[#This Row],[Location_HQ]],layoffs_location_with_coordinat!A:C,3,FALSE)</f>
        <v>0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>
        <f>VLOOKUP(Table13[[#This Row],[Location_HQ]],layoffs_location_with_coordinat!A:B,2,FALSE)</f>
        <v>0</v>
      </c>
      <c r="E892" s="3">
        <f>VLOOKUP(Table13[[#This Row],[Location_HQ]],layoffs_location_with_coordinat!A:C,3,FALSE)</f>
        <v>0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606</v>
      </c>
      <c r="C893" s="3" t="s">
        <v>47</v>
      </c>
      <c r="D893" s="3">
        <f>VLOOKUP(Table13[[#This Row],[Location_HQ]],layoffs_location_with_coordinat!A:B,2,FALSE)</f>
        <v>0</v>
      </c>
      <c r="E893" s="3">
        <f>VLOOKUP(Table13[[#This Row],[Location_HQ]],layoffs_location_with_coordinat!A:C,3,FALSE)</f>
        <v>0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32</v>
      </c>
      <c r="N893" s="3" t="s">
        <v>28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515</v>
      </c>
      <c r="C894" s="3" t="s">
        <v>13</v>
      </c>
      <c r="D894" s="3">
        <f>VLOOKUP(Table13[[#This Row],[Location_HQ]],layoffs_location_with_coordinat!A:B,2,FALSE)</f>
        <v>0</v>
      </c>
      <c r="E894" s="3">
        <f>VLOOKUP(Table13[[#This Row],[Location_HQ]],layoffs_location_with_coordinat!A:C,3,FALSE)</f>
        <v>0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77</v>
      </c>
      <c r="N894" s="3" t="s">
        <v>22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607</v>
      </c>
      <c r="C895" s="3" t="s">
        <v>71</v>
      </c>
      <c r="D895" s="3">
        <f>VLOOKUP(Table13[[#This Row],[Location_HQ]],layoffs_location_with_coordinat!A:B,2,FALSE)</f>
        <v>0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130</v>
      </c>
      <c r="N895" s="3" t="s">
        <v>28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>
        <f>VLOOKUP(Table13[[#This Row],[Location_HQ]],layoffs_location_with_coordinat!A:B,2,FALSE)</f>
        <v>0</v>
      </c>
      <c r="E896" s="3">
        <f>VLOOKUP(Table13[[#This Row],[Location_HQ]],layoffs_location_with_coordinat!A:C,3,FALSE)</f>
        <v>0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>
        <f>VLOOKUP(Table13[[#This Row],[Location_HQ]],layoffs_location_with_coordinat!A:B,2,FALSE)</f>
        <v>0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420</v>
      </c>
      <c r="C898" s="3" t="s">
        <v>135</v>
      </c>
      <c r="D898" s="3">
        <f>VLOOKUP(Table13[[#This Row],[Location_HQ]],layoffs_location_with_coordinat!A:B,2,FALSE)</f>
        <v>0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130</v>
      </c>
      <c r="N898" s="3" t="s">
        <v>108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603</v>
      </c>
      <c r="C899" s="3" t="s">
        <v>58</v>
      </c>
      <c r="D899" s="3">
        <f>VLOOKUP(Table13[[#This Row],[Location_HQ]],layoffs_location_with_coordinat!A:B,2,FALSE)</f>
        <v>0</v>
      </c>
      <c r="E899" s="3">
        <f>VLOOKUP(Table13[[#This Row],[Location_HQ]],layoffs_location_with_coordinat!A:C,3,FALSE)</f>
        <v>0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35</v>
      </c>
      <c r="N899" s="3" t="s">
        <v>49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599</v>
      </c>
      <c r="C900" s="11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68</v>
      </c>
      <c r="N900" s="3" t="s">
        <v>108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3">
        <f>VLOOKUP(Table13[[#This Row],[Location_HQ]],layoffs_location_with_coordinat!A:B,2,FALSE)</f>
        <v>0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598</v>
      </c>
      <c r="C902" s="3" t="s">
        <v>113</v>
      </c>
      <c r="D902" s="3">
        <f>VLOOKUP(Table13[[#This Row],[Location_HQ]],layoffs_location_with_coordinat!A:B,2,FALSE)</f>
        <v>0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68</v>
      </c>
      <c r="N902" s="3" t="s">
        <v>33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>
        <f>VLOOKUP(Table13[[#This Row],[Location_HQ]],layoffs_location_with_coordinat!A:B,2,FALSE)</f>
        <v>0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596</v>
      </c>
      <c r="C905" s="11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16</v>
      </c>
      <c r="N905" s="3" t="s">
        <v>567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>
        <f>VLOOKUP(Table13[[#This Row],[Location_HQ]],layoffs_location_with_coordinat!A:B,2,FALSE)</f>
        <v>0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>
        <f>VLOOKUP(Table13[[#This Row],[Location_HQ]],layoffs_location_with_coordinat!A:B,2,FALSE)</f>
        <v>0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>
        <f>VLOOKUP(Table13[[#This Row],[Location_HQ]],layoffs_location_with_coordinat!A:B,2,FALSE)</f>
        <v>0</v>
      </c>
      <c r="E908" s="3">
        <f>VLOOKUP(Table13[[#This Row],[Location_HQ]],layoffs_location_with_coordinat!A:C,3,FALSE)</f>
        <v>0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>
        <f>VLOOKUP(Table13[[#This Row],[Location_HQ]],layoffs_location_with_coordinat!A:B,2,FALSE)</f>
        <v>0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>
        <f>VLOOKUP(Table13[[#This Row],[Location_HQ]],layoffs_location_with_coordinat!A:B,2,FALSE)</f>
        <v>0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3">
        <f>VLOOKUP(Table13[[#This Row],[Location_HQ]],layoffs_location_with_coordinat!A:B,2,FALSE)</f>
        <v>0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590</v>
      </c>
      <c r="C913" s="3" t="s">
        <v>115</v>
      </c>
      <c r="D913" s="3">
        <f>VLOOKUP(Table13[[#This Row],[Location_HQ]],layoffs_location_with_coordinat!A:B,2,FALSE)</f>
        <v>0</v>
      </c>
      <c r="E913" s="3">
        <f>VLOOKUP(Table13[[#This Row],[Location_HQ]],layoffs_location_with_coordinat!A:C,3,FALSE)</f>
        <v>0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79</v>
      </c>
      <c r="N913" s="3" t="s">
        <v>69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588</v>
      </c>
      <c r="C914" s="3" t="s">
        <v>589</v>
      </c>
      <c r="D914" s="3">
        <f>VLOOKUP(Table13[[#This Row],[Location_HQ]],layoffs_location_with_coordinat!A:B,2,FALSE)</f>
        <v>0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35</v>
      </c>
      <c r="N914" s="3" t="s">
        <v>22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>
        <f>VLOOKUP(Table13[[#This Row],[Location_HQ]],layoffs_location_with_coordinat!A:B,2,FALSE)</f>
        <v>0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>
        <f>VLOOKUP(Table13[[#This Row],[Location_HQ]],layoffs_location_with_coordinat!A:B,2,FALSE)</f>
        <v>0</v>
      </c>
      <c r="E916" s="3">
        <f>VLOOKUP(Table13[[#This Row],[Location_HQ]],layoffs_location_with_coordinat!A:C,3,FALSE)</f>
        <v>0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>
        <f>VLOOKUP(Table13[[#This Row],[Location_HQ]],layoffs_location_with_coordinat!A:B,2,FALSE)</f>
        <v>0</v>
      </c>
      <c r="E917" s="3">
        <f>VLOOKUP(Table13[[#This Row],[Location_HQ]],layoffs_location_with_coordinat!A:C,3,FALSE)</f>
        <v>0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584</v>
      </c>
      <c r="C918" s="3" t="s">
        <v>74</v>
      </c>
      <c r="D918" s="3">
        <f>VLOOKUP(Table13[[#This Row],[Location_HQ]],layoffs_location_with_coordinat!A:B,2,FALSE)</f>
        <v>0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32</v>
      </c>
      <c r="N918" s="3" t="s">
        <v>28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>
        <f>VLOOKUP(Table13[[#This Row],[Location_HQ]],layoffs_location_with_coordinat!A:B,2,FALSE)</f>
        <v>0</v>
      </c>
      <c r="E919" s="3">
        <f>VLOOKUP(Table13[[#This Row],[Location_HQ]],layoffs_location_with_coordinat!A:C,3,FALSE)</f>
        <v>0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>
        <f>VLOOKUP(Table13[[#This Row],[Location_HQ]],layoffs_location_with_coordinat!A:B,2,FALSE)</f>
        <v>0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582</v>
      </c>
      <c r="C921" s="3" t="s">
        <v>1474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274</v>
      </c>
      <c r="N921" s="3" t="s">
        <v>36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>
        <f>VLOOKUP(Table13[[#This Row],[Location_HQ]],layoffs_location_with_coordinat!A:B,2,FALSE)</f>
        <v>0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>
        <f>VLOOKUP(Table13[[#This Row],[Location_HQ]],layoffs_location_with_coordinat!A:B,2,FALSE)</f>
        <v>0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>
        <f>VLOOKUP(Table13[[#This Row],[Location_HQ]],layoffs_location_with_coordinat!A:B,2,FALSE)</f>
        <v>0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>
        <f>VLOOKUP(Table13[[#This Row],[Location_HQ]],layoffs_location_with_coordinat!A:B,2,FALSE)</f>
        <v>0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>
        <f>VLOOKUP(Table13[[#This Row],[Location_HQ]],layoffs_location_with_coordinat!A:B,2,FALSE)</f>
        <v>0</v>
      </c>
      <c r="E928" s="3">
        <f>VLOOKUP(Table13[[#This Row],[Location_HQ]],layoffs_location_with_coordinat!A:C,3,FALSE)</f>
        <v>0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577</v>
      </c>
      <c r="C929" s="3" t="s">
        <v>47</v>
      </c>
      <c r="D929" s="3">
        <f>VLOOKUP(Table13[[#This Row],[Location_HQ]],layoffs_location_with_coordinat!A:B,2,FALSE)</f>
        <v>0</v>
      </c>
      <c r="E929" s="3">
        <f>VLOOKUP(Table13[[#This Row],[Location_HQ]],layoffs_location_with_coordinat!A:C,3,FALSE)</f>
        <v>0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79</v>
      </c>
      <c r="N929" s="3" t="s">
        <v>41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578</v>
      </c>
      <c r="C930" s="3" t="s">
        <v>39</v>
      </c>
      <c r="D930" s="3">
        <f>VLOOKUP(Table13[[#This Row],[Location_HQ]],layoffs_location_with_coordinat!A:B,2,FALSE)</f>
        <v>0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274</v>
      </c>
      <c r="N930" s="3" t="s">
        <v>1697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573</v>
      </c>
      <c r="C931" s="3" t="s">
        <v>574</v>
      </c>
      <c r="D931" s="3">
        <f>VLOOKUP(Table13[[#This Row],[Location_HQ]],layoffs_location_with_coordinat!A:B,2,FALSE)</f>
        <v>0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35</v>
      </c>
      <c r="N931" s="3" t="s">
        <v>36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60</v>
      </c>
      <c r="N932" s="3" t="s">
        <v>28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579</v>
      </c>
      <c r="C933" s="3" t="s">
        <v>47</v>
      </c>
      <c r="D933" s="3">
        <f>VLOOKUP(Table13[[#This Row],[Location_HQ]],layoffs_location_with_coordinat!A:B,2,FALSE)</f>
        <v>0</v>
      </c>
      <c r="E933" s="3">
        <f>VLOOKUP(Table13[[#This Row],[Location_HQ]],layoffs_location_with_coordinat!A:C,3,FALSE)</f>
        <v>0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87</v>
      </c>
      <c r="N933" s="3" t="s">
        <v>22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580</v>
      </c>
      <c r="C934" s="3" t="s">
        <v>182</v>
      </c>
      <c r="D934" s="3">
        <f>VLOOKUP(Table13[[#This Row],[Location_HQ]],layoffs_location_with_coordinat!A:B,2,FALSE)</f>
        <v>0</v>
      </c>
      <c r="E934" s="3">
        <f>VLOOKUP(Table13[[#This Row],[Location_HQ]],layoffs_location_with_coordinat!A:C,3,FALSE)</f>
        <v>0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30</v>
      </c>
      <c r="N934" s="3" t="s">
        <v>49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>
        <f>VLOOKUP(Table13[[#This Row],[Location_HQ]],layoffs_location_with_coordinat!A:B,2,FALSE)</f>
        <v>0</v>
      </c>
      <c r="E935" s="3">
        <f>VLOOKUP(Table13[[#This Row],[Location_HQ]],layoffs_location_with_coordinat!A:C,3,FALSE)</f>
        <v>0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>
        <f>VLOOKUP(Table13[[#This Row],[Location_HQ]],layoffs_location_with_coordinat!A:B,2,FALSE)</f>
        <v>0</v>
      </c>
      <c r="E936" s="3">
        <f>VLOOKUP(Table13[[#This Row],[Location_HQ]],layoffs_location_with_coordinat!A:C,3,FALSE)</f>
        <v>0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>
        <f>VLOOKUP(Table13[[#This Row],[Location_HQ]],layoffs_location_with_coordinat!A:B,2,FALSE)</f>
        <v>0</v>
      </c>
      <c r="E937" s="3">
        <f>VLOOKUP(Table13[[#This Row],[Location_HQ]],layoffs_location_with_coordinat!A:C,3,FALSE)</f>
        <v>0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333</v>
      </c>
      <c r="C938" s="3" t="s">
        <v>1371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60</v>
      </c>
      <c r="N938" s="3" t="s">
        <v>28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>
        <f>VLOOKUP(Table13[[#This Row],[Location_HQ]],layoffs_location_with_coordinat!A:B,2,FALSE)</f>
        <v>0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>
        <f>VLOOKUP(Table13[[#This Row],[Location_HQ]],layoffs_location_with_coordinat!A:B,2,FALSE)</f>
        <v>0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>
        <f>VLOOKUP(Table13[[#This Row],[Location_HQ]],layoffs_location_with_coordinat!A:B,2,FALSE)</f>
        <v>0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>
        <f>VLOOKUP(Table13[[#This Row],[Location_HQ]],layoffs_location_with_coordinat!A:B,2,FALSE)</f>
        <v>0</v>
      </c>
      <c r="E944" s="3">
        <f>VLOOKUP(Table13[[#This Row],[Location_HQ]],layoffs_location_with_coordinat!A:C,3,FALSE)</f>
        <v>0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>
        <f>VLOOKUP(Table13[[#This Row],[Location_HQ]],layoffs_location_with_coordinat!A:B,2,FALSE)</f>
        <v>0</v>
      </c>
      <c r="E945" s="3">
        <f>VLOOKUP(Table13[[#This Row],[Location_HQ]],layoffs_location_with_coordinat!A:C,3,FALSE)</f>
        <v>0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561</v>
      </c>
      <c r="C946" s="3" t="s">
        <v>562</v>
      </c>
      <c r="D946" s="3">
        <f>VLOOKUP(Table13[[#This Row],[Location_HQ]],layoffs_location_with_coordinat!A:B,2,FALSE)</f>
        <v>0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16</v>
      </c>
      <c r="N946" s="3" t="s">
        <v>49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169</v>
      </c>
      <c r="C947" s="3" t="s">
        <v>47</v>
      </c>
      <c r="D947" s="3">
        <f>VLOOKUP(Table13[[#This Row],[Location_HQ]],layoffs_location_with_coordinat!A:B,2,FALSE)</f>
        <v>0</v>
      </c>
      <c r="E947" s="3">
        <f>VLOOKUP(Table13[[#This Row],[Location_HQ]],layoffs_location_with_coordinat!A:C,3,FALSE)</f>
        <v>0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54</v>
      </c>
      <c r="N947" s="3" t="s">
        <v>49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560</v>
      </c>
      <c r="C948" s="3" t="s">
        <v>271</v>
      </c>
      <c r="D948" s="3">
        <f>VLOOKUP(Table13[[#This Row],[Location_HQ]],layoffs_location_with_coordinat!A:B,2,FALSE)</f>
        <v>0</v>
      </c>
      <c r="E948" s="3">
        <f>VLOOKUP(Table13[[#This Row],[Location_HQ]],layoffs_location_with_coordinat!A:C,3,FALSE)</f>
        <v>0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68</v>
      </c>
      <c r="N948" s="3" t="s">
        <v>28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112</v>
      </c>
      <c r="C951" s="3" t="s">
        <v>113</v>
      </c>
      <c r="D951" s="3">
        <f>VLOOKUP(Table13[[#This Row],[Location_HQ]],layoffs_location_with_coordinat!A:B,2,FALSE)</f>
        <v>0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60</v>
      </c>
      <c r="N951" s="3" t="s">
        <v>28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555</v>
      </c>
      <c r="C952" s="3" t="s">
        <v>1728</v>
      </c>
      <c r="D952" s="3">
        <f>VLOOKUP(Table13[[#This Row],[Location_HQ]],layoffs_location_with_coordinat!A:B,2,FALSE)</f>
        <v>0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35</v>
      </c>
      <c r="N952" s="3" t="s">
        <v>63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>
        <f>VLOOKUP(Table13[[#This Row],[Location_HQ]],layoffs_location_with_coordinat!A:B,2,FALSE)</f>
        <v>0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>
        <f>VLOOKUP(Table13[[#This Row],[Location_HQ]],layoffs_location_with_coordinat!A:B,2,FALSE)</f>
        <v>0</v>
      </c>
      <c r="E954" s="3">
        <f>VLOOKUP(Table13[[#This Row],[Location_HQ]],layoffs_location_with_coordinat!A:C,3,FALSE)</f>
        <v>0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>
        <f>VLOOKUP(Table13[[#This Row],[Location_HQ]],layoffs_location_with_coordinat!A:B,2,FALSE)</f>
        <v>0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549</v>
      </c>
      <c r="C958" s="3" t="s">
        <v>187</v>
      </c>
      <c r="D958" s="3">
        <f>VLOOKUP(Table13[[#This Row],[Location_HQ]],layoffs_location_with_coordinat!A:B,2,FALSE)</f>
        <v>0</v>
      </c>
      <c r="E958" s="3">
        <f>VLOOKUP(Table13[[#This Row],[Location_HQ]],layoffs_location_with_coordinat!A:C,3,FALSE)</f>
        <v>0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35</v>
      </c>
      <c r="N958" s="3" t="s">
        <v>49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>
        <f>VLOOKUP(Table13[[#This Row],[Location_HQ]],layoffs_location_with_coordinat!A:B,2,FALSE)</f>
        <v>0</v>
      </c>
      <c r="E959" s="3">
        <f>VLOOKUP(Table13[[#This Row],[Location_HQ]],layoffs_location_with_coordinat!A:C,3,FALSE)</f>
        <v>0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>
        <f>VLOOKUP(Table13[[#This Row],[Location_HQ]],layoffs_location_with_coordinat!A:B,2,FALSE)</f>
        <v>0</v>
      </c>
      <c r="E960" s="3">
        <f>VLOOKUP(Table13[[#This Row],[Location_HQ]],layoffs_location_with_coordinat!A:C,3,FALSE)</f>
        <v>0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>
        <f>VLOOKUP(Table13[[#This Row],[Location_HQ]],layoffs_location_with_coordinat!A:B,2,FALSE)</f>
        <v>0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>
        <f>VLOOKUP(Table13[[#This Row],[Location_HQ]],layoffs_location_with_coordinat!A:B,2,FALSE)</f>
        <v>0</v>
      </c>
      <c r="E962" s="3">
        <f>VLOOKUP(Table13[[#This Row],[Location_HQ]],layoffs_location_with_coordinat!A:C,3,FALSE)</f>
        <v>0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>
        <f>VLOOKUP(Table13[[#This Row],[Location_HQ]],layoffs_location_with_coordinat!A:B,2,FALSE)</f>
        <v>0</v>
      </c>
      <c r="E963" s="3">
        <f>VLOOKUP(Table13[[#This Row],[Location_HQ]],layoffs_location_with_coordinat!A:C,3,FALSE)</f>
        <v>0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>
        <f>VLOOKUP(Table13[[#This Row],[Location_HQ]],layoffs_location_with_coordinat!A:B,2,FALSE)</f>
        <v>0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>
        <f>VLOOKUP(Table13[[#This Row],[Location_HQ]],layoffs_location_with_coordinat!A:B,2,FALSE)</f>
        <v>0</v>
      </c>
      <c r="E965" s="3">
        <f>VLOOKUP(Table13[[#This Row],[Location_HQ]],layoffs_location_with_coordinat!A:C,3,FALSE)</f>
        <v>0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>
        <f>VLOOKUP(Table13[[#This Row],[Location_HQ]],layoffs_location_with_coordinat!A:B,2,FALSE)</f>
        <v>0</v>
      </c>
      <c r="E966" s="3">
        <f>VLOOKUP(Table13[[#This Row],[Location_HQ]],layoffs_location_with_coordinat!A:C,3,FALSE)</f>
        <v>0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>
        <f>VLOOKUP(Table13[[#This Row],[Location_HQ]],layoffs_location_with_coordinat!A:B,2,FALSE)</f>
        <v>0</v>
      </c>
      <c r="E967" s="3">
        <f>VLOOKUP(Table13[[#This Row],[Location_HQ]],layoffs_location_with_coordinat!A:C,3,FALSE)</f>
        <v>0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541</v>
      </c>
      <c r="C968" s="3" t="s">
        <v>187</v>
      </c>
      <c r="D968" s="3">
        <f>VLOOKUP(Table13[[#This Row],[Location_HQ]],layoffs_location_with_coordinat!A:B,2,FALSE)</f>
        <v>0</v>
      </c>
      <c r="E968" s="3">
        <f>VLOOKUP(Table13[[#This Row],[Location_HQ]],layoffs_location_with_coordinat!A:C,3,FALSE)</f>
        <v>0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60</v>
      </c>
      <c r="N968" s="3" t="s">
        <v>108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59</v>
      </c>
      <c r="C969" s="11" t="s">
        <v>1371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60</v>
      </c>
      <c r="N969" s="3" t="s">
        <v>28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>
        <f>VLOOKUP(Table13[[#This Row],[Location_HQ]],layoffs_location_with_coordinat!A:B,2,FALSE)</f>
        <v>0</v>
      </c>
      <c r="E972" s="3">
        <f>VLOOKUP(Table13[[#This Row],[Location_HQ]],layoffs_location_with_coordinat!A:C,3,FALSE)</f>
        <v>0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>
        <f>VLOOKUP(Table13[[#This Row],[Location_HQ]],layoffs_location_with_coordinat!A:B,2,FALSE)</f>
        <v>0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>
        <f>VLOOKUP(Table13[[#This Row],[Location_HQ]],layoffs_location_with_coordinat!A:B,2,FALSE)</f>
        <v>0</v>
      </c>
      <c r="E974" s="3">
        <f>VLOOKUP(Table13[[#This Row],[Location_HQ]],layoffs_location_with_coordinat!A:C,3,FALSE)</f>
        <v>0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>
        <f>VLOOKUP(Table13[[#This Row],[Location_HQ]],layoffs_location_with_coordinat!A:B,2,FALSE)</f>
        <v>0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>
        <f>VLOOKUP(Table13[[#This Row],[Location_HQ]],layoffs_location_with_coordinat!A:B,2,FALSE)</f>
        <v>0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>
        <f>VLOOKUP(Table13[[#This Row],[Location_HQ]],layoffs_location_with_coordinat!A:B,2,FALSE)</f>
        <v>0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>
        <f>VLOOKUP(Table13[[#This Row],[Location_HQ]],layoffs_location_with_coordinat!A:B,2,FALSE)</f>
        <v>0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528</v>
      </c>
      <c r="C979" s="3" t="s">
        <v>39</v>
      </c>
      <c r="D979" s="3">
        <f>VLOOKUP(Table13[[#This Row],[Location_HQ]],layoffs_location_with_coordinat!A:B,2,FALSE)</f>
        <v>0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35</v>
      </c>
      <c r="N979" s="3" t="s">
        <v>28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524</v>
      </c>
      <c r="C980" s="3" t="s">
        <v>525</v>
      </c>
      <c r="D980" s="3">
        <f>VLOOKUP(Table13[[#This Row],[Location_HQ]],layoffs_location_with_coordinat!A:B,2,FALSE)</f>
        <v>0</v>
      </c>
      <c r="E980" s="3">
        <f>VLOOKUP(Table13[[#This Row],[Location_HQ]],layoffs_location_with_coordinat!A:C,3,FALSE)</f>
        <v>0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139</v>
      </c>
      <c r="N980" s="3" t="s">
        <v>33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534</v>
      </c>
      <c r="C981" s="3" t="s">
        <v>71</v>
      </c>
      <c r="D981" s="3">
        <f>VLOOKUP(Table13[[#This Row],[Location_HQ]],layoffs_location_with_coordinat!A:B,2,FALSE)</f>
        <v>0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60</v>
      </c>
      <c r="N981" s="3" t="s">
        <v>28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526</v>
      </c>
      <c r="C982" s="3" t="s">
        <v>39</v>
      </c>
      <c r="D982" s="3">
        <f>VLOOKUP(Table13[[#This Row],[Location_HQ]],layoffs_location_with_coordinat!A:B,2,FALSE)</f>
        <v>0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21</v>
      </c>
      <c r="N982" s="3" t="s">
        <v>28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318</v>
      </c>
      <c r="C983" s="3" t="s">
        <v>39</v>
      </c>
      <c r="D983" s="3">
        <f>VLOOKUP(Table13[[#This Row],[Location_HQ]],layoffs_location_with_coordinat!A:B,2,FALSE)</f>
        <v>0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32</v>
      </c>
      <c r="N983" s="3" t="s">
        <v>28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>
        <f>VLOOKUP(Table13[[#This Row],[Location_HQ]],layoffs_location_with_coordinat!A:B,2,FALSE)</f>
        <v>0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>
        <f>VLOOKUP(Table13[[#This Row],[Location_HQ]],layoffs_location_with_coordinat!A:B,2,FALSE)</f>
        <v>0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>
        <f>VLOOKUP(Table13[[#This Row],[Location_HQ]],layoffs_location_with_coordinat!A:B,2,FALSE)</f>
        <v>0</v>
      </c>
      <c r="E988" s="3">
        <f>VLOOKUP(Table13[[#This Row],[Location_HQ]],layoffs_location_with_coordinat!A:C,3,FALSE)</f>
        <v>0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>
        <f>VLOOKUP(Table13[[#This Row],[Location_HQ]],layoffs_location_with_coordinat!A:B,2,FALSE)</f>
        <v>0</v>
      </c>
      <c r="E990" s="3">
        <f>VLOOKUP(Table13[[#This Row],[Location_HQ]],layoffs_location_with_coordinat!A:C,3,FALSE)</f>
        <v>0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515</v>
      </c>
      <c r="C991" s="3" t="s">
        <v>13</v>
      </c>
      <c r="D991" s="3">
        <f>VLOOKUP(Table13[[#This Row],[Location_HQ]],layoffs_location_with_coordinat!A:B,2,FALSE)</f>
        <v>0</v>
      </c>
      <c r="E991" s="3">
        <f>VLOOKUP(Table13[[#This Row],[Location_HQ]],layoffs_location_with_coordinat!A:C,3,FALSE)</f>
        <v>0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77</v>
      </c>
      <c r="N991" s="3" t="s">
        <v>22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517</v>
      </c>
      <c r="C992" s="3" t="s">
        <v>260</v>
      </c>
      <c r="D992" s="3">
        <f>VLOOKUP(Table13[[#This Row],[Location_HQ]],layoffs_location_with_coordinat!A:B,2,FALSE)</f>
        <v>0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54</v>
      </c>
      <c r="N992" s="3" t="s">
        <v>63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514</v>
      </c>
      <c r="C993" s="3" t="s">
        <v>71</v>
      </c>
      <c r="D993" s="3">
        <f>VLOOKUP(Table13[[#This Row],[Location_HQ]],layoffs_location_with_coordinat!A:B,2,FALSE)</f>
        <v>0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30</v>
      </c>
      <c r="N993" s="3" t="s">
        <v>28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3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>
        <f>VLOOKUP(Table13[[#This Row],[Location_HQ]],layoffs_location_with_coordinat!A:B,2,FALSE)</f>
        <v>0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>
        <f>VLOOKUP(Table13[[#This Row],[Location_HQ]],layoffs_location_with_coordinat!A:B,2,FALSE)</f>
        <v>0</v>
      </c>
      <c r="E996" s="3">
        <f>VLOOKUP(Table13[[#This Row],[Location_HQ]],layoffs_location_with_coordinat!A:C,3,FALSE)</f>
        <v>0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50</v>
      </c>
      <c r="C997" s="3" t="s">
        <v>51</v>
      </c>
      <c r="D997" s="3">
        <f>VLOOKUP(Table13[[#This Row],[Location_HQ]],layoffs_location_with_coordinat!A:B,2,FALSE)</f>
        <v>0</v>
      </c>
      <c r="E997" s="3">
        <f>VLOOKUP(Table13[[#This Row],[Location_HQ]],layoffs_location_with_coordinat!A:C,3,FALSE)</f>
        <v>0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54</v>
      </c>
      <c r="N997" s="3" t="s">
        <v>28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509</v>
      </c>
      <c r="C998" s="11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90</v>
      </c>
      <c r="N998" s="3" t="s">
        <v>1698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>
        <f>VLOOKUP(Table13[[#This Row],[Location_HQ]],layoffs_location_with_coordinat!A:B,2,FALSE)</f>
        <v>0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506</v>
      </c>
      <c r="C1002" s="3" t="s">
        <v>179</v>
      </c>
      <c r="D1002" s="3">
        <f>VLOOKUP(Table13[[#This Row],[Location_HQ]],layoffs_location_with_coordinat!A:B,2,FALSE)</f>
        <v>0</v>
      </c>
      <c r="E1002" s="3">
        <f>VLOOKUP(Table13[[#This Row],[Location_HQ]],layoffs_location_with_coordinat!A:C,3,FALSE)</f>
        <v>0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92</v>
      </c>
      <c r="N1002" s="3" t="s">
        <v>49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504</v>
      </c>
      <c r="C1003" s="3" t="s">
        <v>145</v>
      </c>
      <c r="D1003" s="3">
        <f>VLOOKUP(Table13[[#This Row],[Location_HQ]],layoffs_location_with_coordinat!A:B,2,FALSE)</f>
        <v>0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72</v>
      </c>
      <c r="N1003" s="3" t="s">
        <v>28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>
        <f>VLOOKUP(Table13[[#This Row],[Location_HQ]],layoffs_location_with_coordinat!A:B,2,FALSE)</f>
        <v>0</v>
      </c>
      <c r="E1005" s="3">
        <f>VLOOKUP(Table13[[#This Row],[Location_HQ]],layoffs_location_with_coordinat!A:C,3,FALSE)</f>
        <v>0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>
        <f>VLOOKUP(Table13[[#This Row],[Location_HQ]],layoffs_location_with_coordinat!A:B,2,FALSE)</f>
        <v>0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503</v>
      </c>
      <c r="C1007" s="3" t="s">
        <v>135</v>
      </c>
      <c r="D1007" s="3">
        <f>VLOOKUP(Table13[[#This Row],[Location_HQ]],layoffs_location_with_coordinat!A:B,2,FALSE)</f>
        <v>0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32</v>
      </c>
      <c r="N1007" s="3" t="s">
        <v>108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>
        <f>VLOOKUP(Table13[[#This Row],[Location_HQ]],layoffs_location_with_coordinat!A:B,2,FALSE)</f>
        <v>0</v>
      </c>
      <c r="E1009" s="3">
        <f>VLOOKUP(Table13[[#This Row],[Location_HQ]],layoffs_location_with_coordinat!A:C,3,FALSE)</f>
        <v>0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>
        <f>VLOOKUP(Table13[[#This Row],[Location_HQ]],layoffs_location_with_coordinat!A:B,2,FALSE)</f>
        <v>0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>
        <f>VLOOKUP(Table13[[#This Row],[Location_HQ]],layoffs_location_with_coordinat!A:B,2,FALSE)</f>
        <v>0</v>
      </c>
      <c r="E1011" s="3">
        <f>VLOOKUP(Table13[[#This Row],[Location_HQ]],layoffs_location_with_coordinat!A:C,3,FALSE)</f>
        <v>0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>
        <f>VLOOKUP(Table13[[#This Row],[Location_HQ]],layoffs_location_with_coordinat!A:B,2,FALSE)</f>
        <v>0</v>
      </c>
      <c r="E1012" s="3">
        <f>VLOOKUP(Table13[[#This Row],[Location_HQ]],layoffs_location_with_coordinat!A:C,3,FALSE)</f>
        <v>0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>
        <f>VLOOKUP(Table13[[#This Row],[Location_HQ]],layoffs_location_with_coordinat!A:B,2,FALSE)</f>
        <v>0</v>
      </c>
      <c r="E1013" s="3">
        <f>VLOOKUP(Table13[[#This Row],[Location_HQ]],layoffs_location_with_coordinat!A:C,3,FALSE)</f>
        <v>0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>
        <f>VLOOKUP(Table13[[#This Row],[Location_HQ]],layoffs_location_with_coordinat!A:B,2,FALSE)</f>
        <v>0</v>
      </c>
      <c r="E1014" s="3">
        <f>VLOOKUP(Table13[[#This Row],[Location_HQ]],layoffs_location_with_coordinat!A:C,3,FALSE)</f>
        <v>0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>
        <f>VLOOKUP(Table13[[#This Row],[Location_HQ]],layoffs_location_with_coordinat!A:B,2,FALSE)</f>
        <v>0</v>
      </c>
      <c r="E1015" s="3">
        <f>VLOOKUP(Table13[[#This Row],[Location_HQ]],layoffs_location_with_coordinat!A:C,3,FALSE)</f>
        <v>0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>
        <f>VLOOKUP(Table13[[#This Row],[Location_HQ]],layoffs_location_with_coordinat!A:B,2,FALSE)</f>
        <v>0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>
        <f>VLOOKUP(Table13[[#This Row],[Location_HQ]],layoffs_location_with_coordinat!A:B,2,FALSE)</f>
        <v>0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>
        <f>VLOOKUP(Table13[[#This Row],[Location_HQ]],layoffs_location_with_coordinat!A:B,2,FALSE)</f>
        <v>0</v>
      </c>
      <c r="E1018" s="3">
        <f>VLOOKUP(Table13[[#This Row],[Location_HQ]],layoffs_location_with_coordinat!A:C,3,FALSE)</f>
        <v>0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>
        <f>VLOOKUP(Table13[[#This Row],[Location_HQ]],layoffs_location_with_coordinat!A:B,2,FALSE)</f>
        <v>0</v>
      </c>
      <c r="E1020" s="3">
        <f>VLOOKUP(Table13[[#This Row],[Location_HQ]],layoffs_location_with_coordinat!A:C,3,FALSE)</f>
        <v>0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>
        <f>VLOOKUP(Table13[[#This Row],[Location_HQ]],layoffs_location_with_coordinat!A:B,2,FALSE)</f>
        <v>0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479</v>
      </c>
      <c r="C1022" s="3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35</v>
      </c>
      <c r="N1022" s="3" t="s">
        <v>28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483</v>
      </c>
      <c r="C1023" s="3" t="s">
        <v>1489</v>
      </c>
      <c r="D1023" s="3">
        <f>VLOOKUP(Table13[[#This Row],[Location_HQ]],layoffs_location_with_coordinat!A:B,2,FALSE)</f>
        <v>0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79</v>
      </c>
      <c r="N1023" s="3" t="s">
        <v>28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484</v>
      </c>
      <c r="C1024" s="3" t="s">
        <v>39</v>
      </c>
      <c r="D1024" s="3">
        <f>VLOOKUP(Table13[[#This Row],[Location_HQ]],layoffs_location_with_coordinat!A:B,2,FALSE)</f>
        <v>0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16</v>
      </c>
      <c r="N1024" s="3" t="s">
        <v>22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482</v>
      </c>
      <c r="C1025" s="3" t="s">
        <v>1714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35</v>
      </c>
      <c r="N1025" s="3" t="s">
        <v>28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>
        <f>VLOOKUP(Table13[[#This Row],[Location_HQ]],layoffs_location_with_coordinat!A:B,2,FALSE)</f>
        <v>0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>
        <f>VLOOKUP(Table13[[#This Row],[Location_HQ]],layoffs_location_with_coordinat!A:B,2,FALSE)</f>
        <v>0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>
        <f>VLOOKUP(Table13[[#This Row],[Location_HQ]],layoffs_location_with_coordinat!A:B,2,FALSE)</f>
        <v>0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78</v>
      </c>
      <c r="C1031" s="3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79</v>
      </c>
      <c r="N1031" s="3" t="s">
        <v>28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311</v>
      </c>
      <c r="C1032" s="3" t="s">
        <v>39</v>
      </c>
      <c r="D1032" s="3">
        <f>VLOOKUP(Table13[[#This Row],[Location_HQ]],layoffs_location_with_coordinat!A:B,2,FALSE)</f>
        <v>0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54</v>
      </c>
      <c r="N1032" s="3" t="s">
        <v>41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3">
        <f>VLOOKUP(Table13[[#This Row],[Location_HQ]],layoffs_location_with_coordinat!A:B,2,FALSE)</f>
        <v>0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>
        <f>VLOOKUP(Table13[[#This Row],[Location_HQ]],layoffs_location_with_coordinat!A:B,2,FALSE)</f>
        <v>0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471</v>
      </c>
      <c r="C1039" s="11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117</v>
      </c>
      <c r="N1039" s="3" t="s">
        <v>22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>
        <f>VLOOKUP(Table13[[#This Row],[Location_HQ]],layoffs_location_with_coordinat!A:B,2,FALSE)</f>
        <v>0</v>
      </c>
      <c r="E1040" s="3">
        <f>VLOOKUP(Table13[[#This Row],[Location_HQ]],layoffs_location_with_coordinat!A:C,3,FALSE)</f>
        <v>0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>
        <f>VLOOKUP(Table13[[#This Row],[Location_HQ]],layoffs_location_with_coordinat!A:B,2,FALSE)</f>
        <v>0</v>
      </c>
      <c r="E1041" s="3">
        <f>VLOOKUP(Table13[[#This Row],[Location_HQ]],layoffs_location_with_coordinat!A:C,3,FALSE)</f>
        <v>0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468</v>
      </c>
      <c r="C1042" s="3" t="s">
        <v>56</v>
      </c>
      <c r="D1042" s="3">
        <f>VLOOKUP(Table13[[#This Row],[Location_HQ]],layoffs_location_with_coordinat!A:B,2,FALSE)</f>
        <v>0</v>
      </c>
      <c r="E1042" s="3">
        <f>VLOOKUP(Table13[[#This Row],[Location_HQ]],layoffs_location_with_coordinat!A:C,3,FALSE)</f>
        <v>0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54</v>
      </c>
      <c r="N1042" s="3" t="s">
        <v>22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>
        <f>VLOOKUP(Table13[[#This Row],[Location_HQ]],layoffs_location_with_coordinat!A:B,2,FALSE)</f>
        <v>0</v>
      </c>
      <c r="E1044" s="3">
        <f>VLOOKUP(Table13[[#This Row],[Location_HQ]],layoffs_location_with_coordinat!A:C,3,FALSE)</f>
        <v>0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465</v>
      </c>
      <c r="C1045" s="3" t="s">
        <v>267</v>
      </c>
      <c r="D1045" s="3">
        <f>VLOOKUP(Table13[[#This Row],[Location_HQ]],layoffs_location_with_coordinat!A:B,2,FALSE)</f>
        <v>0</v>
      </c>
      <c r="E1045" s="3">
        <f>VLOOKUP(Table13[[#This Row],[Location_HQ]],layoffs_location_with_coordinat!A:C,3,FALSE)</f>
        <v>0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35</v>
      </c>
      <c r="N1045" s="3" t="s">
        <v>28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>
        <f>VLOOKUP(Table13[[#This Row],[Location_HQ]],layoffs_location_with_coordinat!A:B,2,FALSE)</f>
        <v>0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>
        <f>VLOOKUP(Table13[[#This Row],[Location_HQ]],layoffs_location_with_coordinat!A:B,2,FALSE)</f>
        <v>0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>
        <f>VLOOKUP(Table13[[#This Row],[Location_HQ]],layoffs_location_with_coordinat!A:B,2,FALSE)</f>
        <v>0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>
        <f>VLOOKUP(Table13[[#This Row],[Location_HQ]],layoffs_location_with_coordinat!A:B,2,FALSE)</f>
        <v>0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>
        <f>VLOOKUP(Table13[[#This Row],[Location_HQ]],layoffs_location_with_coordinat!A:B,2,FALSE)</f>
        <v>0</v>
      </c>
      <c r="E1055" s="3">
        <f>VLOOKUP(Table13[[#This Row],[Location_HQ]],layoffs_location_with_coordinat!A:C,3,FALSE)</f>
        <v>0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>
        <f>VLOOKUP(Table13[[#This Row],[Location_HQ]],layoffs_location_with_coordinat!A:B,2,FALSE)</f>
        <v>0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>
        <f>VLOOKUP(Table13[[#This Row],[Location_HQ]],layoffs_location_with_coordinat!A:B,2,FALSE)</f>
        <v>0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453</v>
      </c>
      <c r="C1059" s="3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35</v>
      </c>
      <c r="N1059" s="3" t="s">
        <v>28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455</v>
      </c>
      <c r="C1060" s="3" t="s">
        <v>47</v>
      </c>
      <c r="D1060" s="3">
        <f>VLOOKUP(Table13[[#This Row],[Location_HQ]],layoffs_location_with_coordinat!A:B,2,FALSE)</f>
        <v>0</v>
      </c>
      <c r="E1060" s="3">
        <f>VLOOKUP(Table13[[#This Row],[Location_HQ]],layoffs_location_with_coordinat!A:C,3,FALSE)</f>
        <v>0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32</v>
      </c>
      <c r="N1060" s="3" t="s">
        <v>28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158</v>
      </c>
      <c r="C1061" s="3" t="s">
        <v>159</v>
      </c>
      <c r="D1061" s="3">
        <f>VLOOKUP(Table13[[#This Row],[Location_HQ]],layoffs_location_with_coordinat!A:B,2,FALSE)</f>
        <v>0</v>
      </c>
      <c r="E1061" s="3">
        <f>VLOOKUP(Table13[[#This Row],[Location_HQ]],layoffs_location_with_coordinat!A:C,3,FALSE)</f>
        <v>0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139</v>
      </c>
      <c r="N1061" s="3" t="s">
        <v>41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448</v>
      </c>
      <c r="C1063" s="3" t="s">
        <v>179</v>
      </c>
      <c r="D1063" s="3">
        <f>VLOOKUP(Table13[[#This Row],[Location_HQ]],layoffs_location_with_coordinat!A:B,2,FALSE)</f>
        <v>0</v>
      </c>
      <c r="E1063" s="3">
        <f>VLOOKUP(Table13[[#This Row],[Location_HQ]],layoffs_location_with_coordinat!A:C,3,FALSE)</f>
        <v>0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21</v>
      </c>
      <c r="N1063" s="3" t="s">
        <v>28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447</v>
      </c>
      <c r="C1064" s="3" t="s">
        <v>39</v>
      </c>
      <c r="D1064" s="3">
        <f>VLOOKUP(Table13[[#This Row],[Location_HQ]],layoffs_location_with_coordinat!A:B,2,FALSE)</f>
        <v>0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130</v>
      </c>
      <c r="N1064" s="3" t="s">
        <v>33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>
        <f>VLOOKUP(Table13[[#This Row],[Location_HQ]],layoffs_location_with_coordinat!A:B,2,FALSE)</f>
        <v>0</v>
      </c>
      <c r="E1065" s="3">
        <f>VLOOKUP(Table13[[#This Row],[Location_HQ]],layoffs_location_with_coordinat!A:C,3,FALSE)</f>
        <v>0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>
        <f>VLOOKUP(Table13[[#This Row],[Location_HQ]],layoffs_location_with_coordinat!A:B,2,FALSE)</f>
        <v>0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>
        <f>VLOOKUP(Table13[[#This Row],[Location_HQ]],layoffs_location_with_coordinat!A:B,2,FALSE)</f>
        <v>0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441</v>
      </c>
      <c r="C1068" s="11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60</v>
      </c>
      <c r="N1068" s="3" t="s">
        <v>28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>
        <f>VLOOKUP(Table13[[#This Row],[Location_HQ]],layoffs_location_with_coordinat!A:B,2,FALSE)</f>
        <v>0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>
        <f>VLOOKUP(Table13[[#This Row],[Location_HQ]],layoffs_location_with_coordinat!A:B,2,FALSE)</f>
        <v>0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>
        <f>VLOOKUP(Table13[[#This Row],[Location_HQ]],layoffs_location_with_coordinat!A:B,2,FALSE)</f>
        <v>0</v>
      </c>
      <c r="E1071" s="3">
        <f>VLOOKUP(Table13[[#This Row],[Location_HQ]],layoffs_location_with_coordinat!A:C,3,FALSE)</f>
        <v>0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>
        <f>VLOOKUP(Table13[[#This Row],[Location_HQ]],layoffs_location_with_coordinat!A:B,2,FALSE)</f>
        <v>0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439</v>
      </c>
      <c r="C1073" s="3" t="s">
        <v>39</v>
      </c>
      <c r="D1073" s="3">
        <f>VLOOKUP(Table13[[#This Row],[Location_HQ]],layoffs_location_with_coordinat!A:B,2,FALSE)</f>
        <v>0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1401</v>
      </c>
      <c r="N1073" s="3" t="s">
        <v>28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3">
        <f>VLOOKUP(Table13[[#This Row],[Location_HQ]],layoffs_location_with_coordinat!A:B,2,FALSE)</f>
        <v>0</v>
      </c>
      <c r="E1074" s="3">
        <f>VLOOKUP(Table13[[#This Row],[Location_HQ]],layoffs_location_with_coordinat!A:C,3,FALSE)</f>
        <v>0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432</v>
      </c>
      <c r="C1076" s="11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60</v>
      </c>
      <c r="N1076" s="3" t="s">
        <v>33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>
        <f>VLOOKUP(Table13[[#This Row],[Location_HQ]],layoffs_location_with_coordinat!A:B,2,FALSE)</f>
        <v>0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433</v>
      </c>
      <c r="C1078" s="11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30</v>
      </c>
      <c r="N1078" s="3" t="s">
        <v>28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>
        <f>VLOOKUP(Table13[[#This Row],[Location_HQ]],layoffs_location_with_coordinat!A:B,2,FALSE)</f>
        <v>0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>
        <f>VLOOKUP(Table13[[#This Row],[Location_HQ]],layoffs_location_with_coordinat!A:B,2,FALSE)</f>
        <v>0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>
        <f>VLOOKUP(Table13[[#This Row],[Location_HQ]],layoffs_location_with_coordinat!A:B,2,FALSE)</f>
        <v>0</v>
      </c>
      <c r="E1082" s="3">
        <f>VLOOKUP(Table13[[#This Row],[Location_HQ]],layoffs_location_with_coordinat!A:C,3,FALSE)</f>
        <v>0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>
        <f>VLOOKUP(Table13[[#This Row],[Location_HQ]],layoffs_location_with_coordinat!A:B,2,FALSE)</f>
        <v>0</v>
      </c>
      <c r="E1083" s="3">
        <f>VLOOKUP(Table13[[#This Row],[Location_HQ]],layoffs_location_with_coordinat!A:C,3,FALSE)</f>
        <v>0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>
        <f>VLOOKUP(Table13[[#This Row],[Location_HQ]],layoffs_location_with_coordinat!A:B,2,FALSE)</f>
        <v>0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>
        <f>VLOOKUP(Table13[[#This Row],[Location_HQ]],layoffs_location_with_coordinat!A:B,2,FALSE)</f>
        <v>0</v>
      </c>
      <c r="E1085" s="3">
        <f>VLOOKUP(Table13[[#This Row],[Location_HQ]],layoffs_location_with_coordinat!A:C,3,FALSE)</f>
        <v>0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424</v>
      </c>
      <c r="C1086" s="3" t="s">
        <v>13</v>
      </c>
      <c r="D1086" s="3">
        <f>VLOOKUP(Table13[[#This Row],[Location_HQ]],layoffs_location_with_coordinat!A:B,2,FALSE)</f>
        <v>0</v>
      </c>
      <c r="E1086" s="3">
        <f>VLOOKUP(Table13[[#This Row],[Location_HQ]],layoffs_location_with_coordinat!A:C,3,FALSE)</f>
        <v>0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117</v>
      </c>
      <c r="N1086" s="3" t="s">
        <v>22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420</v>
      </c>
      <c r="C1087" s="3" t="s">
        <v>135</v>
      </c>
      <c r="D1087" s="3">
        <f>VLOOKUP(Table13[[#This Row],[Location_HQ]],layoffs_location_with_coordinat!A:B,2,FALSE)</f>
        <v>0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130</v>
      </c>
      <c r="N1087" s="3" t="s">
        <v>108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3" t="s">
        <v>51</v>
      </c>
      <c r="D1088" s="3">
        <f>VLOOKUP(Table13[[#This Row],[Location_HQ]],layoffs_location_with_coordinat!A:B,2,FALSE)</f>
        <v>0</v>
      </c>
      <c r="E1088" s="3">
        <f>VLOOKUP(Table13[[#This Row],[Location_HQ]],layoffs_location_with_coordinat!A:C,3,FALSE)</f>
        <v>0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418</v>
      </c>
      <c r="C1089" s="11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16</v>
      </c>
      <c r="N1089" s="3" t="s">
        <v>28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>
        <f>VLOOKUP(Table13[[#This Row],[Location_HQ]],layoffs_location_with_coordinat!A:B,2,FALSE)</f>
        <v>0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416</v>
      </c>
      <c r="C1092" s="3" t="s">
        <v>43</v>
      </c>
      <c r="D1092" s="3">
        <f>VLOOKUP(Table13[[#This Row],[Location_HQ]],layoffs_location_with_coordinat!A:B,2,FALSE)</f>
        <v>0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92</v>
      </c>
      <c r="N1092" s="3" t="s">
        <v>81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415</v>
      </c>
      <c r="C1093" s="3" t="s">
        <v>132</v>
      </c>
      <c r="D1093" s="3">
        <f>VLOOKUP(Table13[[#This Row],[Location_HQ]],layoffs_location_with_coordinat!A:B,2,FALSE)</f>
        <v>0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79</v>
      </c>
      <c r="N1093" s="3" t="s">
        <v>28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417</v>
      </c>
      <c r="C1094" s="11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139</v>
      </c>
      <c r="N1094" s="3" t="s">
        <v>49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>
        <f>VLOOKUP(Table13[[#This Row],[Location_HQ]],layoffs_location_with_coordinat!A:B,2,FALSE)</f>
        <v>0</v>
      </c>
      <c r="E1096" s="3">
        <f>VLOOKUP(Table13[[#This Row],[Location_HQ]],layoffs_location_with_coordinat!A:C,3,FALSE)</f>
        <v>0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410</v>
      </c>
      <c r="C1097" s="3" t="s">
        <v>97</v>
      </c>
      <c r="D1097" s="3">
        <f>VLOOKUP(Table13[[#This Row],[Location_HQ]],layoffs_location_with_coordinat!A:B,2,FALSE)</f>
        <v>0</v>
      </c>
      <c r="E1097" s="3">
        <f>VLOOKUP(Table13[[#This Row],[Location_HQ]],layoffs_location_with_coordinat!A:C,3,FALSE)</f>
        <v>0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84</v>
      </c>
      <c r="N1097" s="3" t="s">
        <v>36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411</v>
      </c>
      <c r="C1098" s="11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72</v>
      </c>
      <c r="N1098" s="3" t="s">
        <v>28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174</v>
      </c>
      <c r="C1099" s="3" t="s">
        <v>154</v>
      </c>
      <c r="D1099" s="3">
        <f>VLOOKUP(Table13[[#This Row],[Location_HQ]],layoffs_location_with_coordinat!A:B,2,FALSE)</f>
        <v>0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60</v>
      </c>
      <c r="N1099" s="3" t="s">
        <v>28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>
        <f>VLOOKUP(Table13[[#This Row],[Location_HQ]],layoffs_location_with_coordinat!A:B,2,FALSE)</f>
        <v>0</v>
      </c>
      <c r="E1102" s="3">
        <f>VLOOKUP(Table13[[#This Row],[Location_HQ]],layoffs_location_with_coordinat!A:C,3,FALSE)</f>
        <v>0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>
        <f>VLOOKUP(Table13[[#This Row],[Location_HQ]],layoffs_location_with_coordinat!A:B,2,FALSE)</f>
        <v>0</v>
      </c>
      <c r="E1105" s="3">
        <f>VLOOKUP(Table13[[#This Row],[Location_HQ]],layoffs_location_with_coordinat!A:C,3,FALSE)</f>
        <v>0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>
        <f>VLOOKUP(Table13[[#This Row],[Location_HQ]],layoffs_location_with_coordinat!A:B,2,FALSE)</f>
        <v>0</v>
      </c>
      <c r="E1106" s="3">
        <f>VLOOKUP(Table13[[#This Row],[Location_HQ]],layoffs_location_with_coordinat!A:C,3,FALSE)</f>
        <v>0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>
        <f>VLOOKUP(Table13[[#This Row],[Location_HQ]],layoffs_location_with_coordinat!A:B,2,FALSE)</f>
        <v>0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397</v>
      </c>
      <c r="C1108" s="3" t="s">
        <v>182</v>
      </c>
      <c r="D1108" s="3">
        <f>VLOOKUP(Table13[[#This Row],[Location_HQ]],layoffs_location_with_coordinat!A:B,2,FALSE)</f>
        <v>0</v>
      </c>
      <c r="E1108" s="3">
        <f>VLOOKUP(Table13[[#This Row],[Location_HQ]],layoffs_location_with_coordinat!A:C,3,FALSE)</f>
        <v>0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21</v>
      </c>
      <c r="N1108" s="3" t="s">
        <v>36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3">
        <f>VLOOKUP(Table13[[#This Row],[Location_HQ]],layoffs_location_with_coordinat!A:B,2,FALSE)</f>
        <v>0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396</v>
      </c>
      <c r="C1110" s="3" t="s">
        <v>179</v>
      </c>
      <c r="D1110" s="3">
        <f>VLOOKUP(Table13[[#This Row],[Location_HQ]],layoffs_location_with_coordinat!A:B,2,FALSE)</f>
        <v>0</v>
      </c>
      <c r="E1110" s="3">
        <f>VLOOKUP(Table13[[#This Row],[Location_HQ]],layoffs_location_with_coordinat!A:C,3,FALSE)</f>
        <v>0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54</v>
      </c>
      <c r="N1110" s="3" t="s">
        <v>33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>
        <f>VLOOKUP(Table13[[#This Row],[Location_HQ]],layoffs_location_with_coordinat!A:B,2,FALSE)</f>
        <v>0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3">
        <f>VLOOKUP(Table13[[#This Row],[Location_HQ]],layoffs_location_with_coordinat!A:B,2,FALSE)</f>
        <v>0</v>
      </c>
      <c r="E1112" s="3">
        <f>VLOOKUP(Table13[[#This Row],[Location_HQ]],layoffs_location_with_coordinat!A:C,3,FALSE)</f>
        <v>0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>
        <f>VLOOKUP(Table13[[#This Row],[Location_HQ]],layoffs_location_with_coordinat!A:B,2,FALSE)</f>
        <v>0</v>
      </c>
      <c r="E1114" s="3">
        <f>VLOOKUP(Table13[[#This Row],[Location_HQ]],layoffs_location_with_coordinat!A:C,3,FALSE)</f>
        <v>0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>
        <f>VLOOKUP(Table13[[#This Row],[Location_HQ]],layoffs_location_with_coordinat!A:B,2,FALSE)</f>
        <v>0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>
        <f>VLOOKUP(Table13[[#This Row],[Location_HQ]],layoffs_location_with_coordinat!A:B,2,FALSE)</f>
        <v>0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>
        <f>VLOOKUP(Table13[[#This Row],[Location_HQ]],layoffs_location_with_coordinat!A:B,2,FALSE)</f>
        <v>0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>
        <f>VLOOKUP(Table13[[#This Row],[Location_HQ]],layoffs_location_with_coordinat!A:B,2,FALSE)</f>
        <v>0</v>
      </c>
      <c r="E1119" s="3">
        <f>VLOOKUP(Table13[[#This Row],[Location_HQ]],layoffs_location_with_coordinat!A:C,3,FALSE)</f>
        <v>0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384</v>
      </c>
      <c r="C1120" s="3" t="s">
        <v>197</v>
      </c>
      <c r="D1120" s="3">
        <f>VLOOKUP(Table13[[#This Row],[Location_HQ]],layoffs_location_with_coordinat!A:B,2,FALSE)</f>
        <v>0</v>
      </c>
      <c r="E1120" s="3">
        <f>VLOOKUP(Table13[[#This Row],[Location_HQ]],layoffs_location_with_coordinat!A:C,3,FALSE)</f>
        <v>0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35</v>
      </c>
      <c r="N1120" s="3" t="s">
        <v>49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>
        <f>VLOOKUP(Table13[[#This Row],[Location_HQ]],layoffs_location_with_coordinat!A:B,2,FALSE)</f>
        <v>0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>
        <f>VLOOKUP(Table13[[#This Row],[Location_HQ]],layoffs_location_with_coordinat!A:B,2,FALSE)</f>
        <v>0</v>
      </c>
      <c r="E1124" s="3">
        <f>VLOOKUP(Table13[[#This Row],[Location_HQ]],layoffs_location_with_coordinat!A:C,3,FALSE)</f>
        <v>0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378</v>
      </c>
      <c r="C1125" s="3" t="s">
        <v>94</v>
      </c>
      <c r="D1125" s="3">
        <f>VLOOKUP(Table13[[#This Row],[Location_HQ]],layoffs_location_with_coordinat!A:B,2,FALSE)</f>
        <v>0</v>
      </c>
      <c r="E1125" s="3">
        <f>VLOOKUP(Table13[[#This Row],[Location_HQ]],layoffs_location_with_coordinat!A:C,3,FALSE)</f>
        <v>0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60</v>
      </c>
      <c r="N1125" s="3" t="s">
        <v>41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>
        <f>VLOOKUP(Table13[[#This Row],[Location_HQ]],layoffs_location_with_coordinat!A:B,2,FALSE)</f>
        <v>0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>
        <f>VLOOKUP(Table13[[#This Row],[Location_HQ]],layoffs_location_with_coordinat!A:B,2,FALSE)</f>
        <v>0</v>
      </c>
      <c r="E1127" s="3">
        <f>VLOOKUP(Table13[[#This Row],[Location_HQ]],layoffs_location_with_coordinat!A:C,3,FALSE)</f>
        <v>0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>
        <f>VLOOKUP(Table13[[#This Row],[Location_HQ]],layoffs_location_with_coordinat!A:B,2,FALSE)</f>
        <v>0</v>
      </c>
      <c r="E1128" s="3">
        <f>VLOOKUP(Table13[[#This Row],[Location_HQ]],layoffs_location_with_coordinat!A:C,3,FALSE)</f>
        <v>0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3">
        <f>VLOOKUP(Table13[[#This Row],[Location_HQ]],layoffs_location_with_coordinat!A:B,2,FALSE)</f>
        <v>0</v>
      </c>
      <c r="E1129" s="3">
        <f>VLOOKUP(Table13[[#This Row],[Location_HQ]],layoffs_location_with_coordinat!A:C,3,FALSE)</f>
        <v>0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>
        <f>VLOOKUP(Table13[[#This Row],[Location_HQ]],layoffs_location_with_coordinat!A:B,2,FALSE)</f>
        <v>0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3">
        <f>VLOOKUP(Table13[[#This Row],[Location_HQ]],layoffs_location_with_coordinat!A:B,2,FALSE)</f>
        <v>0</v>
      </c>
      <c r="E1132" s="3">
        <f>VLOOKUP(Table13[[#This Row],[Location_HQ]],layoffs_location_with_coordinat!A:C,3,FALSE)</f>
        <v>0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>
        <f>VLOOKUP(Table13[[#This Row],[Location_HQ]],layoffs_location_with_coordinat!A:B,2,FALSE)</f>
        <v>0</v>
      </c>
      <c r="E1133" s="3">
        <f>VLOOKUP(Table13[[#This Row],[Location_HQ]],layoffs_location_with_coordinat!A:C,3,FALSE)</f>
        <v>0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>
        <f>VLOOKUP(Table13[[#This Row],[Location_HQ]],layoffs_location_with_coordinat!A:B,2,FALSE)</f>
        <v>0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>
        <f>VLOOKUP(Table13[[#This Row],[Location_HQ]],layoffs_location_with_coordinat!A:B,2,FALSE)</f>
        <v>0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>
        <f>VLOOKUP(Table13[[#This Row],[Location_HQ]],layoffs_location_with_coordinat!A:B,2,FALSE)</f>
        <v>0</v>
      </c>
      <c r="E1139" s="3">
        <f>VLOOKUP(Table13[[#This Row],[Location_HQ]],layoffs_location_with_coordinat!A:C,3,FALSE)</f>
        <v>0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>
        <f>VLOOKUP(Table13[[#This Row],[Location_HQ]],layoffs_location_with_coordinat!A:B,2,FALSE)</f>
        <v>0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>
        <f>VLOOKUP(Table13[[#This Row],[Location_HQ]],layoffs_location_with_coordinat!A:B,2,FALSE)</f>
        <v>0</v>
      </c>
      <c r="E1142" s="3">
        <f>VLOOKUP(Table13[[#This Row],[Location_HQ]],layoffs_location_with_coordinat!A:C,3,FALSE)</f>
        <v>0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355</v>
      </c>
      <c r="C1144" s="3" t="s">
        <v>43</v>
      </c>
      <c r="D1144" s="3">
        <f>VLOOKUP(Table13[[#This Row],[Location_HQ]],layoffs_location_with_coordinat!A:B,2,FALSE)</f>
        <v>0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84</v>
      </c>
      <c r="N1144" s="3" t="s">
        <v>22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353</v>
      </c>
      <c r="C1145" s="3" t="s">
        <v>1409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60</v>
      </c>
      <c r="N1145" s="3" t="s">
        <v>28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>
        <f>VLOOKUP(Table13[[#This Row],[Location_HQ]],layoffs_location_with_coordinat!A:B,2,FALSE)</f>
        <v>0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>
        <f>VLOOKUP(Table13[[#This Row],[Location_HQ]],layoffs_location_with_coordinat!A:B,2,FALSE)</f>
        <v>0</v>
      </c>
      <c r="E1148" s="3">
        <f>VLOOKUP(Table13[[#This Row],[Location_HQ]],layoffs_location_with_coordinat!A:C,3,FALSE)</f>
        <v>0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351</v>
      </c>
      <c r="C1149" s="3" t="s">
        <v>115</v>
      </c>
      <c r="D1149" s="3">
        <f>VLOOKUP(Table13[[#This Row],[Location_HQ]],layoffs_location_with_coordinat!A:B,2,FALSE)</f>
        <v>0</v>
      </c>
      <c r="E1149" s="3">
        <f>VLOOKUP(Table13[[#This Row],[Location_HQ]],layoffs_location_with_coordinat!A:C,3,FALSE)</f>
        <v>0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84</v>
      </c>
      <c r="N1149" s="3" t="s">
        <v>49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349</v>
      </c>
      <c r="C1150" s="3" t="s">
        <v>71</v>
      </c>
      <c r="D1150" s="3">
        <f>VLOOKUP(Table13[[#This Row],[Location_HQ]],layoffs_location_with_coordinat!A:B,2,FALSE)</f>
        <v>0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21</v>
      </c>
      <c r="N1150" s="3" t="s">
        <v>28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3">
        <f>VLOOKUP(Table13[[#This Row],[Location_HQ]],layoffs_location_with_coordinat!A:B,2,FALSE)</f>
        <v>0</v>
      </c>
      <c r="E1151" s="3">
        <f>VLOOKUP(Table13[[#This Row],[Location_HQ]],layoffs_location_with_coordinat!A:C,3,FALSE)</f>
        <v>0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>
        <f>VLOOKUP(Table13[[#This Row],[Location_HQ]],layoffs_location_with_coordinat!A:B,2,FALSE)</f>
        <v>0</v>
      </c>
      <c r="E1152" s="3">
        <f>VLOOKUP(Table13[[#This Row],[Location_HQ]],layoffs_location_with_coordinat!A:C,3,FALSE)</f>
        <v>0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>
        <f>VLOOKUP(Table13[[#This Row],[Location_HQ]],layoffs_location_with_coordinat!A:B,2,FALSE)</f>
        <v>0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>
        <f>VLOOKUP(Table13[[#This Row],[Location_HQ]],layoffs_location_with_coordinat!A:B,2,FALSE)</f>
        <v>0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>
        <f>VLOOKUP(Table13[[#This Row],[Location_HQ]],layoffs_location_with_coordinat!A:B,2,FALSE)</f>
        <v>0</v>
      </c>
      <c r="E1155" s="3">
        <f>VLOOKUP(Table13[[#This Row],[Location_HQ]],layoffs_location_with_coordinat!A:C,3,FALSE)</f>
        <v>0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>
        <f>VLOOKUP(Table13[[#This Row],[Location_HQ]],layoffs_location_with_coordinat!A:B,2,FALSE)</f>
        <v>0</v>
      </c>
      <c r="E1156" s="3">
        <f>VLOOKUP(Table13[[#This Row],[Location_HQ]],layoffs_location_with_coordinat!A:C,3,FALSE)</f>
        <v>0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344</v>
      </c>
      <c r="C1157" s="3" t="s">
        <v>58</v>
      </c>
      <c r="D1157" s="3">
        <f>VLOOKUP(Table13[[#This Row],[Location_HQ]],layoffs_location_with_coordinat!A:B,2,FALSE)</f>
        <v>0</v>
      </c>
      <c r="E1157" s="3">
        <f>VLOOKUP(Table13[[#This Row],[Location_HQ]],layoffs_location_with_coordinat!A:C,3,FALSE)</f>
        <v>0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130</v>
      </c>
      <c r="N1157" s="3" t="s">
        <v>41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343</v>
      </c>
      <c r="C1158" s="3" t="s">
        <v>43</v>
      </c>
      <c r="D1158" s="3">
        <f>VLOOKUP(Table13[[#This Row],[Location_HQ]],layoffs_location_with_coordinat!A:B,2,FALSE)</f>
        <v>0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137</v>
      </c>
      <c r="N1158" s="3" t="s">
        <v>28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73</v>
      </c>
      <c r="C1159" s="3" t="s">
        <v>74</v>
      </c>
      <c r="D1159" s="3">
        <f>VLOOKUP(Table13[[#This Row],[Location_HQ]],layoffs_location_with_coordinat!A:B,2,FALSE)</f>
        <v>0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60</v>
      </c>
      <c r="N1159" s="3" t="s">
        <v>28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>
        <f>VLOOKUP(Table13[[#This Row],[Location_HQ]],layoffs_location_with_coordinat!A:B,2,FALSE)</f>
        <v>0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>
        <f>VLOOKUP(Table13[[#This Row],[Location_HQ]],layoffs_location_with_coordinat!A:B,2,FALSE)</f>
        <v>0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>
        <f>VLOOKUP(Table13[[#This Row],[Location_HQ]],layoffs_location_with_coordinat!A:B,2,FALSE)</f>
        <v>0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133</v>
      </c>
      <c r="C1164" s="3" t="s">
        <v>115</v>
      </c>
      <c r="D1164" s="3">
        <f>VLOOKUP(Table13[[#This Row],[Location_HQ]],layoffs_location_with_coordinat!A:B,2,FALSE)</f>
        <v>0</v>
      </c>
      <c r="E1164" s="3">
        <f>VLOOKUP(Table13[[#This Row],[Location_HQ]],layoffs_location_with_coordinat!A:C,3,FALSE)</f>
        <v>0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68</v>
      </c>
      <c r="N1164" s="3" t="s">
        <v>108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3">
        <f>VLOOKUP(Table13[[#This Row],[Location_HQ]],layoffs_location_with_coordinat!A:B,2,FALSE)</f>
        <v>0</v>
      </c>
      <c r="E1165" s="3">
        <f>VLOOKUP(Table13[[#This Row],[Location_HQ]],layoffs_location_with_coordinat!A:C,3,FALSE)</f>
        <v>0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>
        <f>VLOOKUP(Table13[[#This Row],[Location_HQ]],layoffs_location_with_coordinat!A:B,2,FALSE)</f>
        <v>0</v>
      </c>
      <c r="E1166" s="3">
        <f>VLOOKUP(Table13[[#This Row],[Location_HQ]],layoffs_location_with_coordinat!A:C,3,FALSE)</f>
        <v>0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334</v>
      </c>
      <c r="C1167" s="11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137</v>
      </c>
      <c r="N1167" s="3" t="s">
        <v>28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336</v>
      </c>
      <c r="C1168" s="11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117</v>
      </c>
      <c r="N1168" s="3" t="s">
        <v>49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333</v>
      </c>
      <c r="C1169" s="3" t="s">
        <v>1371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60</v>
      </c>
      <c r="N1169" s="3" t="s">
        <v>28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>
        <f>VLOOKUP(Table13[[#This Row],[Location_HQ]],layoffs_location_with_coordinat!A:B,2,FALSE)</f>
        <v>0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>
        <f>VLOOKUP(Table13[[#This Row],[Location_HQ]],layoffs_location_with_coordinat!A:B,2,FALSE)</f>
        <v>0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>
        <f>VLOOKUP(Table13[[#This Row],[Location_HQ]],layoffs_location_with_coordinat!A:B,2,FALSE)</f>
        <v>0</v>
      </c>
      <c r="E1172" s="3">
        <f>VLOOKUP(Table13[[#This Row],[Location_HQ]],layoffs_location_with_coordinat!A:C,3,FALSE)</f>
        <v>0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>
        <f>VLOOKUP(Table13[[#This Row],[Location_HQ]],layoffs_location_with_coordinat!A:B,2,FALSE)</f>
        <v>0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326</v>
      </c>
      <c r="C1177" s="11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35</v>
      </c>
      <c r="N1177" s="3" t="s">
        <v>108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326</v>
      </c>
      <c r="C1178" s="11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35</v>
      </c>
      <c r="N1178" s="3" t="s">
        <v>108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325</v>
      </c>
      <c r="C1179" s="3" t="s">
        <v>39</v>
      </c>
      <c r="D1179" s="3">
        <f>VLOOKUP(Table13[[#This Row],[Location_HQ]],layoffs_location_with_coordinat!A:B,2,FALSE)</f>
        <v>0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35</v>
      </c>
      <c r="N1179" s="3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>
        <f>VLOOKUP(Table13[[#This Row],[Location_HQ]],layoffs_location_with_coordinat!A:B,2,FALSE)</f>
        <v>0</v>
      </c>
      <c r="E1180" s="3">
        <f>VLOOKUP(Table13[[#This Row],[Location_HQ]],layoffs_location_with_coordinat!A:C,3,FALSE)</f>
        <v>0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>
        <f>VLOOKUP(Table13[[#This Row],[Location_HQ]],layoffs_location_with_coordinat!A:B,2,FALSE)</f>
        <v>0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>
        <f>VLOOKUP(Table13[[#This Row],[Location_HQ]],layoffs_location_with_coordinat!A:B,2,FALSE)</f>
        <v>0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>
        <f>VLOOKUP(Table13[[#This Row],[Location_HQ]],layoffs_location_with_coordinat!A:B,2,FALSE)</f>
        <v>0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>
        <f>VLOOKUP(Table13[[#This Row],[Location_HQ]],layoffs_location_with_coordinat!A:B,2,FALSE)</f>
        <v>0</v>
      </c>
      <c r="E1185" s="3">
        <f>VLOOKUP(Table13[[#This Row],[Location_HQ]],layoffs_location_with_coordinat!A:C,3,FALSE)</f>
        <v>0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324</v>
      </c>
      <c r="C1186" s="3" t="s">
        <v>13</v>
      </c>
      <c r="D1186" s="3">
        <f>VLOOKUP(Table13[[#This Row],[Location_HQ]],layoffs_location_with_coordinat!A:B,2,FALSE)</f>
        <v>0</v>
      </c>
      <c r="E1186" s="3">
        <f>VLOOKUP(Table13[[#This Row],[Location_HQ]],layoffs_location_with_coordinat!A:C,3,FALSE)</f>
        <v>0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35</v>
      </c>
      <c r="N1186" s="3" t="s">
        <v>147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318</v>
      </c>
      <c r="C1187" s="3" t="s">
        <v>39</v>
      </c>
      <c r="D1187" s="3">
        <f>VLOOKUP(Table13[[#This Row],[Location_HQ]],layoffs_location_with_coordinat!A:B,2,FALSE)</f>
        <v>0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32</v>
      </c>
      <c r="N1187" s="3" t="s">
        <v>28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>
        <f>VLOOKUP(Table13[[#This Row],[Location_HQ]],layoffs_location_with_coordinat!A:B,2,FALSE)</f>
        <v>0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>
        <f>VLOOKUP(Table13[[#This Row],[Location_HQ]],layoffs_location_with_coordinat!A:B,2,FALSE)</f>
        <v>0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>
        <f>VLOOKUP(Table13[[#This Row],[Location_HQ]],layoffs_location_with_coordinat!A:B,2,FALSE)</f>
        <v>0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3">
        <f>VLOOKUP(Table13[[#This Row],[Location_HQ]],layoffs_location_with_coordinat!A:B,2,FALSE)</f>
        <v>0</v>
      </c>
      <c r="E1191" s="3">
        <f>VLOOKUP(Table13[[#This Row],[Location_HQ]],layoffs_location_with_coordinat!A:C,3,FALSE)</f>
        <v>0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>
        <f>VLOOKUP(Table13[[#This Row],[Location_HQ]],layoffs_location_with_coordinat!A:B,2,FALSE)</f>
        <v>0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>
        <f>VLOOKUP(Table13[[#This Row],[Location_HQ]],layoffs_location_with_coordinat!A:B,2,FALSE)</f>
        <v>0</v>
      </c>
      <c r="E1193" s="3">
        <f>VLOOKUP(Table13[[#This Row],[Location_HQ]],layoffs_location_with_coordinat!A:C,3,FALSE)</f>
        <v>0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311</v>
      </c>
      <c r="C1194" s="3" t="s">
        <v>39</v>
      </c>
      <c r="D1194" s="3">
        <f>VLOOKUP(Table13[[#This Row],[Location_HQ]],layoffs_location_with_coordinat!A:B,2,FALSE)</f>
        <v>0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54</v>
      </c>
      <c r="N1194" s="3" t="s">
        <v>41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59</v>
      </c>
      <c r="C1195" s="11" t="s">
        <v>1371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60</v>
      </c>
      <c r="N1195" s="3" t="s">
        <v>28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308</v>
      </c>
      <c r="C1196" s="3" t="s">
        <v>1371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60</v>
      </c>
      <c r="N1196" s="3" t="s">
        <v>28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>
        <f>VLOOKUP(Table13[[#This Row],[Location_HQ]],layoffs_location_with_coordinat!A:B,2,FALSE)</f>
        <v>0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>
        <f>VLOOKUP(Table13[[#This Row],[Location_HQ]],layoffs_location_with_coordinat!A:B,2,FALSE)</f>
        <v>0</v>
      </c>
      <c r="E1198" s="3">
        <f>VLOOKUP(Table13[[#This Row],[Location_HQ]],layoffs_location_with_coordinat!A:C,3,FALSE)</f>
        <v>0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>
        <f>VLOOKUP(Table13[[#This Row],[Location_HQ]],layoffs_location_with_coordinat!A:B,2,FALSE)</f>
        <v>0</v>
      </c>
      <c r="E1199" s="3">
        <f>VLOOKUP(Table13[[#This Row],[Location_HQ]],layoffs_location_with_coordinat!A:C,3,FALSE)</f>
        <v>0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>
        <f>VLOOKUP(Table13[[#This Row],[Location_HQ]],layoffs_location_with_coordinat!A:B,2,FALSE)</f>
        <v>0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>
        <f>VLOOKUP(Table13[[#This Row],[Location_HQ]],layoffs_location_with_coordinat!A:B,2,FALSE)</f>
        <v>0</v>
      </c>
      <c r="E1201" s="3">
        <f>VLOOKUP(Table13[[#This Row],[Location_HQ]],layoffs_location_with_coordinat!A:C,3,FALSE)</f>
        <v>0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>
        <f>VLOOKUP(Table13[[#This Row],[Location_HQ]],layoffs_location_with_coordinat!A:B,2,FALSE)</f>
        <v>0</v>
      </c>
      <c r="E1202" s="3">
        <f>VLOOKUP(Table13[[#This Row],[Location_HQ]],layoffs_location_with_coordinat!A:C,3,FALSE)</f>
        <v>0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299</v>
      </c>
      <c r="C1203" s="11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21</v>
      </c>
      <c r="N1203" s="3" t="s">
        <v>28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>
        <f>VLOOKUP(Table13[[#This Row],[Location_HQ]],layoffs_location_with_coordinat!A:B,2,FALSE)</f>
        <v>0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>
        <f>VLOOKUP(Table13[[#This Row],[Location_HQ]],layoffs_location_with_coordinat!A:B,2,FALSE)</f>
        <v>0</v>
      </c>
      <c r="E1206" s="3">
        <f>VLOOKUP(Table13[[#This Row],[Location_HQ]],layoffs_location_with_coordinat!A:C,3,FALSE)</f>
        <v>0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298</v>
      </c>
      <c r="C1207" s="3" t="s">
        <v>269</v>
      </c>
      <c r="D1207" s="3">
        <f>VLOOKUP(Table13[[#This Row],[Location_HQ]],layoffs_location_with_coordinat!A:B,2,FALSE)</f>
        <v>0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139</v>
      </c>
      <c r="N1207" s="3" t="s">
        <v>33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294</v>
      </c>
      <c r="C1208" s="3" t="s">
        <v>267</v>
      </c>
      <c r="D1208" s="3">
        <f>VLOOKUP(Table13[[#This Row],[Location_HQ]],layoffs_location_with_coordinat!A:B,2,FALSE)</f>
        <v>0</v>
      </c>
      <c r="E1208" s="3">
        <f>VLOOKUP(Table13[[#This Row],[Location_HQ]],layoffs_location_with_coordinat!A:C,3,FALSE)</f>
        <v>0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30</v>
      </c>
      <c r="N1208" s="3" t="s">
        <v>28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>
        <f>VLOOKUP(Table13[[#This Row],[Location_HQ]],layoffs_location_with_coordinat!A:B,2,FALSE)</f>
        <v>0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296</v>
      </c>
      <c r="C1210" s="3" t="s">
        <v>39</v>
      </c>
      <c r="D1210" s="3">
        <f>VLOOKUP(Table13[[#This Row],[Location_HQ]],layoffs_location_with_coordinat!A:B,2,FALSE)</f>
        <v>0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84</v>
      </c>
      <c r="N1210" s="3" t="s">
        <v>33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>
        <f>VLOOKUP(Table13[[#This Row],[Location_HQ]],layoffs_location_with_coordinat!A:B,2,FALSE)</f>
        <v>0</v>
      </c>
      <c r="E1211" s="3">
        <f>VLOOKUP(Table13[[#This Row],[Location_HQ]],layoffs_location_with_coordinat!A:C,3,FALSE)</f>
        <v>0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>
        <f>VLOOKUP(Table13[[#This Row],[Location_HQ]],layoffs_location_with_coordinat!A:B,2,FALSE)</f>
        <v>0</v>
      </c>
      <c r="E1212" s="3">
        <f>VLOOKUP(Table13[[#This Row],[Location_HQ]],layoffs_location_with_coordinat!A:C,3,FALSE)</f>
        <v>0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>
        <f>VLOOKUP(Table13[[#This Row],[Location_HQ]],layoffs_location_with_coordinat!A:B,2,FALSE)</f>
        <v>0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3">
        <f>VLOOKUP(Table13[[#This Row],[Location_HQ]],layoffs_location_with_coordinat!A:B,2,FALSE)</f>
        <v>0</v>
      </c>
      <c r="E1215" s="3">
        <f>VLOOKUP(Table13[[#This Row],[Location_HQ]],layoffs_location_with_coordinat!A:C,3,FALSE)</f>
        <v>0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287</v>
      </c>
      <c r="C1216" s="3" t="s">
        <v>39</v>
      </c>
      <c r="D1216" s="3">
        <f>VLOOKUP(Table13[[#This Row],[Location_HQ]],layoffs_location_with_coordinat!A:B,2,FALSE)</f>
        <v>0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35</v>
      </c>
      <c r="N1216" s="3" t="s">
        <v>22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286</v>
      </c>
      <c r="C1217" s="3" t="s">
        <v>260</v>
      </c>
      <c r="D1217" s="3">
        <f>VLOOKUP(Table13[[#This Row],[Location_HQ]],layoffs_location_with_coordinat!A:B,2,FALSE)</f>
        <v>0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35</v>
      </c>
      <c r="N1217" s="3" t="s">
        <v>108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>
        <f>VLOOKUP(Table13[[#This Row],[Location_HQ]],layoffs_location_with_coordinat!A:B,2,FALSE)</f>
        <v>0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>
        <f>VLOOKUP(Table13[[#This Row],[Location_HQ]],layoffs_location_with_coordinat!A:B,2,FALSE)</f>
        <v>0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3">
        <f>VLOOKUP(Table13[[#This Row],[Location_HQ]],layoffs_location_with_coordinat!A:B,2,FALSE)</f>
        <v>0</v>
      </c>
      <c r="E1220" s="3">
        <f>VLOOKUP(Table13[[#This Row],[Location_HQ]],layoffs_location_with_coordinat!A:C,3,FALSE)</f>
        <v>0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>
        <f>VLOOKUP(Table13[[#This Row],[Location_HQ]],layoffs_location_with_coordinat!A:B,2,FALSE)</f>
        <v>0</v>
      </c>
      <c r="E1221" s="3">
        <f>VLOOKUP(Table13[[#This Row],[Location_HQ]],layoffs_location_with_coordinat!A:C,3,FALSE)</f>
        <v>0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280</v>
      </c>
      <c r="C1222" s="3" t="s">
        <v>154</v>
      </c>
      <c r="D1222" s="3">
        <f>VLOOKUP(Table13[[#This Row],[Location_HQ]],layoffs_location_with_coordinat!A:B,2,FALSE)</f>
        <v>0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90</v>
      </c>
      <c r="N1222" s="3" t="s">
        <v>22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>
        <f>VLOOKUP(Table13[[#This Row],[Location_HQ]],layoffs_location_with_coordinat!A:B,2,FALSE)</f>
        <v>0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279</v>
      </c>
      <c r="C1224" s="3" t="s">
        <v>135</v>
      </c>
      <c r="D1224" s="3">
        <f>VLOOKUP(Table13[[#This Row],[Location_HQ]],layoffs_location_with_coordinat!A:B,2,FALSE)</f>
        <v>0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35</v>
      </c>
      <c r="N1224" s="3" t="s">
        <v>108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>
        <f>VLOOKUP(Table13[[#This Row],[Location_HQ]],layoffs_location_with_coordinat!A:B,2,FALSE)</f>
        <v>0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276</v>
      </c>
      <c r="C1227" s="3" t="s">
        <v>71</v>
      </c>
      <c r="D1227" s="3">
        <f>VLOOKUP(Table13[[#This Row],[Location_HQ]],layoffs_location_with_coordinat!A:B,2,FALSE)</f>
        <v>0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60</v>
      </c>
      <c r="N1227" s="3" t="s">
        <v>49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3">
        <f>VLOOKUP(Table13[[#This Row],[Location_HQ]],layoffs_location_with_coordinat!A:B,2,FALSE)</f>
        <v>0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272</v>
      </c>
      <c r="C1230" s="3" t="s">
        <v>39</v>
      </c>
      <c r="D1230" s="3">
        <f>VLOOKUP(Table13[[#This Row],[Location_HQ]],layoffs_location_with_coordinat!A:B,2,FALSE)</f>
        <v>0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130</v>
      </c>
      <c r="N1230" s="3" t="s">
        <v>28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3">
        <f>VLOOKUP(Table13[[#This Row],[Location_HQ]],layoffs_location_with_coordinat!A:B,2,FALSE)</f>
        <v>0</v>
      </c>
      <c r="E1231" s="3">
        <f>VLOOKUP(Table13[[#This Row],[Location_HQ]],layoffs_location_with_coordinat!A:C,3,FALSE)</f>
        <v>0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50</v>
      </c>
      <c r="C1232" s="3" t="s">
        <v>51</v>
      </c>
      <c r="D1232" s="3">
        <f>VLOOKUP(Table13[[#This Row],[Location_HQ]],layoffs_location_with_coordinat!A:B,2,FALSE)</f>
        <v>0</v>
      </c>
      <c r="E1232" s="3">
        <f>VLOOKUP(Table13[[#This Row],[Location_HQ]],layoffs_location_with_coordinat!A:C,3,FALSE)</f>
        <v>0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54</v>
      </c>
      <c r="N1232" s="3" t="s">
        <v>28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>
        <f>VLOOKUP(Table13[[#This Row],[Location_HQ]],layoffs_location_with_coordinat!A:B,2,FALSE)</f>
        <v>0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>
        <f>VLOOKUP(Table13[[#This Row],[Location_HQ]],layoffs_location_with_coordinat!A:B,2,FALSE)</f>
        <v>0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>
        <f>VLOOKUP(Table13[[#This Row],[Location_HQ]],layoffs_location_with_coordinat!A:B,2,FALSE)</f>
        <v>0</v>
      </c>
      <c r="E1235" s="3">
        <f>VLOOKUP(Table13[[#This Row],[Location_HQ]],layoffs_location_with_coordinat!A:C,3,FALSE)</f>
        <v>0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265</v>
      </c>
      <c r="C1236" s="11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16</v>
      </c>
      <c r="N1236" s="3" t="s">
        <v>63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>
        <f>VLOOKUP(Table13[[#This Row],[Location_HQ]],layoffs_location_with_coordinat!A:B,2,FALSE)</f>
        <v>0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>
        <f>VLOOKUP(Table13[[#This Row],[Location_HQ]],layoffs_location_with_coordinat!A:B,2,FALSE)</f>
        <v>0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>
        <f>VLOOKUP(Table13[[#This Row],[Location_HQ]],layoffs_location_with_coordinat!A:B,2,FALSE)</f>
        <v>0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258</v>
      </c>
      <c r="C1241" s="3" t="s">
        <v>187</v>
      </c>
      <c r="D1241" s="3">
        <f>VLOOKUP(Table13[[#This Row],[Location_HQ]],layoffs_location_with_coordinat!A:B,2,FALSE)</f>
        <v>0</v>
      </c>
      <c r="E1241" s="3">
        <f>VLOOKUP(Table13[[#This Row],[Location_HQ]],layoffs_location_with_coordinat!A:C,3,FALSE)</f>
        <v>0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68</v>
      </c>
      <c r="N1241" s="3" t="s">
        <v>49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257</v>
      </c>
      <c r="C1242" s="11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117</v>
      </c>
      <c r="N1242" s="3" t="s">
        <v>22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>
        <f>VLOOKUP(Table13[[#This Row],[Location_HQ]],layoffs_location_with_coordinat!A:B,2,FALSE)</f>
        <v>0</v>
      </c>
      <c r="E1244" s="3">
        <f>VLOOKUP(Table13[[#This Row],[Location_HQ]],layoffs_location_with_coordinat!A:C,3,FALSE)</f>
        <v>0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255</v>
      </c>
      <c r="C1246" s="3" t="s">
        <v>121</v>
      </c>
      <c r="D1246" s="3">
        <f>VLOOKUP(Table13[[#This Row],[Location_HQ]],layoffs_location_with_coordinat!A:B,2,FALSE)</f>
        <v>0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48</v>
      </c>
      <c r="N1246" s="3" t="s">
        <v>63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>
        <f>VLOOKUP(Table13[[#This Row],[Location_HQ]],layoffs_location_with_coordinat!A:B,2,FALSE)</f>
        <v>0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>
        <f>VLOOKUP(Table13[[#This Row],[Location_HQ]],layoffs_location_with_coordinat!A:B,2,FALSE)</f>
        <v>0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250</v>
      </c>
      <c r="C1249" s="3" t="s">
        <v>39</v>
      </c>
      <c r="D1249" s="3">
        <f>VLOOKUP(Table13[[#This Row],[Location_HQ]],layoffs_location_with_coordinat!A:B,2,FALSE)</f>
        <v>0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16</v>
      </c>
      <c r="N1249" s="3" t="s">
        <v>28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251</v>
      </c>
      <c r="C1250" s="3" t="s">
        <v>76</v>
      </c>
      <c r="D1250" s="3">
        <f>VLOOKUP(Table13[[#This Row],[Location_HQ]],layoffs_location_with_coordinat!A:B,2,FALSE)</f>
        <v>0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32</v>
      </c>
      <c r="N1250" s="3" t="s">
        <v>28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>
        <f>VLOOKUP(Table13[[#This Row],[Location_HQ]],layoffs_location_with_coordinat!A:B,2,FALSE)</f>
        <v>0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>
        <f>VLOOKUP(Table13[[#This Row],[Location_HQ]],layoffs_location_with_coordinat!A:B,2,FALSE)</f>
        <v>0</v>
      </c>
      <c r="E1252" s="3">
        <f>VLOOKUP(Table13[[#This Row],[Location_HQ]],layoffs_location_with_coordinat!A:C,3,FALSE)</f>
        <v>0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35</v>
      </c>
      <c r="N1253" s="3" t="s">
        <v>22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>
        <f>VLOOKUP(Table13[[#This Row],[Location_HQ]],layoffs_location_with_coordinat!A:B,2,FALSE)</f>
        <v>0</v>
      </c>
      <c r="E1254" s="3">
        <f>VLOOKUP(Table13[[#This Row],[Location_HQ]],layoffs_location_with_coordinat!A:C,3,FALSE)</f>
        <v>0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>
        <f>VLOOKUP(Table13[[#This Row],[Location_HQ]],layoffs_location_with_coordinat!A:B,2,FALSE)</f>
        <v>0</v>
      </c>
      <c r="E1255" s="3">
        <f>VLOOKUP(Table13[[#This Row],[Location_HQ]],layoffs_location_with_coordinat!A:C,3,FALSE)</f>
        <v>0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>
        <f>VLOOKUP(Table13[[#This Row],[Location_HQ]],layoffs_location_with_coordinat!A:B,2,FALSE)</f>
        <v>0</v>
      </c>
      <c r="E1256" s="3">
        <f>VLOOKUP(Table13[[#This Row],[Location_HQ]],layoffs_location_with_coordinat!A:C,3,FALSE)</f>
        <v>0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242</v>
      </c>
      <c r="C1257" s="3" t="s">
        <v>179</v>
      </c>
      <c r="D1257" s="3">
        <f>VLOOKUP(Table13[[#This Row],[Location_HQ]],layoffs_location_with_coordinat!A:B,2,FALSE)</f>
        <v>0</v>
      </c>
      <c r="E1257" s="3">
        <f>VLOOKUP(Table13[[#This Row],[Location_HQ]],layoffs_location_with_coordinat!A:C,3,FALSE)</f>
        <v>0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77</v>
      </c>
      <c r="N1257" s="3" t="s">
        <v>41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241</v>
      </c>
      <c r="C1258" s="11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32</v>
      </c>
      <c r="N1258" s="3" t="s">
        <v>28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>
        <f>VLOOKUP(Table13[[#This Row],[Location_HQ]],layoffs_location_with_coordinat!A:B,2,FALSE)</f>
        <v>0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>
        <f>VLOOKUP(Table13[[#This Row],[Location_HQ]],layoffs_location_with_coordinat!A:B,2,FALSE)</f>
        <v>0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237</v>
      </c>
      <c r="C1263" s="3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54</v>
      </c>
      <c r="N1263" s="3" t="s">
        <v>22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>
        <f>VLOOKUP(Table13[[#This Row],[Location_HQ]],layoffs_location_with_coordinat!A:B,2,FALSE)</f>
        <v>0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>
        <f>VLOOKUP(Table13[[#This Row],[Location_HQ]],layoffs_location_with_coordinat!A:B,2,FALSE)</f>
        <v>0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234</v>
      </c>
      <c r="C1266" s="3" t="s">
        <v>235</v>
      </c>
      <c r="D1266" s="3">
        <f>VLOOKUP(Table13[[#This Row],[Location_HQ]],layoffs_location_with_coordinat!A:B,2,FALSE)</f>
        <v>0</v>
      </c>
      <c r="E1266" s="3">
        <f>VLOOKUP(Table13[[#This Row],[Location_HQ]],layoffs_location_with_coordinat!A:C,3,FALSE)</f>
        <v>0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60</v>
      </c>
      <c r="N1266" s="3" t="s">
        <v>49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3">
        <f>VLOOKUP(Table13[[#This Row],[Location_HQ]],layoffs_location_with_coordinat!A:B,2,FALSE)</f>
        <v>0</v>
      </c>
      <c r="E1267" s="3">
        <f>VLOOKUP(Table13[[#This Row],[Location_HQ]],layoffs_location_with_coordinat!A:C,3,FALSE)</f>
        <v>0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>
        <f>VLOOKUP(Table13[[#This Row],[Location_HQ]],layoffs_location_with_coordinat!A:B,2,FALSE)</f>
        <v>0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>
        <f>VLOOKUP(Table13[[#This Row],[Location_HQ]],layoffs_location_with_coordinat!A:B,2,FALSE)</f>
        <v>0</v>
      </c>
      <c r="E1269" s="3">
        <f>VLOOKUP(Table13[[#This Row],[Location_HQ]],layoffs_location_with_coordinat!A:C,3,FALSE)</f>
        <v>0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227</v>
      </c>
      <c r="C1270" s="3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77</v>
      </c>
      <c r="N1270" s="3" t="s">
        <v>108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228</v>
      </c>
      <c r="C1271" s="3" t="s">
        <v>39</v>
      </c>
      <c r="D1271" s="3">
        <f>VLOOKUP(Table13[[#This Row],[Location_HQ]],layoffs_location_with_coordinat!A:B,2,FALSE)</f>
        <v>0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21</v>
      </c>
      <c r="N1271" s="3" t="s">
        <v>108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>
        <f>VLOOKUP(Table13[[#This Row],[Location_HQ]],layoffs_location_with_coordinat!A:B,2,FALSE)</f>
        <v>0</v>
      </c>
      <c r="E1272" s="3">
        <f>VLOOKUP(Table13[[#This Row],[Location_HQ]],layoffs_location_with_coordinat!A:C,3,FALSE)</f>
        <v>0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>
        <f>VLOOKUP(Table13[[#This Row],[Location_HQ]],layoffs_location_with_coordinat!A:B,2,FALSE)</f>
        <v>0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221</v>
      </c>
      <c r="C1275" s="3" t="s">
        <v>222</v>
      </c>
      <c r="D1275" s="3">
        <f>VLOOKUP(Table13[[#This Row],[Location_HQ]],layoffs_location_with_coordinat!A:B,2,FALSE)</f>
        <v>0</v>
      </c>
      <c r="E1275" s="3">
        <f>VLOOKUP(Table13[[#This Row],[Location_HQ]],layoffs_location_with_coordinat!A:C,3,FALSE)</f>
        <v>0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77</v>
      </c>
      <c r="N1275" s="3" t="s">
        <v>22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>
        <f>VLOOKUP(Table13[[#This Row],[Location_HQ]],layoffs_location_with_coordinat!A:B,2,FALSE)</f>
        <v>0</v>
      </c>
      <c r="E1276" s="3">
        <f>VLOOKUP(Table13[[#This Row],[Location_HQ]],layoffs_location_with_coordinat!A:C,3,FALSE)</f>
        <v>0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>
        <f>VLOOKUP(Table13[[#This Row],[Location_HQ]],layoffs_location_with_coordinat!A:B,2,FALSE)</f>
        <v>0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>
        <f>VLOOKUP(Table13[[#This Row],[Location_HQ]],layoffs_location_with_coordinat!A:B,2,FALSE)</f>
        <v>0</v>
      </c>
      <c r="E1278" s="3">
        <f>VLOOKUP(Table13[[#This Row],[Location_HQ]],layoffs_location_with_coordinat!A:C,3,FALSE)</f>
        <v>0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>
        <f>VLOOKUP(Table13[[#This Row],[Location_HQ]],layoffs_location_with_coordinat!A:B,2,FALSE)</f>
        <v>0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212</v>
      </c>
      <c r="C1280" s="3" t="s">
        <v>43</v>
      </c>
      <c r="D1280" s="3">
        <f>VLOOKUP(Table13[[#This Row],[Location_HQ]],layoffs_location_with_coordinat!A:B,2,FALSE)</f>
        <v>0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84</v>
      </c>
      <c r="N1280" s="3" t="s">
        <v>33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>
        <f>VLOOKUP(Table13[[#This Row],[Location_HQ]],layoffs_location_with_coordinat!A:B,2,FALSE)</f>
        <v>0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>
        <f>VLOOKUP(Table13[[#This Row],[Location_HQ]],layoffs_location_with_coordinat!A:B,2,FALSE)</f>
        <v>0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>
        <f>VLOOKUP(Table13[[#This Row],[Location_HQ]],layoffs_location_with_coordinat!A:B,2,FALSE)</f>
        <v>0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210</v>
      </c>
      <c r="C1284" s="11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35</v>
      </c>
      <c r="N1284" s="3" t="s">
        <v>22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>
        <f>VLOOKUP(Table13[[#This Row],[Location_HQ]],layoffs_location_with_coordinat!A:B,2,FALSE)</f>
        <v>0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>
        <f>VLOOKUP(Table13[[#This Row],[Location_HQ]],layoffs_location_with_coordinat!A:B,2,FALSE)</f>
        <v>0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>
        <f>VLOOKUP(Table13[[#This Row],[Location_HQ]],layoffs_location_with_coordinat!A:B,2,FALSE)</f>
        <v>0</v>
      </c>
      <c r="E1287" s="3">
        <f>VLOOKUP(Table13[[#This Row],[Location_HQ]],layoffs_location_with_coordinat!A:C,3,FALSE)</f>
        <v>0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>
        <f>VLOOKUP(Table13[[#This Row],[Location_HQ]],layoffs_location_with_coordinat!A:B,2,FALSE)</f>
        <v>0</v>
      </c>
      <c r="E1289" s="3">
        <f>VLOOKUP(Table13[[#This Row],[Location_HQ]],layoffs_location_with_coordinat!A:C,3,FALSE)</f>
        <v>0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202</v>
      </c>
      <c r="C1290" s="3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137</v>
      </c>
      <c r="N1290" s="3" t="s">
        <v>41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203</v>
      </c>
      <c r="C1291" s="3" t="s">
        <v>39</v>
      </c>
      <c r="D1291" s="3">
        <f>VLOOKUP(Table13[[#This Row],[Location_HQ]],layoffs_location_with_coordinat!A:B,2,FALSE)</f>
        <v>0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79</v>
      </c>
      <c r="N1291" s="3" t="s">
        <v>36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>
        <f>VLOOKUP(Table13[[#This Row],[Location_HQ]],layoffs_location_with_coordinat!A:B,2,FALSE)</f>
        <v>0</v>
      </c>
      <c r="E1293" s="3">
        <f>VLOOKUP(Table13[[#This Row],[Location_HQ]],layoffs_location_with_coordinat!A:C,3,FALSE)</f>
        <v>0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>
        <f>VLOOKUP(Table13[[#This Row],[Location_HQ]],layoffs_location_with_coordinat!A:B,2,FALSE)</f>
        <v>0</v>
      </c>
      <c r="E1294" s="3">
        <f>VLOOKUP(Table13[[#This Row],[Location_HQ]],layoffs_location_with_coordinat!A:C,3,FALSE)</f>
        <v>0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>
        <f>VLOOKUP(Table13[[#This Row],[Location_HQ]],layoffs_location_with_coordinat!A:B,2,FALSE)</f>
        <v>0</v>
      </c>
      <c r="E1295" s="3">
        <f>VLOOKUP(Table13[[#This Row],[Location_HQ]],layoffs_location_with_coordinat!A:C,3,FALSE)</f>
        <v>0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133</v>
      </c>
      <c r="C1297" s="3" t="s">
        <v>115</v>
      </c>
      <c r="D1297" s="3">
        <f>VLOOKUP(Table13[[#This Row],[Location_HQ]],layoffs_location_with_coordinat!A:B,2,FALSE)</f>
        <v>0</v>
      </c>
      <c r="E1297" s="3">
        <f>VLOOKUP(Table13[[#This Row],[Location_HQ]],layoffs_location_with_coordinat!A:C,3,FALSE)</f>
        <v>0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68</v>
      </c>
      <c r="N1297" s="3" t="s">
        <v>108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191</v>
      </c>
      <c r="C1298" s="11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192</v>
      </c>
      <c r="N1298" s="3" t="s">
        <v>28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190</v>
      </c>
      <c r="C1299" s="3" t="s">
        <v>47</v>
      </c>
      <c r="D1299" s="3">
        <f>VLOOKUP(Table13[[#This Row],[Location_HQ]],layoffs_location_with_coordinat!A:B,2,FALSE)</f>
        <v>0</v>
      </c>
      <c r="E1299" s="3">
        <f>VLOOKUP(Table13[[#This Row],[Location_HQ]],layoffs_location_with_coordinat!A:C,3,FALSE)</f>
        <v>0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35</v>
      </c>
      <c r="N1299" s="3" t="s">
        <v>41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>
        <f>VLOOKUP(Table13[[#This Row],[Location_HQ]],layoffs_location_with_coordinat!A:B,2,FALSE)</f>
        <v>0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>
        <f>VLOOKUP(Table13[[#This Row],[Location_HQ]],layoffs_location_with_coordinat!A:B,2,FALSE)</f>
        <v>0</v>
      </c>
      <c r="E1302" s="3">
        <f>VLOOKUP(Table13[[#This Row],[Location_HQ]],layoffs_location_with_coordinat!A:C,3,FALSE)</f>
        <v>0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181</v>
      </c>
      <c r="C1303" s="3" t="s">
        <v>182</v>
      </c>
      <c r="D1303" s="3">
        <f>VLOOKUP(Table13[[#This Row],[Location_HQ]],layoffs_location_with_coordinat!A:B,2,FALSE)</f>
        <v>0</v>
      </c>
      <c r="E1303" s="3">
        <f>VLOOKUP(Table13[[#This Row],[Location_HQ]],layoffs_location_with_coordinat!A:C,3,FALSE)</f>
        <v>0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32</v>
      </c>
      <c r="N1303" s="3" t="s">
        <v>36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183</v>
      </c>
      <c r="C1304" s="3" t="s">
        <v>13</v>
      </c>
      <c r="D1304" s="3">
        <f>VLOOKUP(Table13[[#This Row],[Location_HQ]],layoffs_location_with_coordinat!A:B,2,FALSE)</f>
        <v>0</v>
      </c>
      <c r="E1304" s="3">
        <f>VLOOKUP(Table13[[#This Row],[Location_HQ]],layoffs_location_with_coordinat!A:C,3,FALSE)</f>
        <v>0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60</v>
      </c>
      <c r="N1304" s="3" t="s">
        <v>108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178</v>
      </c>
      <c r="C1306" s="3" t="s">
        <v>179</v>
      </c>
      <c r="D1306" s="3">
        <f>VLOOKUP(Table13[[#This Row],[Location_HQ]],layoffs_location_with_coordinat!A:B,2,FALSE)</f>
        <v>0</v>
      </c>
      <c r="E1306" s="3">
        <f>VLOOKUP(Table13[[#This Row],[Location_HQ]],layoffs_location_with_coordinat!A:C,3,FALSE)</f>
        <v>0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68</v>
      </c>
      <c r="N1306" s="3" t="s">
        <v>36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175</v>
      </c>
      <c r="C1309" s="3" t="s">
        <v>71</v>
      </c>
      <c r="D1309" s="3">
        <f>VLOOKUP(Table13[[#This Row],[Location_HQ]],layoffs_location_with_coordinat!A:B,2,FALSE)</f>
        <v>0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139</v>
      </c>
      <c r="N1309" s="3" t="s">
        <v>28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174</v>
      </c>
      <c r="C1310" s="3" t="s">
        <v>154</v>
      </c>
      <c r="D1310" s="3">
        <f>VLOOKUP(Table13[[#This Row],[Location_HQ]],layoffs_location_with_coordinat!A:B,2,FALSE)</f>
        <v>0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60</v>
      </c>
      <c r="N1310" s="3" t="s">
        <v>28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>
        <f>VLOOKUP(Table13[[#This Row],[Location_HQ]],layoffs_location_with_coordinat!A:B,2,FALSE)</f>
        <v>0</v>
      </c>
      <c r="E1312" s="3">
        <f>VLOOKUP(Table13[[#This Row],[Location_HQ]],layoffs_location_with_coordinat!A:C,3,FALSE)</f>
        <v>0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>
        <f>VLOOKUP(Table13[[#This Row],[Location_HQ]],layoffs_location_with_coordinat!A:B,2,FALSE)</f>
        <v>0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>
        <f>VLOOKUP(Table13[[#This Row],[Location_HQ]],layoffs_location_with_coordinat!A:B,2,FALSE)</f>
        <v>0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169</v>
      </c>
      <c r="C1315" s="3" t="s">
        <v>47</v>
      </c>
      <c r="D1315" s="3">
        <f>VLOOKUP(Table13[[#This Row],[Location_HQ]],layoffs_location_with_coordinat!A:B,2,FALSE)</f>
        <v>0</v>
      </c>
      <c r="E1315" s="3">
        <f>VLOOKUP(Table13[[#This Row],[Location_HQ]],layoffs_location_with_coordinat!A:C,3,FALSE)</f>
        <v>0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54</v>
      </c>
      <c r="N1315" s="3" t="s">
        <v>49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163</v>
      </c>
      <c r="C1316" s="3" t="s">
        <v>164</v>
      </c>
      <c r="D1316" s="3">
        <f>VLOOKUP(Table13[[#This Row],[Location_HQ]],layoffs_location_with_coordinat!A:B,2,FALSE)</f>
        <v>0</v>
      </c>
      <c r="E1316" s="3">
        <f>VLOOKUP(Table13[[#This Row],[Location_HQ]],layoffs_location_with_coordinat!A:C,3,FALSE)</f>
        <v>0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77</v>
      </c>
      <c r="N1316" s="3" t="s">
        <v>41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>
        <f>VLOOKUP(Table13[[#This Row],[Location_HQ]],layoffs_location_with_coordinat!A:B,2,FALSE)</f>
        <v>0</v>
      </c>
      <c r="E1317" s="3">
        <f>VLOOKUP(Table13[[#This Row],[Location_HQ]],layoffs_location_with_coordinat!A:C,3,FALSE)</f>
        <v>0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>
        <f>VLOOKUP(Table13[[#This Row],[Location_HQ]],layoffs_location_with_coordinat!A:B,2,FALSE)</f>
        <v>0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>
        <f>VLOOKUP(Table13[[#This Row],[Location_HQ]],layoffs_location_with_coordinat!A:B,2,FALSE)</f>
        <v>0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158</v>
      </c>
      <c r="C1320" s="3" t="s">
        <v>159</v>
      </c>
      <c r="D1320" s="3">
        <f>VLOOKUP(Table13[[#This Row],[Location_HQ]],layoffs_location_with_coordinat!A:B,2,FALSE)</f>
        <v>0</v>
      </c>
      <c r="E1320" s="3">
        <f>VLOOKUP(Table13[[#This Row],[Location_HQ]],layoffs_location_with_coordinat!A:C,3,FALSE)</f>
        <v>0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139</v>
      </c>
      <c r="N1320" s="3" t="s">
        <v>41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3">
        <f>VLOOKUP(Table13[[#This Row],[Location_HQ]],layoffs_location_with_coordinat!A:B,2,FALSE)</f>
        <v>0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17" t="s">
        <v>151</v>
      </c>
      <c r="C1323" s="17" t="s">
        <v>58</v>
      </c>
      <c r="D1323" s="3">
        <f>VLOOKUP(Table13[[#This Row],[Location_HQ]],layoffs_location_with_coordinat!A:B,2,FALSE)</f>
        <v>0</v>
      </c>
      <c r="E1323" s="3">
        <f>VLOOKUP(Table13[[#This Row],[Location_HQ]],layoffs_location_with_coordinat!A:C,3,FALSE)</f>
        <v>0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17">
        <v>45</v>
      </c>
      <c r="I1323" s="18" t="d">
        <v>2023-08-30</v>
      </c>
      <c r="J1323" s="19">
        <v>10</v>
      </c>
      <c r="K1323" s="20">
        <v>450</v>
      </c>
      <c r="L1323" s="20">
        <v>405</v>
      </c>
      <c r="M1323" s="17" t="s">
        <v>21</v>
      </c>
      <c r="N1323" s="17" t="s">
        <v>22</v>
      </c>
      <c r="O1323" s="35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>
        <f>VLOOKUP(Table13[[#This Row],[Location_HQ]],layoffs_location_with_coordinat!A:B,2,FALSE)</f>
        <v>0</v>
      </c>
      <c r="E1324" s="3">
        <f>VLOOKUP(Table13[[#This Row],[Location_HQ]],layoffs_location_with_coordinat!A:C,3,FALSE)</f>
        <v>0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>
        <f>VLOOKUP(Table13[[#This Row],[Location_HQ]],layoffs_location_with_coordinat!A:B,2,FALSE)</f>
        <v>0</v>
      </c>
      <c r="E1325" s="3">
        <f>VLOOKUP(Table13[[#This Row],[Location_HQ]],layoffs_location_with_coordinat!A:C,3,FALSE)</f>
        <v>0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3" t="s">
        <v>39</v>
      </c>
      <c r="D1327" s="3">
        <f>VLOOKUP(Table13[[#This Row],[Location_HQ]],layoffs_location_with_coordinat!A:B,2,FALSE)</f>
        <v>0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17" t="s">
        <v>145</v>
      </c>
      <c r="D1328" s="3">
        <f>VLOOKUP(Table13[[#This Row],[Location_HQ]],layoffs_location_with_coordinat!A:B,2,FALSE)</f>
        <v>0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>
        <f>VLOOKUP(Table13[[#This Row],[Location_HQ]],layoffs_location_with_coordinat!A:B,2,FALSE)</f>
        <v>0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3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>
        <f>VLOOKUP(Table13[[#This Row],[Location_HQ]],layoffs_location_with_coordinat!A:B,2,FALSE)</f>
        <v>0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17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>
        <f>VLOOKUP(Table13[[#This Row],[Location_HQ]],layoffs_location_with_coordinat!A:B,2,FALSE)</f>
        <v>0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>
        <f>VLOOKUP(Table13[[#This Row],[Location_HQ]],layoffs_location_with_coordinat!A:B,2,FALSE)</f>
        <v>0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>
        <f>VLOOKUP(Table13[[#This Row],[Location_HQ]],layoffs_location_with_coordinat!A:B,2,FALSE)</f>
        <v>0</v>
      </c>
      <c r="E1337" s="3">
        <f>VLOOKUP(Table13[[#This Row],[Location_HQ]],layoffs_location_with_coordinat!A:C,3,FALSE)</f>
        <v>0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3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17" t="s">
        <v>76</v>
      </c>
      <c r="D1339" s="3">
        <f>VLOOKUP(Table13[[#This Row],[Location_HQ]],layoffs_location_with_coordinat!A:B,2,FALSE)</f>
        <v>0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>
        <f>VLOOKUP(Table13[[#This Row],[Location_HQ]],layoffs_location_with_coordinat!A:B,2,FALSE)</f>
        <v>0</v>
      </c>
      <c r="E1340" s="3">
        <f>VLOOKUP(Table13[[#This Row],[Location_HQ]],layoffs_location_with_coordinat!A:C,3,FALSE)</f>
        <v>0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3" t="s">
        <v>113</v>
      </c>
      <c r="D1341" s="3">
        <f>VLOOKUP(Table13[[#This Row],[Location_HQ]],layoffs_location_with_coordinat!A:B,2,FALSE)</f>
        <v>0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17" t="s">
        <v>13</v>
      </c>
      <c r="D1342" s="3">
        <f>VLOOKUP(Table13[[#This Row],[Location_HQ]],layoffs_location_with_coordinat!A:B,2,FALSE)</f>
        <v>0</v>
      </c>
      <c r="E1342" s="3">
        <f>VLOOKUP(Table13[[#This Row],[Location_HQ]],layoffs_location_with_coordinat!A:C,3,FALSE)</f>
        <v>0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>
        <f>VLOOKUP(Table13[[#This Row],[Location_HQ]],layoffs_location_with_coordinat!A:B,2,FALSE)</f>
        <v>0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>
        <f>VLOOKUP(Table13[[#This Row],[Location_HQ]],layoffs_location_with_coordinat!A:B,2,FALSE)</f>
        <v>0</v>
      </c>
      <c r="E1344" s="3">
        <f>VLOOKUP(Table13[[#This Row],[Location_HQ]],layoffs_location_with_coordinat!A:C,3,FALSE)</f>
        <v>0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>
        <f>VLOOKUP(Table13[[#This Row],[Location_HQ]],layoffs_location_with_coordinat!A:B,2,FALSE)</f>
        <v>0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34">
        <v>123</v>
      </c>
      <c r="P1346" s="21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3" t="s">
        <v>39</v>
      </c>
      <c r="D1347" s="3">
        <f>VLOOKUP(Table13[[#This Row],[Location_HQ]],layoffs_location_with_coordinat!A:B,2,FALSE)</f>
        <v>0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5">
        <v>536</v>
      </c>
      <c r="P1347" s="3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17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34">
        <v>50</v>
      </c>
      <c r="P1349" s="21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3" t="s">
        <v>115</v>
      </c>
      <c r="D1350" s="3">
        <f>VLOOKUP(Table13[[#This Row],[Location_HQ]],layoffs_location_with_coordinat!A:B,2,FALSE)</f>
        <v>0</v>
      </c>
      <c r="E1350" s="3">
        <f>VLOOKUP(Table13[[#This Row],[Location_HQ]],layoffs_location_with_coordinat!A:C,3,FALSE)</f>
        <v>0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5">
        <v>730</v>
      </c>
      <c r="P1350" s="3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17" t="s">
        <v>113</v>
      </c>
      <c r="D1351" s="3">
        <f>VLOOKUP(Table13[[#This Row],[Location_HQ]],layoffs_location_with_coordinat!A:B,2,FALSE)</f>
        <v>0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34">
        <v>400</v>
      </c>
      <c r="P1351" s="21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3" t="s">
        <v>58</v>
      </c>
      <c r="D1352" s="3">
        <f>VLOOKUP(Table13[[#This Row],[Location_HQ]],layoffs_location_with_coordinat!A:B,2,FALSE)</f>
        <v>0</v>
      </c>
      <c r="E1352" s="3">
        <f>VLOOKUP(Table13[[#This Row],[Location_HQ]],layoffs_location_with_coordinat!A:C,3,FALSE)</f>
        <v>0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5">
        <v>629</v>
      </c>
      <c r="P1352" s="3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26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>
        <f>VLOOKUP(Table13[[#This Row],[Location_HQ]],layoffs_location_with_coordinat!A:B,2,FALSE)</f>
        <v>0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11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17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>
        <f>VLOOKUP(Table13[[#This Row],[Location_HQ]],layoffs_location_with_coordinat!A:B,2,FALSE)</f>
        <v>0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>
        <f>VLOOKUP(Table13[[#This Row],[Location_HQ]],layoffs_location_with_coordinat!A:B,2,FALSE)</f>
        <v>0</v>
      </c>
      <c r="E1361" s="3">
        <f>VLOOKUP(Table13[[#This Row],[Location_HQ]],layoffs_location_with_coordinat!A:C,3,FALSE)</f>
        <v>0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3">
        <f>VLOOKUP(Table13[[#This Row],[Location_HQ]],layoffs_location_with_coordinat!A:B,2,FALSE)</f>
        <v>0</v>
      </c>
      <c r="E1362" s="3">
        <f>VLOOKUP(Table13[[#This Row],[Location_HQ]],layoffs_location_with_coordinat!A:C,3,FALSE)</f>
        <v>0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>
        <f>VLOOKUP(Table13[[#This Row],[Location_HQ]],layoffs_location_with_coordinat!A:B,2,FALSE)</f>
        <v>0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>
        <f>VLOOKUP(Table13[[#This Row],[Location_HQ]],layoffs_location_with_coordinat!A:B,2,FALSE)</f>
        <v>0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>
        <f>VLOOKUP(Table13[[#This Row],[Location_HQ]],layoffs_location_with_coordinat!A:B,2,FALSE)</f>
        <v>0</v>
      </c>
      <c r="E1365" s="3">
        <f>VLOOKUP(Table13[[#This Row],[Location_HQ]],layoffs_location_with_coordinat!A:C,3,FALSE)</f>
        <v>0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>
        <f>VLOOKUP(Table13[[#This Row],[Location_HQ]],layoffs_location_with_coordinat!A:B,2,FALSE)</f>
        <v>0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3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17" t="s">
        <v>83</v>
      </c>
      <c r="D1370" s="3">
        <f>VLOOKUP(Table13[[#This Row],[Location_HQ]],layoffs_location_with_coordinat!A:B,2,FALSE)</f>
        <v>0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>
        <f>VLOOKUP(Table13[[#This Row],[Location_HQ]],layoffs_location_with_coordinat!A:B,2,FALSE)</f>
        <v>0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>
        <f>VLOOKUP(Table13[[#This Row],[Location_HQ]],layoffs_location_with_coordinat!A:B,2,FALSE)</f>
        <v>0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>
        <f>VLOOKUP(Table13[[#This Row],[Location_HQ]],layoffs_location_with_coordinat!A:B,2,FALSE)</f>
        <v>0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>
        <f>VLOOKUP(Table13[[#This Row],[Location_HQ]],layoffs_location_with_coordinat!A:B,2,FALSE)</f>
        <v>0</v>
      </c>
      <c r="E1375" s="3">
        <f>VLOOKUP(Table13[[#This Row],[Location_HQ]],layoffs_location_with_coordinat!A:C,3,FALSE)</f>
        <v>0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>
        <f>VLOOKUP(Table13[[#This Row],[Location_HQ]],layoffs_location_with_coordinat!A:B,2,FALSE)</f>
        <v>0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>
        <f>VLOOKUP(Table13[[#This Row],[Location_HQ]],layoffs_location_with_coordinat!A:B,2,FALSE)</f>
        <v>0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34">
        <v>1100</v>
      </c>
      <c r="P1377" s="21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5">
        <v>1300</v>
      </c>
      <c r="P1378" s="3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>
        <f>VLOOKUP(Table13[[#This Row],[Location_HQ]],layoffs_location_with_coordinat!A:B,2,FALSE)</f>
        <v>0</v>
      </c>
      <c r="E1379" s="3">
        <f>VLOOKUP(Table13[[#This Row],[Location_HQ]],layoffs_location_with_coordinat!A:C,3,FALSE)</f>
        <v>0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3">
        <f>VLOOKUP(Table13[[#This Row],[Location_HQ]],layoffs_location_with_coordinat!A:B,2,FALSE)</f>
        <v>0</v>
      </c>
      <c r="E1380" s="3">
        <f>VLOOKUP(Table13[[#This Row],[Location_HQ]],layoffs_location_with_coordinat!A:C,3,FALSE)</f>
        <v>0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34">
        <v>700</v>
      </c>
      <c r="P1380" s="21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3" t="s">
        <v>51</v>
      </c>
      <c r="D1381" s="3">
        <f>VLOOKUP(Table13[[#This Row],[Location_HQ]],layoffs_location_with_coordinat!A:B,2,FALSE)</f>
        <v>0</v>
      </c>
      <c r="E1381" s="3">
        <f>VLOOKUP(Table13[[#This Row],[Location_HQ]],layoffs_location_with_coordinat!A:C,3,FALSE)</f>
        <v>0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34">
        <v>2100</v>
      </c>
      <c r="P1381" s="22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17" t="s">
        <v>47</v>
      </c>
      <c r="D1382" s="3">
        <f>VLOOKUP(Table13[[#This Row],[Location_HQ]],layoffs_location_with_coordinat!A:B,2,FALSE)</f>
        <v>0</v>
      </c>
      <c r="E1382" s="3">
        <f>VLOOKUP(Table13[[#This Row],[Location_HQ]],layoffs_location_with_coordinat!A:C,3,FALSE)</f>
        <v>0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5">
        <v>35</v>
      </c>
      <c r="P1382" s="3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3">
        <f>VLOOKUP(Table13[[#This Row],[Location_HQ]],layoffs_location_with_coordinat!A:B,2,FALSE)</f>
        <v>0</v>
      </c>
      <c r="E1384" s="3">
        <f>VLOOKUP(Table13[[#This Row],[Location_HQ]],layoffs_location_with_coordinat!A:C,3,FALSE)</f>
        <v>0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3">
        <f>VLOOKUP(Table13[[#This Row],[Location_HQ]],layoffs_location_with_coordinat!A:B,2,FALSE)</f>
        <v>0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>
        <f>VLOOKUP(Table13[[#This Row],[Location_HQ]],layoffs_location_with_coordinat!A:B,2,FALSE)</f>
        <v>0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>
        <f>VLOOKUP(Table13[[#This Row],[Location_HQ]],layoffs_location_with_coordinat!A:B,2,FALSE)</f>
        <v>0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34">
        <v>302</v>
      </c>
      <c r="P1389" s="21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>
        <f>VLOOKUP(Table13[[#This Row],[Location_HQ]],layoffs_location_with_coordinat!A:B,2,FALSE)</f>
        <v>0</v>
      </c>
      <c r="E1390" s="3">
        <f>VLOOKUP(Table13[[#This Row],[Location_HQ]],layoffs_location_with_coordinat!A:C,3,FALSE)</f>
        <v>0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27"/>
      <c r="P1390" s="3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>
        <f>VLOOKUP(Table13[[#This Row],[Location_HQ]],layoffs_location_with_coordinat!A:B,2,FALSE)</f>
        <v>0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>
        <f>VLOOKUP(Table13[[#This Row],[Location_HQ]],layoffs_location_with_coordinat!A:B,2,FALSE)</f>
        <v>0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0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>
        <f>VLOOKUP(Table13[[#This Row],[Location_HQ]],layoffs_location_with_coordinat!A:B,2,FALSE)</f>
        <v>0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3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26" t="s">
        <v>135</v>
      </c>
      <c r="D1401" s="3">
        <f>VLOOKUP(Table13[[#This Row],[Location_HQ]],layoffs_location_with_coordinat!A:B,2,FALSE)</f>
        <v>0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>
        <f>VLOOKUP(Table13[[#This Row],[Location_HQ]],layoffs_location_with_coordinat!A:B,2,FALSE)</f>
        <v>0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>
        <f>VLOOKUP(Table13[[#This Row],[Location_HQ]],layoffs_location_with_coordinat!A:B,2,FALSE)</f>
        <v>0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>
        <f>VLOOKUP(Table13[[#This Row],[Location_HQ]],layoffs_location_with_coordinat!A:B,2,FALSE)</f>
        <v>0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>
        <f>VLOOKUP(Table13[[#This Row],[Location_HQ]],layoffs_location_with_coordinat!A:B,2,FALSE)</f>
        <v>0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>
        <f>VLOOKUP(Table13[[#This Row],[Location_HQ]],layoffs_location_with_coordinat!A:B,2,FALSE)</f>
        <v>0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>
        <f>VLOOKUP(Table13[[#This Row],[Location_HQ]],layoffs_location_with_coordinat!A:B,2,FALSE)</f>
        <v>0</v>
      </c>
      <c r="E1407" s="3">
        <f>VLOOKUP(Table13[[#This Row],[Location_HQ]],layoffs_location_with_coordinat!A:C,3,FALSE)</f>
        <v>0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>
        <f>VLOOKUP(Table13[[#This Row],[Location_HQ]],layoffs_location_with_coordinat!A:B,2,FALSE)</f>
        <v>0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>
        <f>VLOOKUP(Table13[[#This Row],[Location_HQ]],layoffs_location_with_coordinat!A:B,2,FALSE)</f>
        <v>0</v>
      </c>
      <c r="E1410" s="3">
        <f>VLOOKUP(Table13[[#This Row],[Location_HQ]],layoffs_location_with_coordinat!A:C,3,FALSE)</f>
        <v>0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>
        <f>VLOOKUP(Table13[[#This Row],[Location_HQ]],layoffs_location_with_coordinat!A:B,2,FALSE)</f>
        <v>0</v>
      </c>
      <c r="E1411" s="3">
        <f>VLOOKUP(Table13[[#This Row],[Location_HQ]],layoffs_location_with_coordinat!A:C,3,FALSE)</f>
        <v>0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>
        <f>VLOOKUP(Table13[[#This Row],[Location_HQ]],layoffs_location_with_coordinat!A:B,2,FALSE)</f>
        <v>0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>
        <f>VLOOKUP(Table13[[#This Row],[Location_HQ]],layoffs_location_with_coordinat!A:B,2,FALSE)</f>
        <v>0</v>
      </c>
      <c r="E1414" s="3">
        <f>VLOOKUP(Table13[[#This Row],[Location_HQ]],layoffs_location_with_coordinat!A:C,3,FALSE)</f>
        <v>0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>
        <f>VLOOKUP(Table13[[#This Row],[Location_HQ]],layoffs_location_with_coordinat!A:B,2,FALSE)</f>
        <v>0</v>
      </c>
      <c r="E1415" s="3">
        <f>VLOOKUP(Table13[[#This Row],[Location_HQ]],layoffs_location_with_coordinat!A:C,3,FALSE)</f>
        <v>0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11" t="s">
        <v>19</v>
      </c>
      <c r="D1416" s="3">
        <f>VLOOKUP(Table13[[#This Row],[Location_HQ]],layoffs_location_with_coordinat!A:B,2,FALSE)</f>
        <v>0</v>
      </c>
      <c r="E1416" s="3">
        <f>VLOOKUP(Table13[[#This Row],[Location_HQ]],layoffs_location_with_coordinat!A:C,3,FALSE)</f>
        <v>0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>
        <f>VLOOKUP(Table13[[#This Row],[Location_HQ]],layoffs_location_with_coordinat!A:B,2,FALSE)</f>
        <v>0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7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17" t="s">
        <v>13</v>
      </c>
      <c r="D1418" s="3">
        <f>VLOOKUP(Table13[[#This Row],[Location_HQ]],layoffs_location_with_coordinat!A:B,2,FALSE)</f>
        <v>0</v>
      </c>
      <c r="E1418" s="3">
        <f>VLOOKUP(Table13[[#This Row],[Location_HQ]],layoffs_location_with_coordinat!A:C,3,FALSE)</f>
        <v>0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17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11" t="s">
        <v>76</v>
      </c>
      <c r="D1419" s="3">
        <f>VLOOKUP(Table13[[#This Row],[Location_HQ]],layoffs_location_with_coordinat!A:B,2,FALSE)</f>
        <v>0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>
        <f>VLOOKUP(Table13[[#This Row],[Location_HQ]],layoffs_location_with_coordinat!A:B,2,FALSE)</f>
        <v>0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26" t="s">
        <v>1349</v>
      </c>
      <c r="D1421" s="3">
        <f>VLOOKUP(Table13[[#This Row],[Location_HQ]],layoffs_location_with_coordinat!A:B,2,FALSE)</f>
        <v>0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>
        <f>VLOOKUP(Table13[[#This Row],[Location_HQ]],layoffs_location_with_coordinat!A:B,2,FALSE)</f>
        <v>0</v>
      </c>
      <c r="E1422" s="3">
        <f>VLOOKUP(Table13[[#This Row],[Location_HQ]],layoffs_location_with_coordinat!A:C,3,FALSE)</f>
        <v>0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>
        <f>VLOOKUP(Table13[[#This Row],[Location_HQ]],layoffs_location_with_coordinat!A:B,2,FALSE)</f>
        <v>0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>
        <f>VLOOKUP(Table13[[#This Row],[Location_HQ]],layoffs_location_with_coordinat!A:B,2,FALSE)</f>
        <v>0</v>
      </c>
      <c r="E1424" s="3">
        <f>VLOOKUP(Table13[[#This Row],[Location_HQ]],layoffs_location_with_coordinat!A:C,3,FALSE)</f>
        <v>0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11" t="s">
        <v>1211</v>
      </c>
      <c r="D1425" s="3">
        <f>VLOOKUP(Table13[[#This Row],[Location_HQ]],layoffs_location_with_coordinat!A:B,2,FALSE)</f>
        <v>0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11" t="s">
        <v>39</v>
      </c>
      <c r="D1426" s="3">
        <f>VLOOKUP(Table13[[#This Row],[Location_HQ]],layoffs_location_with_coordinat!A:B,2,FALSE)</f>
        <v>0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>
        <f>VLOOKUP(Table13[[#This Row],[Location_HQ]],layoffs_location_with_coordinat!A:B,2,FALSE)</f>
        <v>0</v>
      </c>
      <c r="E1427" s="3">
        <f>VLOOKUP(Table13[[#This Row],[Location_HQ]],layoffs_location_with_coordinat!A:C,3,FALSE)</f>
        <v>0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11" t="s">
        <v>47</v>
      </c>
      <c r="D1428" s="3">
        <f>VLOOKUP(Table13[[#This Row],[Location_HQ]],layoffs_location_with_coordinat!A:B,2,FALSE)</f>
        <v>0</v>
      </c>
      <c r="E1428" s="3">
        <f>VLOOKUP(Table13[[#This Row],[Location_HQ]],layoffs_location_with_coordinat!A:C,3,FALSE)</f>
        <v>0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26" t="s">
        <v>1348</v>
      </c>
      <c r="D1429" s="3">
        <f>VLOOKUP(Table13[[#This Row],[Location_HQ]],layoffs_location_with_coordinat!A:B,2,FALSE)</f>
        <v>0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>
        <f>VLOOKUP(Table13[[#This Row],[Location_HQ]],layoffs_location_with_coordinat!A:B,2,FALSE)</f>
        <v>0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>
        <f>VLOOKUP(Table13[[#This Row],[Location_HQ]],layoffs_location_with_coordinat!A:B,2,FALSE)</f>
        <v>0</v>
      </c>
      <c r="E1431" s="3">
        <f>VLOOKUP(Table13[[#This Row],[Location_HQ]],layoffs_location_with_coordinat!A:C,3,FALSE)</f>
        <v>0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>
        <f>VLOOKUP(Table13[[#This Row],[Location_HQ]],layoffs_location_with_coordinat!A:B,2,FALSE)</f>
        <v>0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7" t="s">
        <v>63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>
        <f>VLOOKUP(Table13[[#This Row],[Location_HQ]],layoffs_location_with_coordinat!A:B,2,FALSE)</f>
        <v>0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4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>
        <f>VLOOKUP(Table13[[#This Row],[Location_HQ]],layoffs_location_with_coordinat!A:B,2,FALSE)</f>
        <v>0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11" t="s">
        <v>179</v>
      </c>
      <c r="D1437" s="3">
        <f>VLOOKUP(Table13[[#This Row],[Location_HQ]],layoffs_location_with_coordinat!A:B,2,FALSE)</f>
        <v>0</v>
      </c>
      <c r="E1437" s="3">
        <f>VLOOKUP(Table13[[#This Row],[Location_HQ]],layoffs_location_with_coordinat!A:C,3,FALSE)</f>
        <v>0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>
        <f>VLOOKUP(Table13[[#This Row],[Location_HQ]],layoffs_location_with_coordinat!A:B,2,FALSE)</f>
        <v>0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26" t="s">
        <v>13</v>
      </c>
      <c r="D1439" s="3">
        <f>VLOOKUP(Table13[[#This Row],[Location_HQ]],layoffs_location_with_coordinat!A:B,2,FALSE)</f>
        <v>0</v>
      </c>
      <c r="E1439" s="3">
        <f>VLOOKUP(Table13[[#This Row],[Location_HQ]],layoffs_location_with_coordinat!A:C,3,FALSE)</f>
        <v>0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>
        <f>VLOOKUP(Table13[[#This Row],[Location_HQ]],layoffs_location_with_coordinat!A:B,2,FALSE)</f>
        <v>0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>
        <f>VLOOKUP(Table13[[#This Row],[Location_HQ]],layoffs_location_with_coordinat!A:B,2,FALSE)</f>
        <v>0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>
        <f>VLOOKUP(Table13[[#This Row],[Location_HQ]],layoffs_location_with_coordinat!A:B,2,FALSE)</f>
        <v>0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>
        <f>VLOOKUP(Table13[[#This Row],[Location_HQ]],layoffs_location_with_coordinat!A:B,2,FALSE)</f>
        <v>0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>
        <f>VLOOKUP(Table13[[#This Row],[Location_HQ]],layoffs_location_with_coordinat!A:B,2,FALSE)</f>
        <v>0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>
        <f>VLOOKUP(Table13[[#This Row],[Location_HQ]],layoffs_location_with_coordinat!A:B,2,FALSE)</f>
        <v>0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>
        <f>VLOOKUP(Table13[[#This Row],[Location_HQ]],layoffs_location_with_coordinat!A:B,2,FALSE)</f>
        <v>0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>
        <f>VLOOKUP(Table13[[#This Row],[Location_HQ]],layoffs_location_with_coordinat!A:B,2,FALSE)</f>
        <v>0</v>
      </c>
      <c r="E1448" s="3">
        <f>VLOOKUP(Table13[[#This Row],[Location_HQ]],layoffs_location_with_coordinat!A:C,3,FALSE)</f>
        <v>0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>
        <f>VLOOKUP(Table13[[#This Row],[Location_HQ]],layoffs_location_with_coordinat!A:B,2,FALSE)</f>
        <v>0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16">
        <v>230</v>
      </c>
      <c r="P1450" s="21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>
        <f>VLOOKUP(Table13[[#This Row],[Location_HQ]],layoffs_location_with_coordinat!A:B,2,FALSE)</f>
        <v>0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27">
        <v>91</v>
      </c>
      <c r="P1451" s="3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>
        <f>VLOOKUP(Table13[[#This Row],[Location_HQ]],layoffs_location_with_coordinat!A:B,2,FALSE)</f>
        <v>0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16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27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>
        <f>VLOOKUP(Table13[[#This Row],[Location_HQ]],layoffs_location_with_coordinat!A:B,2,FALSE)</f>
        <v>0</v>
      </c>
      <c r="E1455" s="3">
        <f>VLOOKUP(Table13[[#This Row],[Location_HQ]],layoffs_location_with_coordinat!A:C,3,FALSE)</f>
        <v>0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>
        <f>VLOOKUP(Table13[[#This Row],[Location_HQ]],layoffs_location_with_coordinat!A:B,2,FALSE)</f>
        <v>0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>
        <f>VLOOKUP(Table13[[#This Row],[Location_HQ]],layoffs_location_with_coordinat!A:B,2,FALSE)</f>
        <v>0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>
        <f>VLOOKUP(Table13[[#This Row],[Location_HQ]],layoffs_location_with_coordinat!A:B,2,FALSE)</f>
        <v>0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>
        <f>VLOOKUP(Table13[[#This Row],[Location_HQ]],layoffs_location_with_coordinat!A:B,2,FALSE)</f>
        <v>0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>
        <f>VLOOKUP(Table13[[#This Row],[Location_HQ]],layoffs_location_with_coordinat!A:B,2,FALSE)</f>
        <v>0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>
        <f>VLOOKUP(Table13[[#This Row],[Location_HQ]],layoffs_location_with_coordinat!A:B,2,FALSE)</f>
        <v>0</v>
      </c>
      <c r="E1467" s="3">
        <f>VLOOKUP(Table13[[#This Row],[Location_HQ]],layoffs_location_with_coordinat!A:C,3,FALSE)</f>
        <v>0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11" t="s">
        <v>127</v>
      </c>
      <c r="D1468" s="3">
        <f>VLOOKUP(Table13[[#This Row],[Location_HQ]],layoffs_location_with_coordinat!A:B,2,FALSE)</f>
        <v>0</v>
      </c>
      <c r="E1468" s="3">
        <f>VLOOKUP(Table13[[#This Row],[Location_HQ]],layoffs_location_with_coordinat!A:C,3,FALSE)</f>
        <v>0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>
        <f>VLOOKUP(Table13[[#This Row],[Location_HQ]],layoffs_location_with_coordinat!A:B,2,FALSE)</f>
        <v>0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26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>
        <f>VLOOKUP(Table13[[#This Row],[Location_HQ]],layoffs_location_with_coordinat!A:B,2,FALSE)</f>
        <v>0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>
        <f>VLOOKUP(Table13[[#This Row],[Location_HQ]],layoffs_location_with_coordinat!A:B,2,FALSE)</f>
        <v>0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>
        <f>VLOOKUP(Table13[[#This Row],[Location_HQ]],layoffs_location_with_coordinat!A:B,2,FALSE)</f>
        <v>0</v>
      </c>
      <c r="E1475" s="3">
        <f>VLOOKUP(Table13[[#This Row],[Location_HQ]],layoffs_location_with_coordinat!A:C,3,FALSE)</f>
        <v>0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>
        <f>VLOOKUP(Table13[[#This Row],[Location_HQ]],layoffs_location_with_coordinat!A:B,2,FALSE)</f>
        <v>0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>
        <f>VLOOKUP(Table13[[#This Row],[Location_HQ]],layoffs_location_with_coordinat!A:B,2,FALSE)</f>
        <v>0</v>
      </c>
      <c r="E1477" s="3">
        <f>VLOOKUP(Table13[[#This Row],[Location_HQ]],layoffs_location_with_coordinat!A:C,3,FALSE)</f>
        <v>0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>
        <f>VLOOKUP(Table13[[#This Row],[Location_HQ]],layoffs_location_with_coordinat!A:B,2,FALSE)</f>
        <v>0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11" t="s">
        <v>1344</v>
      </c>
      <c r="D1480" s="3">
        <f>VLOOKUP(Table13[[#This Row],[Location_HQ]],layoffs_location_with_coordinat!A:B,2,FALSE)</f>
        <v>0</v>
      </c>
      <c r="E1480" s="3">
        <f>VLOOKUP(Table13[[#This Row],[Location_HQ]],layoffs_location_with_coordinat!A:C,3,FALSE)</f>
        <v>0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>
        <f>VLOOKUP(Table13[[#This Row],[Location_HQ]],layoffs_location_with_coordinat!A:B,2,FALSE)</f>
        <v>0</v>
      </c>
      <c r="E1481" s="3">
        <f>VLOOKUP(Table13[[#This Row],[Location_HQ]],layoffs_location_with_coordinat!A:C,3,FALSE)</f>
        <v>0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>
        <f>VLOOKUP(Table13[[#This Row],[Location_HQ]],layoffs_location_with_coordinat!A:B,2,FALSE)</f>
        <v>0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26" t="s">
        <v>452</v>
      </c>
      <c r="D1483" s="3">
        <f>VLOOKUP(Table13[[#This Row],[Location_HQ]],layoffs_location_with_coordinat!A:B,2,FALSE)</f>
        <v>0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11" t="s">
        <v>71</v>
      </c>
      <c r="D1484" s="3">
        <f>VLOOKUP(Table13[[#This Row],[Location_HQ]],layoffs_location_with_coordinat!A:B,2,FALSE)</f>
        <v>0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26" t="s">
        <v>547</v>
      </c>
      <c r="D1485" s="3">
        <f>VLOOKUP(Table13[[#This Row],[Location_HQ]],layoffs_location_with_coordinat!A:B,2,FALSE)</f>
        <v>0</v>
      </c>
      <c r="E1485" s="3">
        <f>VLOOKUP(Table13[[#This Row],[Location_HQ]],layoffs_location_with_coordinat!A:C,3,FALSE)</f>
        <v>0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>
        <f>VLOOKUP(Table13[[#This Row],[Location_HQ]],layoffs_location_with_coordinat!A:B,2,FALSE)</f>
        <v>0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7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4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>
        <f>VLOOKUP(Table13[[#This Row],[Location_HQ]],layoffs_location_with_coordinat!A:B,2,FALSE)</f>
        <v>0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>
        <f>VLOOKUP(Table13[[#This Row],[Location_HQ]],layoffs_location_with_coordinat!A:B,2,FALSE)</f>
        <v>0</v>
      </c>
      <c r="E1489" s="3">
        <f>VLOOKUP(Table13[[#This Row],[Location_HQ]],layoffs_location_with_coordinat!A:C,3,FALSE)</f>
        <v>0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11" t="s">
        <v>135</v>
      </c>
      <c r="D1490" s="3">
        <f>VLOOKUP(Table13[[#This Row],[Location_HQ]],layoffs_location_with_coordinat!A:B,2,FALSE)</f>
        <v>0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26" t="s">
        <v>1718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7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11" t="s">
        <v>43</v>
      </c>
      <c r="D1492" s="3">
        <f>VLOOKUP(Table13[[#This Row],[Location_HQ]],layoffs_location_with_coordinat!A:B,2,FALSE)</f>
        <v>0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4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26" t="s">
        <v>39</v>
      </c>
      <c r="D1493" s="3">
        <f>VLOOKUP(Table13[[#This Row],[Location_HQ]],layoffs_location_with_coordinat!A:B,2,FALSE)</f>
        <v>0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>
        <f>VLOOKUP(Table13[[#This Row],[Location_HQ]],layoffs_location_with_coordinat!A:B,2,FALSE)</f>
        <v>0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>
        <f>VLOOKUP(Table13[[#This Row],[Location_HQ]],layoffs_location_with_coordinat!A:B,2,FALSE)</f>
        <v>0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>
        <f>VLOOKUP(Table13[[#This Row],[Location_HQ]],layoffs_location_with_coordinat!A:B,2,FALSE)</f>
        <v>0</v>
      </c>
      <c r="E1496" s="3">
        <f>VLOOKUP(Table13[[#This Row],[Location_HQ]],layoffs_location_with_coordinat!A:C,3,FALSE)</f>
        <v>0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>
        <f>VLOOKUP(Table13[[#This Row],[Location_HQ]],layoffs_location_with_coordinat!A:B,2,FALSE)</f>
        <v>0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>
        <f>VLOOKUP(Table13[[#This Row],[Location_HQ]],layoffs_location_with_coordinat!A:B,2,FALSE)</f>
        <v>0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>
        <f>VLOOKUP(Table13[[#This Row],[Location_HQ]],layoffs_location_with_coordinat!A:B,2,FALSE)</f>
        <v>0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3">
        <f>VLOOKUP(Table13[[#This Row],[Location_HQ]],layoffs_location_with_coordinat!A:B,2,FALSE)</f>
        <v>0</v>
      </c>
      <c r="E1501" s="3">
        <f>VLOOKUP(Table13[[#This Row],[Location_HQ]],layoffs_location_with_coordinat!A:C,3,FALSE)</f>
        <v>0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>
        <f>VLOOKUP(Table13[[#This Row],[Location_HQ]],layoffs_location_with_coordinat!A:B,2,FALSE)</f>
        <v>0</v>
      </c>
      <c r="E1503" s="3">
        <f>VLOOKUP(Table13[[#This Row],[Location_HQ]],layoffs_location_with_coordinat!A:C,3,FALSE)</f>
        <v>0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>
        <f>VLOOKUP(Table13[[#This Row],[Location_HQ]],layoffs_location_with_coordinat!A:B,2,FALSE)</f>
        <v>0</v>
      </c>
      <c r="E1505" s="3">
        <f>VLOOKUP(Table13[[#This Row],[Location_HQ]],layoffs_location_with_coordinat!A:C,3,FALSE)</f>
        <v>0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11" t="s">
        <v>71</v>
      </c>
      <c r="D1506" s="3">
        <f>VLOOKUP(Table13[[#This Row],[Location_HQ]],layoffs_location_with_coordinat!A:B,2,FALSE)</f>
        <v>0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>
        <f>VLOOKUP(Table13[[#This Row],[Location_HQ]],layoffs_location_with_coordinat!A:B,2,FALSE)</f>
        <v>0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26" t="s">
        <v>58</v>
      </c>
      <c r="D1508" s="3">
        <f>VLOOKUP(Table13[[#This Row],[Location_HQ]],layoffs_location_with_coordinat!A:B,2,FALSE)</f>
        <v>0</v>
      </c>
      <c r="E1508" s="3">
        <f>VLOOKUP(Table13[[#This Row],[Location_HQ]],layoffs_location_with_coordinat!A:C,3,FALSE)</f>
        <v>0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>
        <f>VLOOKUP(Table13[[#This Row],[Location_HQ]],layoffs_location_with_coordinat!A:B,2,FALSE)</f>
        <v>0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>
        <f>VLOOKUP(Table13[[#This Row],[Location_HQ]],layoffs_location_with_coordinat!A:B,2,FALSE)</f>
        <v>0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>
        <f>VLOOKUP(Table13[[#This Row],[Location_HQ]],layoffs_location_with_coordinat!A:B,2,FALSE)</f>
        <v>0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>
        <f>VLOOKUP(Table13[[#This Row],[Location_HQ]],layoffs_location_with_coordinat!A:B,2,FALSE)</f>
        <v>0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>
        <f>VLOOKUP(Table13[[#This Row],[Location_HQ]],layoffs_location_with_coordinat!A:B,2,FALSE)</f>
        <v>0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>
        <f>VLOOKUP(Table13[[#This Row],[Location_HQ]],layoffs_location_with_coordinat!A:B,2,FALSE)</f>
        <v>0</v>
      </c>
      <c r="E1514" s="3">
        <f>VLOOKUP(Table13[[#This Row],[Location_HQ]],layoffs_location_with_coordinat!A:C,3,FALSE)</f>
        <v>0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>
        <f>VLOOKUP(Table13[[#This Row],[Location_HQ]],layoffs_location_with_coordinat!A:B,2,FALSE)</f>
        <v>0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16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>
        <f>VLOOKUP(Table13[[#This Row],[Location_HQ]],layoffs_location_with_coordinat!A:B,2,FALSE)</f>
        <v>0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7" t="s">
        <v>33</v>
      </c>
      <c r="O1516" s="27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>
        <f>VLOOKUP(Table13[[#This Row],[Location_HQ]],layoffs_location_with_coordinat!A:B,2,FALSE)</f>
        <v>0</v>
      </c>
      <c r="E1517" s="3">
        <f>VLOOKUP(Table13[[#This Row],[Location_HQ]],layoffs_location_with_coordinat!A:C,3,FALSE)</f>
        <v>0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4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11" t="s">
        <v>392</v>
      </c>
      <c r="D1518" s="3">
        <f>VLOOKUP(Table13[[#This Row],[Location_HQ]],layoffs_location_with_coordinat!A:B,2,FALSE)</f>
        <v>0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26" t="s">
        <v>43</v>
      </c>
      <c r="D1519" s="3">
        <f>VLOOKUP(Table13[[#This Row],[Location_HQ]],layoffs_location_with_coordinat!A:B,2,FALSE)</f>
        <v>0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11" t="s">
        <v>83</v>
      </c>
      <c r="D1520" s="3">
        <f>VLOOKUP(Table13[[#This Row],[Location_HQ]],layoffs_location_with_coordinat!A:B,2,FALSE)</f>
        <v>0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26" t="s">
        <v>13</v>
      </c>
      <c r="D1521" s="3">
        <f>VLOOKUP(Table13[[#This Row],[Location_HQ]],layoffs_location_with_coordinat!A:B,2,FALSE)</f>
        <v>0</v>
      </c>
      <c r="E1521" s="3">
        <f>VLOOKUP(Table13[[#This Row],[Location_HQ]],layoffs_location_with_coordinat!A:C,3,FALSE)</f>
        <v>0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>
        <f>VLOOKUP(Table13[[#This Row],[Location_HQ]],layoffs_location_with_coordinat!A:B,2,FALSE)</f>
        <v>0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11" t="s">
        <v>132</v>
      </c>
      <c r="D1526" s="3">
        <f>VLOOKUP(Table13[[#This Row],[Location_HQ]],layoffs_location_with_coordinat!A:B,2,FALSE)</f>
        <v>0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26" t="s">
        <v>71</v>
      </c>
      <c r="D1527" s="3">
        <f>VLOOKUP(Table13[[#This Row],[Location_HQ]],layoffs_location_with_coordinat!A:B,2,FALSE)</f>
        <v>0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>
        <f>VLOOKUP(Table13[[#This Row],[Location_HQ]],layoffs_location_with_coordinat!A:B,2,FALSE)</f>
        <v>0</v>
      </c>
      <c r="E1528" s="3">
        <f>VLOOKUP(Table13[[#This Row],[Location_HQ]],layoffs_location_with_coordinat!A:C,3,FALSE)</f>
        <v>0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>
        <f>VLOOKUP(Table13[[#This Row],[Location_HQ]],layoffs_location_with_coordinat!A:B,2,FALSE)</f>
        <v>0</v>
      </c>
      <c r="E1531" s="3">
        <f>VLOOKUP(Table13[[#This Row],[Location_HQ]],layoffs_location_with_coordinat!A:C,3,FALSE)</f>
        <v>0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>
        <f>VLOOKUP(Table13[[#This Row],[Location_HQ]],layoffs_location_with_coordinat!A:B,2,FALSE)</f>
        <v>0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7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7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>
        <f>VLOOKUP(Table13[[#This Row],[Location_HQ]],layoffs_location_with_coordinat!A:B,2,FALSE)</f>
        <v>0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7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4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>
        <f>VLOOKUP(Table13[[#This Row],[Location_HQ]],layoffs_location_with_coordinat!A:B,2,FALSE)</f>
        <v>0</v>
      </c>
      <c r="E1536" s="3">
        <f>VLOOKUP(Table13[[#This Row],[Location_HQ]],layoffs_location_with_coordinat!A:C,3,FALSE)</f>
        <v>0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>
        <f>VLOOKUP(Table13[[#This Row],[Location_HQ]],layoffs_location_with_coordinat!A:B,2,FALSE)</f>
        <v>0</v>
      </c>
      <c r="E1537" s="3">
        <f>VLOOKUP(Table13[[#This Row],[Location_HQ]],layoffs_location_with_coordinat!A:C,3,FALSE)</f>
        <v>0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3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26" t="s">
        <v>47</v>
      </c>
      <c r="D1539" s="3">
        <f>VLOOKUP(Table13[[#This Row],[Location_HQ]],layoffs_location_with_coordinat!A:B,2,FALSE)</f>
        <v>0</v>
      </c>
      <c r="E1539" s="3">
        <f>VLOOKUP(Table13[[#This Row],[Location_HQ]],layoffs_location_with_coordinat!A:C,3,FALSE)</f>
        <v>0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16">
        <v>547</v>
      </c>
      <c r="P1539" s="21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27">
        <v>885</v>
      </c>
      <c r="P1540" s="3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>
        <f>VLOOKUP(Table13[[#This Row],[Location_HQ]],layoffs_location_with_coordinat!A:B,2,FALSE)</f>
        <v>0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>
        <f>VLOOKUP(Table13[[#This Row],[Location_HQ]],layoffs_location_with_coordinat!A:B,2,FALSE)</f>
        <v>0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>
        <f>VLOOKUP(Table13[[#This Row],[Location_HQ]],layoffs_location_with_coordinat!A:B,2,FALSE)</f>
        <v>0</v>
      </c>
      <c r="E1543" s="3">
        <f>VLOOKUP(Table13[[#This Row],[Location_HQ]],layoffs_location_with_coordinat!A:C,3,FALSE)</f>
        <v>0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>
        <f>VLOOKUP(Table13[[#This Row],[Location_HQ]],layoffs_location_with_coordinat!A:B,2,FALSE)</f>
        <v>0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11" t="s">
        <v>71</v>
      </c>
      <c r="D1546" s="3">
        <f>VLOOKUP(Table13[[#This Row],[Location_HQ]],layoffs_location_with_coordinat!A:B,2,FALSE)</f>
        <v>0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26" t="s">
        <v>1341</v>
      </c>
      <c r="D1548" s="3">
        <f>VLOOKUP(Table13[[#This Row],[Location_HQ]],layoffs_location_with_coordinat!A:B,2,FALSE)</f>
        <v>0</v>
      </c>
      <c r="E1548" s="3">
        <f>VLOOKUP(Table13[[#This Row],[Location_HQ]],layoffs_location_with_coordinat!A:C,3,FALSE)</f>
        <v>0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16">
        <v>276</v>
      </c>
      <c r="P1549" s="21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>
        <f>VLOOKUP(Table13[[#This Row],[Location_HQ]],layoffs_location_with_coordinat!A:B,2,FALSE)</f>
        <v>0</v>
      </c>
      <c r="E1550" s="3">
        <f>VLOOKUP(Table13[[#This Row],[Location_HQ]],layoffs_location_with_coordinat!A:C,3,FALSE)</f>
        <v>0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27">
        <v>74</v>
      </c>
      <c r="P1550" s="3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>
        <f>VLOOKUP(Table13[[#This Row],[Location_HQ]],layoffs_location_with_coordinat!A:B,2,FALSE)</f>
        <v>0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>
        <f>VLOOKUP(Table13[[#This Row],[Location_HQ]],layoffs_location_with_coordinat!A:B,2,FALSE)</f>
        <v>0</v>
      </c>
      <c r="E1552" s="3">
        <f>VLOOKUP(Table13[[#This Row],[Location_HQ]],layoffs_location_with_coordinat!A:C,3,FALSE)</f>
        <v>0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>
        <f>VLOOKUP(Table13[[#This Row],[Location_HQ]],layoffs_location_with_coordinat!A:B,2,FALSE)</f>
        <v>0</v>
      </c>
      <c r="E1553" s="3">
        <f>VLOOKUP(Table13[[#This Row],[Location_HQ]],layoffs_location_with_coordinat!A:C,3,FALSE)</f>
        <v>0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>
        <f>VLOOKUP(Table13[[#This Row],[Location_HQ]],layoffs_location_with_coordinat!A:B,2,FALSE)</f>
        <v>0</v>
      </c>
      <c r="E1554" s="3">
        <f>VLOOKUP(Table13[[#This Row],[Location_HQ]],layoffs_location_with_coordinat!A:C,3,FALSE)</f>
        <v>0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>
        <f>VLOOKUP(Table13[[#This Row],[Location_HQ]],layoffs_location_with_coordinat!A:B,2,FALSE)</f>
        <v>0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>
        <f>VLOOKUP(Table13[[#This Row],[Location_HQ]],layoffs_location_with_coordinat!A:B,2,FALSE)</f>
        <v>0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11" t="s">
        <v>71</v>
      </c>
      <c r="D1557" s="3">
        <f>VLOOKUP(Table13[[#This Row],[Location_HQ]],layoffs_location_with_coordinat!A:B,2,FALSE)</f>
        <v>0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26" t="s">
        <v>76</v>
      </c>
      <c r="D1558" s="3">
        <f>VLOOKUP(Table13[[#This Row],[Location_HQ]],layoffs_location_with_coordinat!A:B,2,FALSE)</f>
        <v>0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>
        <f>VLOOKUP(Table13[[#This Row],[Location_HQ]],layoffs_location_with_coordinat!A:B,2,FALSE)</f>
        <v>0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>
        <f>VLOOKUP(Table13[[#This Row],[Location_HQ]],layoffs_location_with_coordinat!A:B,2,FALSE)</f>
        <v>0</v>
      </c>
      <c r="E1560" s="3">
        <f>VLOOKUP(Table13[[#This Row],[Location_HQ]],layoffs_location_with_coordinat!A:C,3,FALSE)</f>
        <v>0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>
        <f>VLOOKUP(Table13[[#This Row],[Location_HQ]],layoffs_location_with_coordinat!A:B,2,FALSE)</f>
        <v>0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11" t="s">
        <v>76</v>
      </c>
      <c r="D1562" s="3">
        <f>VLOOKUP(Table13[[#This Row],[Location_HQ]],layoffs_location_with_coordinat!A:B,2,FALSE)</f>
        <v>0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3">
        <f>VLOOKUP(Table13[[#This Row],[Location_HQ]],layoffs_location_with_coordinat!A:B,2,FALSE)</f>
        <v>0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26" t="s">
        <v>43</v>
      </c>
      <c r="D1564" s="3">
        <f>VLOOKUP(Table13[[#This Row],[Location_HQ]],layoffs_location_with_coordinat!A:B,2,FALSE)</f>
        <v>0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>
        <f>VLOOKUP(Table13[[#This Row],[Location_HQ]],layoffs_location_with_coordinat!A:B,2,FALSE)</f>
        <v>0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>
        <f>VLOOKUP(Table13[[#This Row],[Location_HQ]],layoffs_location_with_coordinat!A:B,2,FALSE)</f>
        <v>0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>
        <f>VLOOKUP(Table13[[#This Row],[Location_HQ]],layoffs_location_with_coordinat!A:B,2,FALSE)</f>
        <v>0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3">
        <f>VLOOKUP(Table13[[#This Row],[Location_HQ]],layoffs_location_with_coordinat!A:B,2,FALSE)</f>
        <v>0</v>
      </c>
      <c r="E1570" s="3">
        <f>VLOOKUP(Table13[[#This Row],[Location_HQ]],layoffs_location_with_coordinat!A:C,3,FALSE)</f>
        <v>0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11" t="s">
        <v>154</v>
      </c>
      <c r="D1572" s="3">
        <f>VLOOKUP(Table13[[#This Row],[Location_HQ]],layoffs_location_with_coordinat!A:B,2,FALSE)</f>
        <v>0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26" t="s">
        <v>726</v>
      </c>
      <c r="D1573" s="3">
        <f>VLOOKUP(Table13[[#This Row],[Location_HQ]],layoffs_location_with_coordinat!A:B,2,FALSE)</f>
        <v>0</v>
      </c>
      <c r="E1573" s="3">
        <f>VLOOKUP(Table13[[#This Row],[Location_HQ]],layoffs_location_with_coordinat!A:C,3,FALSE)</f>
        <v>0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7" t="s">
        <v>1630</v>
      </c>
      <c r="C1574" s="37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42">
        <v>275</v>
      </c>
      <c r="I1574" s="43" t="d">
        <v>2024-02-08</v>
      </c>
      <c r="J1574" s="44"/>
      <c r="K1574" s="6"/>
      <c r="L1574" s="6"/>
      <c r="M1574" s="36" t="s">
        <v>79</v>
      </c>
      <c r="N1574" s="36" t="s">
        <v>28</v>
      </c>
      <c r="O1574" s="45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11" t="s">
        <v>1520</v>
      </c>
      <c r="C1575" s="11" t="s">
        <v>13</v>
      </c>
      <c r="D1575" s="3">
        <f>VLOOKUP(Table13[[#This Row],[Location_HQ]],layoffs_location_with_coordinat!A:B,2,FALSE)</f>
        <v>0</v>
      </c>
      <c r="E1575" s="3">
        <f>VLOOKUP(Table13[[#This Row],[Location_HQ]],layoffs_location_with_coordinat!A:C,3,FALSE)</f>
        <v>0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12">
        <v>21</v>
      </c>
      <c r="I1575" s="13" t="d">
        <v>2024-02-09</v>
      </c>
      <c r="J1575" s="14">
        <v>18</v>
      </c>
      <c r="K1575" s="15">
        <v>117</v>
      </c>
      <c r="L1575" s="15">
        <v>96</v>
      </c>
      <c r="M1575" s="7" t="s">
        <v>30</v>
      </c>
      <c r="N1575" s="7" t="s">
        <v>69</v>
      </c>
      <c r="O1575" s="1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>
        <f>VLOOKUP(Table13[[#This Row],[Location_HQ]],layoffs_location_with_coordinat!A:B,2,FALSE)</f>
        <v>0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>
        <f>VLOOKUP(Table13[[#This Row],[Location_HQ]],layoffs_location_with_coordinat!A:B,2,FALSE)</f>
        <v>0</v>
      </c>
      <c r="E1577" s="3">
        <f>VLOOKUP(Table13[[#This Row],[Location_HQ]],layoffs_location_with_coordinat!A:C,3,FALSE)</f>
        <v>0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>
        <f>VLOOKUP(Table13[[#This Row],[Location_HQ]],layoffs_location_with_coordinat!A:B,2,FALSE)</f>
        <v>0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>
        <f>VLOOKUP(Table13[[#This Row],[Location_HQ]],layoffs_location_with_coordinat!A:B,2,FALSE)</f>
        <v>0</v>
      </c>
      <c r="E1579" s="3">
        <f>VLOOKUP(Table13[[#This Row],[Location_HQ]],layoffs_location_with_coordinat!A:C,3,FALSE)</f>
        <v>0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11" t="s">
        <v>43</v>
      </c>
      <c r="D1580" s="3">
        <f>VLOOKUP(Table13[[#This Row],[Location_HQ]],layoffs_location_with_coordinat!A:B,2,FALSE)</f>
        <v>0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11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1623</v>
      </c>
      <c r="C1583" s="11" t="s">
        <v>135</v>
      </c>
      <c r="D1583" s="3">
        <f>VLOOKUP(Table13[[#This Row],[Location_HQ]],layoffs_location_with_coordinat!A:B,2,FALSE)</f>
        <v>0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16</v>
      </c>
      <c r="N1583" s="7" t="s">
        <v>33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1636</v>
      </c>
      <c r="C1584" s="11" t="s">
        <v>39</v>
      </c>
      <c r="D1584" s="3">
        <f>VLOOKUP(Table13[[#This Row],[Location_HQ]],layoffs_location_with_coordinat!A:B,2,FALSE)</f>
        <v>0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30</v>
      </c>
      <c r="N1584" s="7" t="s">
        <v>28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3">
        <f>VLOOKUP(Table13[[#This Row],[Location_HQ]],layoffs_location_with_coordinat!A:B,2,FALSE)</f>
        <v>0</v>
      </c>
      <c r="E1585" s="3">
        <f>VLOOKUP(Table13[[#This Row],[Location_HQ]],layoffs_location_with_coordinat!A:C,3,FALSE)</f>
        <v>0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>
        <f>VLOOKUP(Table13[[#This Row],[Location_HQ]],layoffs_location_with_coordinat!A:B,2,FALSE)</f>
        <v>0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3">
        <f>VLOOKUP(Table13[[#This Row],[Location_HQ]],layoffs_location_with_coordinat!A:B,2,FALSE)</f>
        <v>0</v>
      </c>
      <c r="E1588" s="3">
        <f>VLOOKUP(Table13[[#This Row],[Location_HQ]],layoffs_location_with_coordinat!A:C,3,FALSE)</f>
        <v>0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>
        <f>VLOOKUP(Table13[[#This Row],[Location_HQ]],layoffs_location_with_coordinat!A:B,2,FALSE)</f>
        <v>0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>
        <f>VLOOKUP(Table13[[#This Row],[Location_HQ]],layoffs_location_with_coordinat!A:B,2,FALSE)</f>
        <v>0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72</v>
      </c>
      <c r="N1592" s="7" t="s">
        <v>28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1054</v>
      </c>
      <c r="C1593" s="11" t="s">
        <v>51</v>
      </c>
      <c r="D1593" s="3">
        <f>VLOOKUP(Table13[[#This Row],[Location_HQ]],layoffs_location_with_coordinat!A:B,2,FALSE)</f>
        <v>0</v>
      </c>
      <c r="E1593" s="3">
        <f>VLOOKUP(Table13[[#This Row],[Location_HQ]],layoffs_location_with_coordinat!A:C,3,FALSE)</f>
        <v>0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16</v>
      </c>
      <c r="N1593" s="7" t="s">
        <v>28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1233</v>
      </c>
      <c r="C1594" s="11" t="s">
        <v>71</v>
      </c>
      <c r="D1594" s="3">
        <f>VLOOKUP(Table13[[#This Row],[Location_HQ]],layoffs_location_with_coordinat!A:B,2,FALSE)</f>
        <v>0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77</v>
      </c>
      <c r="N1594" s="7" t="s">
        <v>28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>
        <f>VLOOKUP(Table13[[#This Row],[Location_HQ]],layoffs_location_with_coordinat!A:B,2,FALSE)</f>
        <v>0</v>
      </c>
      <c r="E1595" s="3">
        <f>VLOOKUP(Table13[[#This Row],[Location_HQ]],layoffs_location_with_coordinat!A:C,3,FALSE)</f>
        <v>0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613</v>
      </c>
      <c r="C1596" s="11" t="s">
        <v>51</v>
      </c>
      <c r="D1596" s="3">
        <f>VLOOKUP(Table13[[#This Row],[Location_HQ]],layoffs_location_with_coordinat!A:B,2,FALSE)</f>
        <v>0</v>
      </c>
      <c r="E1596" s="3">
        <f>VLOOKUP(Table13[[#This Row],[Location_HQ]],layoffs_location_with_coordinat!A:C,3,FALSE)</f>
        <v>0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32</v>
      </c>
      <c r="N1596" s="7" t="s">
        <v>108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>
        <f>VLOOKUP(Table13[[#This Row],[Location_HQ]],layoffs_location_with_coordinat!A:B,2,FALSE)</f>
        <v>0</v>
      </c>
      <c r="E1597" s="3">
        <f>VLOOKUP(Table13[[#This Row],[Location_HQ]],layoffs_location_with_coordinat!A:C,3,FALSE)</f>
        <v>0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>
        <f>VLOOKUP(Table13[[#This Row],[Location_HQ]],layoffs_location_with_coordinat!A:B,2,FALSE)</f>
        <v>0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11" t="s">
        <v>1336</v>
      </c>
      <c r="D1599" s="3">
        <f>VLOOKUP(Table13[[#This Row],[Location_HQ]],layoffs_location_with_coordinat!A:B,2,FALSE)</f>
        <v>0</v>
      </c>
      <c r="E1599" s="3">
        <f>VLOOKUP(Table13[[#This Row],[Location_HQ]],layoffs_location_with_coordinat!A:C,3,FALSE)</f>
        <v>0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>
        <f>VLOOKUP(Table13[[#This Row],[Location_HQ]],layoffs_location_with_coordinat!A:B,2,FALSE)</f>
        <v>0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1654</v>
      </c>
      <c r="C1601" s="11" t="s">
        <v>58</v>
      </c>
      <c r="D1601" s="3">
        <f>VLOOKUP(Table13[[#This Row],[Location_HQ]],layoffs_location_with_coordinat!A:B,2,FALSE)</f>
        <v>0</v>
      </c>
      <c r="E1601" s="3">
        <f>VLOOKUP(Table13[[#This Row],[Location_HQ]],layoffs_location_with_coordinat!A:C,3,FALSE)</f>
        <v>0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30</v>
      </c>
      <c r="N1601" s="7" t="s">
        <v>69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>
        <f>VLOOKUP(Table13[[#This Row],[Location_HQ]],layoffs_location_with_coordinat!A:B,2,FALSE)</f>
        <v>0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11" t="s">
        <v>39</v>
      </c>
      <c r="D1603" s="3">
        <f>VLOOKUP(Table13[[#This Row],[Location_HQ]],layoffs_location_with_coordinat!A:B,2,FALSE)</f>
        <v>0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>
        <f>VLOOKUP(Table13[[#This Row],[Location_HQ]],layoffs_location_with_coordinat!A:B,2,FALSE)</f>
        <v>0</v>
      </c>
      <c r="E1604" s="3">
        <f>VLOOKUP(Table13[[#This Row],[Location_HQ]],layoffs_location_with_coordinat!A:C,3,FALSE)</f>
        <v>0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>
        <f>VLOOKUP(Table13[[#This Row],[Location_HQ]],layoffs_location_with_coordinat!A:B,2,FALSE)</f>
        <v>0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1674</v>
      </c>
      <c r="C1606" s="11" t="s">
        <v>39</v>
      </c>
      <c r="D1606" s="3">
        <f>VLOOKUP(Table13[[#This Row],[Location_HQ]],layoffs_location_with_coordinat!A:B,2,FALSE)</f>
        <v>0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54</v>
      </c>
      <c r="N1606" s="7" t="s">
        <v>22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3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767</v>
      </c>
      <c r="C1608" s="11" t="s">
        <v>39</v>
      </c>
      <c r="D1608" s="3">
        <f>VLOOKUP(Table13[[#This Row],[Location_HQ]],layoffs_location_with_coordinat!A:B,2,FALSE)</f>
        <v>0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21</v>
      </c>
      <c r="N1608" s="7" t="s">
        <v>41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>
        <f>VLOOKUP(Table13[[#This Row],[Location_HQ]],layoffs_location_with_coordinat!A:B,2,FALSE)</f>
        <v>0</v>
      </c>
      <c r="E1609" s="3">
        <f>VLOOKUP(Table13[[#This Row],[Location_HQ]],layoffs_location_with_coordinat!A:C,3,FALSE)</f>
        <v>0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>
        <f>VLOOKUP(Table13[[#This Row],[Location_HQ]],layoffs_location_with_coordinat!A:B,2,FALSE)</f>
        <v>0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221</v>
      </c>
      <c r="C1611" s="11" t="s">
        <v>222</v>
      </c>
      <c r="D1611" s="3">
        <f>VLOOKUP(Table13[[#This Row],[Location_HQ]],layoffs_location_with_coordinat!A:B,2,FALSE)</f>
        <v>0</v>
      </c>
      <c r="E1611" s="3">
        <f>VLOOKUP(Table13[[#This Row],[Location_HQ]],layoffs_location_with_coordinat!A:C,3,FALSE)</f>
        <v>0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77</v>
      </c>
      <c r="N1611" s="7" t="s">
        <v>22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>
        <f>VLOOKUP(Table13[[#This Row],[Location_HQ]],layoffs_location_with_coordinat!A:B,2,FALSE)</f>
        <v>0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1629</v>
      </c>
      <c r="C1614" s="11" t="s">
        <v>244</v>
      </c>
      <c r="D1614" s="3">
        <f>VLOOKUP(Table13[[#This Row],[Location_HQ]],layoffs_location_with_coordinat!A:B,2,FALSE)</f>
        <v>0</v>
      </c>
      <c r="E1614" s="3">
        <f>VLOOKUP(Table13[[#This Row],[Location_HQ]],layoffs_location_with_coordinat!A:C,3,FALSE)</f>
        <v>0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137</v>
      </c>
      <c r="N1614" s="7" t="s">
        <v>28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1648</v>
      </c>
      <c r="C1615" s="11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16</v>
      </c>
      <c r="N1615" s="3" t="s">
        <v>1698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11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>
        <f>VLOOKUP(Table13[[#This Row],[Location_HQ]],layoffs_location_with_coordinat!A:B,2,FALSE)</f>
        <v>0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1665</v>
      </c>
      <c r="C1618" s="11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35</v>
      </c>
      <c r="N1618" s="7" t="s">
        <v>41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504</v>
      </c>
      <c r="C1619" s="11" t="s">
        <v>145</v>
      </c>
      <c r="D1619" s="3">
        <f>VLOOKUP(Table13[[#This Row],[Location_HQ]],layoffs_location_with_coordinat!A:B,2,FALSE)</f>
        <v>0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72</v>
      </c>
      <c r="N1619" s="7" t="s">
        <v>28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11" t="s">
        <v>76</v>
      </c>
      <c r="D1620" s="3">
        <f>VLOOKUP(Table13[[#This Row],[Location_HQ]],layoffs_location_with_coordinat!A:B,2,FALSE)</f>
        <v>0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11" t="s">
        <v>1353</v>
      </c>
      <c r="D1621" s="3">
        <f>VLOOKUP(Table13[[#This Row],[Location_HQ]],layoffs_location_with_coordinat!A:B,2,FALSE)</f>
        <v>0</v>
      </c>
      <c r="E1621" s="3">
        <f>VLOOKUP(Table13[[#This Row],[Location_HQ]],layoffs_location_with_coordinat!A:C,3,FALSE)</f>
        <v>0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>
        <f>VLOOKUP(Table13[[#This Row],[Location_HQ]],layoffs_location_with_coordinat!A:B,2,FALSE)</f>
        <v>0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397</v>
      </c>
      <c r="C1623" s="11" t="s">
        <v>182</v>
      </c>
      <c r="D1623" s="3">
        <f>VLOOKUP(Table13[[#This Row],[Location_HQ]],layoffs_location_with_coordinat!A:B,2,FALSE)</f>
        <v>0</v>
      </c>
      <c r="E1623" s="3">
        <f>VLOOKUP(Table13[[#This Row],[Location_HQ]],layoffs_location_with_coordinat!A:C,3,FALSE)</f>
        <v>0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21</v>
      </c>
      <c r="N1623" s="7" t="s">
        <v>36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21</v>
      </c>
      <c r="N1624" s="7" t="s">
        <v>22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1662</v>
      </c>
      <c r="C1625" s="11" t="s">
        <v>244</v>
      </c>
      <c r="D1625" s="3">
        <f>VLOOKUP(Table13[[#This Row],[Location_HQ]],layoffs_location_with_coordinat!A:B,2,FALSE)</f>
        <v>0</v>
      </c>
      <c r="E1625" s="3">
        <f>VLOOKUP(Table13[[#This Row],[Location_HQ]],layoffs_location_with_coordinat!A:C,3,FALSE)</f>
        <v>0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35</v>
      </c>
      <c r="N1625" s="7" t="s">
        <v>49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>
        <f>VLOOKUP(Table13[[#This Row],[Location_HQ]],layoffs_location_with_coordinat!A:B,2,FALSE)</f>
        <v>0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>
        <f>VLOOKUP(Table13[[#This Row],[Location_HQ]],layoffs_location_with_coordinat!A:B,2,FALSE)</f>
        <v>0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64</v>
      </c>
      <c r="C1628" s="11" t="s">
        <v>65</v>
      </c>
      <c r="D1628" s="3">
        <f>VLOOKUP(Table13[[#This Row],[Location_HQ]],layoffs_location_with_coordinat!A:B,2,FALSE)</f>
        <v>0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32</v>
      </c>
      <c r="N1628" s="7" t="s">
        <v>49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>
        <f>VLOOKUP(Table13[[#This Row],[Location_HQ]],layoffs_location_with_coordinat!A:B,2,FALSE)</f>
        <v>0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>
        <f>VLOOKUP(Table13[[#This Row],[Location_HQ]],layoffs_location_with_coordinat!A:B,2,FALSE)</f>
        <v>0</v>
      </c>
      <c r="E1630" s="3">
        <f>VLOOKUP(Table13[[#This Row],[Location_HQ]],layoffs_location_with_coordinat!A:C,3,FALSE)</f>
        <v>0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203</v>
      </c>
      <c r="C1631" s="11" t="s">
        <v>39</v>
      </c>
      <c r="D1631" s="3">
        <f>VLOOKUP(Table13[[#This Row],[Location_HQ]],layoffs_location_with_coordinat!A:B,2,FALSE)</f>
        <v>0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79</v>
      </c>
      <c r="N1631" s="7" t="s">
        <v>36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1621</v>
      </c>
      <c r="C1633" s="11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79</v>
      </c>
      <c r="N1633" s="7" t="s">
        <v>41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1649</v>
      </c>
      <c r="C1634" s="11" t="s">
        <v>39</v>
      </c>
      <c r="D1634" s="3">
        <f>VLOOKUP(Table13[[#This Row],[Location_HQ]],layoffs_location_with_coordinat!A:B,2,FALSE)</f>
        <v>0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117</v>
      </c>
      <c r="N1634" s="7" t="s">
        <v>49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1663</v>
      </c>
      <c r="C1635" s="11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274</v>
      </c>
      <c r="N1635" s="7" t="s">
        <v>33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1669</v>
      </c>
      <c r="C1636" s="11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68</v>
      </c>
      <c r="N1636" s="7" t="s">
        <v>33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>
        <f>VLOOKUP(Table13[[#This Row],[Location_HQ]],layoffs_location_with_coordinat!A:B,2,FALSE)</f>
        <v>0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>
        <f>VLOOKUP(Table13[[#This Row],[Location_HQ]],layoffs_location_with_coordinat!A:B,2,FALSE)</f>
        <v>0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>
        <f>VLOOKUP(Table13[[#This Row],[Location_HQ]],layoffs_location_with_coordinat!A:B,2,FALSE)</f>
        <v>0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1620</v>
      </c>
      <c r="C1641" s="11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32</v>
      </c>
      <c r="N1641" s="7" t="s">
        <v>22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287</v>
      </c>
      <c r="C1642" s="11" t="s">
        <v>39</v>
      </c>
      <c r="D1642" s="3">
        <f>VLOOKUP(Table13[[#This Row],[Location_HQ]],layoffs_location_with_coordinat!A:B,2,FALSE)</f>
        <v>0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35</v>
      </c>
      <c r="N1642" s="7" t="s">
        <v>22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355</v>
      </c>
      <c r="C1643" s="11" t="s">
        <v>43</v>
      </c>
      <c r="D1643" s="3">
        <f>VLOOKUP(Table13[[#This Row],[Location_HQ]],layoffs_location_with_coordinat!A:B,2,FALSE)</f>
        <v>0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84</v>
      </c>
      <c r="N1643" s="7" t="s">
        <v>22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>
        <f>VLOOKUP(Table13[[#This Row],[Location_HQ]],layoffs_location_with_coordinat!A:B,2,FALSE)</f>
        <v>0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>
        <f>VLOOKUP(Table13[[#This Row],[Location_HQ]],layoffs_location_with_coordinat!A:B,2,FALSE)</f>
        <v>0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>
        <f>VLOOKUP(Table13[[#This Row],[Location_HQ]],layoffs_location_with_coordinat!A:B,2,FALSE)</f>
        <v>0</v>
      </c>
      <c r="E1647" s="3">
        <f>VLOOKUP(Table13[[#This Row],[Location_HQ]],layoffs_location_with_coordinat!A:C,3,FALSE)</f>
        <v>0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>
        <f>VLOOKUP(Table13[[#This Row],[Location_HQ]],layoffs_location_with_coordinat!A:B,2,FALSE)</f>
        <v>0</v>
      </c>
      <c r="E1648" s="3">
        <f>VLOOKUP(Table13[[#This Row],[Location_HQ]],layoffs_location_with_coordinat!A:C,3,FALSE)</f>
        <v>0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1614</v>
      </c>
      <c r="C1649" s="11" t="s">
        <v>1331</v>
      </c>
      <c r="D1649" s="3">
        <f>VLOOKUP(Table13[[#This Row],[Location_HQ]],layoffs_location_with_coordinat!A:B,2,FALSE)</f>
        <v>0</v>
      </c>
      <c r="E1649" s="3">
        <f>VLOOKUP(Table13[[#This Row],[Location_HQ]],layoffs_location_with_coordinat!A:C,3,FALSE)</f>
        <v>0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155</v>
      </c>
      <c r="N1649" s="7" t="s">
        <v>33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>
        <f>VLOOKUP(Table13[[#This Row],[Location_HQ]],layoffs_location_with_coordinat!A:B,2,FALSE)</f>
        <v>0</v>
      </c>
      <c r="E1650" s="3">
        <f>VLOOKUP(Table13[[#This Row],[Location_HQ]],layoffs_location_with_coordinat!A:C,3,FALSE)</f>
        <v>0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>
        <f>VLOOKUP(Table13[[#This Row],[Location_HQ]],layoffs_location_with_coordinat!A:B,2,FALSE)</f>
        <v>0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1352</v>
      </c>
      <c r="C1652" s="3" t="s">
        <v>1371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21</v>
      </c>
      <c r="N1652" s="3" t="s">
        <v>1698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>
        <f>VLOOKUP(Table13[[#This Row],[Location_HQ]],layoffs_location_with_coordinat!A:B,2,FALSE)</f>
        <v>0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35</v>
      </c>
      <c r="N1654" s="7" t="s">
        <v>69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>
        <f>VLOOKUP(Table13[[#This Row],[Location_HQ]],layoffs_location_with_coordinat!A:B,2,FALSE)</f>
        <v>0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>
        <f>VLOOKUP(Table13[[#This Row],[Location_HQ]],layoffs_location_with_coordinat!A:B,2,FALSE)</f>
        <v>0</v>
      </c>
      <c r="E1656" s="3">
        <f>VLOOKUP(Table13[[#This Row],[Location_HQ]],layoffs_location_with_coordinat!A:C,3,FALSE)</f>
        <v>0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1616</v>
      </c>
      <c r="C1657" s="11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1896</v>
      </c>
      <c r="N1657" s="7" t="s">
        <v>1494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1631</v>
      </c>
      <c r="C1658" s="7" t="s">
        <v>39</v>
      </c>
      <c r="D1658" s="3">
        <f>VLOOKUP(Table13[[#This Row],[Location_HQ]],layoffs_location_with_coordinat!A:B,2,FALSE)</f>
        <v>0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1897</v>
      </c>
      <c r="N1658" s="7" t="s">
        <v>1499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1635</v>
      </c>
      <c r="C1659" s="7" t="s">
        <v>39</v>
      </c>
      <c r="D1659" s="3">
        <f>VLOOKUP(Table13[[#This Row],[Location_HQ]],layoffs_location_with_coordinat!A:B,2,FALSE)</f>
        <v>0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1898</v>
      </c>
      <c r="N1659" s="7" t="s">
        <v>1493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>
        <f>VLOOKUP(Table13[[#This Row],[Location_HQ]],layoffs_location_with_coordinat!A:B,2,FALSE)</f>
        <v>0</v>
      </c>
      <c r="E1660" s="3">
        <f>VLOOKUP(Table13[[#This Row],[Location_HQ]],layoffs_location_with_coordinat!A:C,3,FALSE)</f>
        <v>0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>
        <f>VLOOKUP(Table13[[#This Row],[Location_HQ]],layoffs_location_with_coordinat!A:B,2,FALSE)</f>
        <v>0</v>
      </c>
      <c r="E1661" s="3">
        <f>VLOOKUP(Table13[[#This Row],[Location_HQ]],layoffs_location_with_coordinat!A:C,3,FALSE)</f>
        <v>0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>
        <f>VLOOKUP(Table13[[#This Row],[Location_HQ]],layoffs_location_with_coordinat!A:B,2,FALSE)</f>
        <v>0</v>
      </c>
      <c r="E1662" s="3">
        <f>VLOOKUP(Table13[[#This Row],[Location_HQ]],layoffs_location_with_coordinat!A:C,3,FALSE)</f>
        <v>0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1658</v>
      </c>
      <c r="C1663" s="7" t="s">
        <v>656</v>
      </c>
      <c r="D1663" s="3">
        <f>VLOOKUP(Table13[[#This Row],[Location_HQ]],layoffs_location_with_coordinat!A:B,2,FALSE)</f>
        <v>0</v>
      </c>
      <c r="E1663" s="3">
        <f>VLOOKUP(Table13[[#This Row],[Location_HQ]],layoffs_location_with_coordinat!A:C,3,FALSE)</f>
        <v>0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1897</v>
      </c>
      <c r="N1663" s="7" t="s">
        <v>1499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2180</v>
      </c>
      <c r="B1664" s="3" t="s">
        <v>799</v>
      </c>
      <c r="C1664" s="3" t="s">
        <v>145</v>
      </c>
      <c r="D1664" s="73">
        <f>VLOOKUP(Table13[[#This Row],[Location_HQ]],layoffs_location_with_coordinat!A:B,2,FALSE)</f>
        <v>0</v>
      </c>
      <c r="E1664" s="3" t="str">
        <f>VLOOKUP(Table13[[#This Row],[Location_HQ]],layoffs_location_with_coordinat!A:C,3,FALSE)</f>
        <v>Oregon</v>
      </c>
      <c r="F1664" s="3" t="s">
        <v>25</v>
      </c>
      <c r="G1664" s="3" t="str">
        <f>VLOOKUP(Table13[[#This Row],[Location_HQ]],layoffs_location_with_coordinat!A:E,5,FALSE)</f>
        <v>North America</v>
      </c>
      <c r="I1664" s="8" t="d">
        <v>2024-04-02</v>
      </c>
      <c r="J1664" s="9">
        <v>100</v>
      </c>
      <c r="K1664" s="83"/>
      <c r="L1664" s="83">
        <f>SUM(Table13[[#This Row],[Company_Size_before_Layoffs]]-Table13[[#This Row],[Laid_Off]])</f>
        <v>0</v>
      </c>
      <c r="M1664" s="3" t="s">
        <v>21</v>
      </c>
      <c r="N1664" s="3" t="s">
        <v>49</v>
      </c>
      <c r="O1664" s="34" t="s">
        <v>2165</v>
      </c>
      <c r="P1664" s="3">
        <v>2024</v>
      </c>
      <c r="Q1664" s="3">
        <f>VLOOKUP(Table13[[#This Row],[Location_HQ]],layoffs_location_with_coordinat!A:F,6,FALSE)</f>
        <v>45.520247099999999</v>
      </c>
      <c r="R1664" s="3">
        <f>VLOOKUP(Table13[[#This Row],[Location_HQ]],layoffs_location_with_coordinat!A:G,7,FALSE)</f>
        <v>-122.674194</v>
      </c>
    </row>
    <row r="1665" spans="1:18" x14ac:dyDescent="0.2">
      <c r="A1665" s="3">
        <v>2181</v>
      </c>
      <c r="B1665" s="3" t="s">
        <v>2240</v>
      </c>
      <c r="C1665" s="3" t="s">
        <v>97</v>
      </c>
      <c r="D1665" s="73">
        <f>VLOOKUP(Table13[[#This Row],[Location_HQ]],layoffs_location_with_coordinat!A:B,2,FALSE)</f>
        <v>0</v>
      </c>
      <c r="E1665" s="3">
        <f>VLOOKUP(Table13[[#This Row],[Location_HQ]],layoffs_location_with_coordinat!A:C,3,FALSE)</f>
        <v>0</v>
      </c>
      <c r="F1665" s="3" t="s">
        <v>98</v>
      </c>
      <c r="G1665" s="3" t="str">
        <f>VLOOKUP(Table13[[#This Row],[Location_HQ]],layoffs_location_with_coordinat!A:E,5,FALSE)</f>
        <v>Europe</v>
      </c>
      <c r="I1665" s="8" t="d">
        <v>2024-04-02</v>
      </c>
      <c r="J1665" s="9">
        <v>100</v>
      </c>
      <c r="K1665" s="83"/>
      <c r="L1665" s="83">
        <f>SUM(Table13[[#This Row],[Company_Size_before_Layoffs]]-Table13[[#This Row],[Laid_Off]])</f>
        <v>0</v>
      </c>
      <c r="M1665" s="3" t="s">
        <v>77</v>
      </c>
      <c r="N1665" s="3" t="s">
        <v>33</v>
      </c>
      <c r="O1665" s="34" t="s">
        <v>2214</v>
      </c>
      <c r="P1665" s="3">
        <v>2024</v>
      </c>
      <c r="Q1665" s="3">
        <f>VLOOKUP(Table13[[#This Row],[Location_HQ]],layoffs_location_with_coordinat!A:F,6,FALSE)</f>
        <v>48.858889699999999</v>
      </c>
      <c r="R1665" s="3">
        <f>VLOOKUP(Table13[[#This Row],[Location_HQ]],layoffs_location_with_coordinat!A:G,7,FALSE)</f>
        <v>2.32004102172007</v>
      </c>
    </row>
    <row r="1666" spans="1:18" x14ac:dyDescent="0.2">
      <c r="A1666" s="3">
        <v>1663</v>
      </c>
      <c r="B1666" s="3" t="s">
        <v>376</v>
      </c>
      <c r="C1666" s="3" t="s">
        <v>43</v>
      </c>
      <c r="D1666" s="3">
        <f>VLOOKUP(Table13[[#This Row],[Location_HQ]],layoffs_location_with_coordinat!A:B,2,FALSE)</f>
        <v>0</v>
      </c>
      <c r="E1666" s="3" t="str">
        <f>VLOOKUP(Table13[[#This Row],[Location_HQ]],layoffs_location_with_coordinat!A:C,3,FALSE)</f>
        <v>Washington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I1666" s="8" t="d">
        <v>2024-04-03</v>
      </c>
      <c r="J1666" s="9"/>
      <c r="K1666" s="10"/>
      <c r="L1666" s="10"/>
      <c r="M1666" s="3" t="s">
        <v>1703</v>
      </c>
      <c r="N1666" s="3" t="s">
        <v>22</v>
      </c>
      <c r="P1666" s="3">
        <v>2024</v>
      </c>
      <c r="Q1666" s="3">
        <f>VLOOKUP(Table13[[#This Row],[Location_HQ]],layoffs_location_with_coordinat!A:F,6,FALSE)</f>
        <v>47.603832099999998</v>
      </c>
      <c r="R1666" s="3">
        <f>VLOOKUP(Table13[[#This Row],[Location_HQ]],layoffs_location_with_coordinat!A:G,7,FALSE)</f>
        <v>-122.330062</v>
      </c>
    </row>
    <row r="1667" spans="1:18" x14ac:dyDescent="0.2">
      <c r="A1667" s="3">
        <v>1664</v>
      </c>
      <c r="B1667" s="3" t="s">
        <v>1385</v>
      </c>
      <c r="C1667" s="3" t="s">
        <v>13</v>
      </c>
      <c r="D1667" s="3">
        <f>VLOOKUP(Table13[[#This Row],[Location_HQ]],layoffs_location_with_coordinat!A:B,2,FALSE)</f>
        <v>0</v>
      </c>
      <c r="E1667" s="3">
        <f>VLOOKUP(Table13[[#This Row],[Location_HQ]],layoffs_location_with_coordinat!A:C,3,FALSE)</f>
        <v>0</v>
      </c>
      <c r="F1667" s="3" t="str">
        <f>VLOOKUP(Table13[[#This Row],[Location_HQ]],layoffs_location_with_coordinat!A:D,4,FALSE)</f>
        <v>India</v>
      </c>
      <c r="G1667" s="3" t="str">
        <f>VLOOKUP(Table13[[#This Row],[Location_HQ]],layoffs_location_with_coordinat!A:E,5,FALSE)</f>
        <v>Asia</v>
      </c>
      <c r="I1667" s="8" t="d">
        <v>2024-04-03</v>
      </c>
      <c r="J1667" s="9"/>
      <c r="K1667" s="10"/>
      <c r="L1667" s="10"/>
      <c r="M1667" s="3" t="s">
        <v>1703</v>
      </c>
      <c r="N1667" s="3" t="s">
        <v>22</v>
      </c>
      <c r="P1667" s="3">
        <v>2024</v>
      </c>
      <c r="Q1667" s="3">
        <f>VLOOKUP(Table13[[#This Row],[Location_HQ]],layoffs_location_with_coordinat!A:F,6,FALSE)</f>
        <v>12.98815675</v>
      </c>
      <c r="R1667" s="3">
        <f>VLOOKUP(Table13[[#This Row],[Location_HQ]],layoffs_location_with_coordinat!A:G,7,FALSE)</f>
        <v>77.622600037959998</v>
      </c>
    </row>
    <row r="1668" spans="1:18" ht="16" x14ac:dyDescent="0.2">
      <c r="A1668" s="3">
        <v>1665</v>
      </c>
      <c r="B1668" s="3" t="s">
        <v>1410</v>
      </c>
      <c r="C1668" s="3" t="s">
        <v>220</v>
      </c>
      <c r="D1668" s="3">
        <f>VLOOKUP(Table13[[#This Row],[Location_HQ]],layoffs_location_with_coordinat!A:B,2,FALSE)</f>
        <v>0</v>
      </c>
      <c r="E1668" s="3" t="str">
        <f>VLOOKUP(Table13[[#This Row],[Location_HQ]],layoffs_location_with_coordinat!A:C,3,FALSE)</f>
        <v>Florida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3">
        <v>150</v>
      </c>
      <c r="I1668" s="8" t="d">
        <v>2024-04-03</v>
      </c>
      <c r="J1668" s="9"/>
      <c r="K1668" s="10"/>
      <c r="L1668" s="10"/>
      <c r="M1668" s="3" t="s">
        <v>1401</v>
      </c>
      <c r="N1668" s="7" t="s">
        <v>1500</v>
      </c>
      <c r="O1668" s="16">
        <v>547</v>
      </c>
      <c r="P1668" s="7">
        <v>2024</v>
      </c>
      <c r="Q1668" s="3">
        <f>VLOOKUP(Table13[[#This Row],[Location_HQ]],layoffs_location_with_coordinat!A:F,6,FALSE)</f>
        <v>25.774172799999999</v>
      </c>
      <c r="R1668" s="3">
        <f>VLOOKUP(Table13[[#This Row],[Location_HQ]],layoffs_location_with_coordinat!A:G,7,FALSE)</f>
        <v>-80.193619999999996</v>
      </c>
    </row>
    <row r="1669" spans="1:18" ht="16" x14ac:dyDescent="0.2">
      <c r="A1669" s="3">
        <v>1666</v>
      </c>
      <c r="B1669" s="3" t="s">
        <v>1396</v>
      </c>
      <c r="C1669" s="3" t="s">
        <v>115</v>
      </c>
      <c r="D1669" s="3">
        <f>VLOOKUP(Table13[[#This Row],[Location_HQ]],layoffs_location_with_coordinat!A:B,2,FALSE)</f>
        <v>0</v>
      </c>
      <c r="E1669" s="3">
        <f>VLOOKUP(Table13[[#This Row],[Location_HQ]],layoffs_location_with_coordinat!A:C,3,FALSE)</f>
        <v>0</v>
      </c>
      <c r="F1669" s="3" t="str">
        <f>VLOOKUP(Table13[[#This Row],[Location_HQ]],layoffs_location_with_coordinat!A:D,4,FALSE)</f>
        <v>Canada</v>
      </c>
      <c r="G1669" s="3" t="str">
        <f>VLOOKUP(Table13[[#This Row],[Location_HQ]],layoffs_location_with_coordinat!A:E,5,FALSE)</f>
        <v>North America</v>
      </c>
      <c r="H1669" s="3">
        <v>280</v>
      </c>
      <c r="I1669" s="8" t="d">
        <v>2024-04-03</v>
      </c>
      <c r="J1669" s="9">
        <v>10</v>
      </c>
      <c r="K1669" s="10">
        <f>SUM((H1669*100)/Table13[[#This Row],[Percentage]])</f>
        <v>2800</v>
      </c>
      <c r="L1669" s="10">
        <f>SUM(Table13[[#This Row],[Company_Size_before_Layoffs]]-Table13[[#This Row],[Laid_Off]])</f>
        <v>2520</v>
      </c>
      <c r="M1669" s="3" t="s">
        <v>30</v>
      </c>
      <c r="N1669" s="7" t="s">
        <v>1492</v>
      </c>
      <c r="O1669" s="16">
        <v>1200</v>
      </c>
      <c r="P1669" s="7">
        <v>2024</v>
      </c>
      <c r="Q1669" s="3">
        <f>VLOOKUP(Table13[[#This Row],[Location_HQ]],layoffs_location_with_coordinat!A:F,6,FALSE)</f>
        <v>45.5031824</v>
      </c>
      <c r="R1669" s="3">
        <f>VLOOKUP(Table13[[#This Row],[Location_HQ]],layoffs_location_with_coordinat!A:G,7,FALSE)</f>
        <v>-73.569806499999999</v>
      </c>
    </row>
    <row r="1670" spans="1:18" ht="16" x14ac:dyDescent="0.2">
      <c r="A1670" s="3">
        <v>1667</v>
      </c>
      <c r="B1670" s="7" t="s">
        <v>238</v>
      </c>
      <c r="C1670" s="11" t="s">
        <v>1371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14"/>
      <c r="K1670" s="28"/>
      <c r="L1670" s="28"/>
      <c r="M1670" s="7" t="s">
        <v>239</v>
      </c>
      <c r="N1670" s="7" t="s">
        <v>1491</v>
      </c>
      <c r="O1670" s="16">
        <v>214</v>
      </c>
      <c r="P1670" s="7">
        <v>2024</v>
      </c>
      <c r="Q1670" s="3">
        <f>VLOOKUP(Table13[[#This Row],[Location_HQ]],layoffs_location_with_coordinat!A:F,6,FALSE)</f>
        <v>37.779258800000001</v>
      </c>
      <c r="R1670" s="3">
        <f>VLOOKUP(Table13[[#This Row],[Location_HQ]],layoffs_location_with_coordinat!A:G,7,FALSE)</f>
        <v>-122.4193286</v>
      </c>
    </row>
    <row r="1671" spans="1:18" ht="16" x14ac:dyDescent="0.2">
      <c r="A1671" s="3">
        <v>1668</v>
      </c>
      <c r="B1671" s="7" t="s">
        <v>1676</v>
      </c>
      <c r="C1671" s="3" t="s">
        <v>1371</v>
      </c>
      <c r="D1671" s="3" t="str">
        <f>VLOOKUP(Table13[[#This Row],[Location_HQ]],layoffs_location_with_coordinat!A:B,2,FALSE)</f>
        <v>San Francisco Bay Area</v>
      </c>
      <c r="E1671" s="3" t="str">
        <f>VLOOKUP(Table13[[#This Row],[Location_HQ]],layoffs_location_with_coordinat!A:C,3,FALSE)</f>
        <v>California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12">
        <v>13</v>
      </c>
      <c r="I1671" s="13" t="d">
        <v>2024-04-03</v>
      </c>
      <c r="J1671" s="14"/>
      <c r="K1671" s="28"/>
      <c r="L1671" s="28"/>
      <c r="M1671" s="7" t="s">
        <v>1896</v>
      </c>
      <c r="N1671" s="29" t="s">
        <v>33</v>
      </c>
      <c r="O1671" s="16"/>
      <c r="P1671" s="7">
        <v>2024</v>
      </c>
      <c r="Q1671" s="3">
        <f>VLOOKUP(Table13[[#This Row],[Location_HQ]],layoffs_location_with_coordinat!A:F,6,FALSE)</f>
        <v>37.779258800000001</v>
      </c>
      <c r="R1671" s="3">
        <f>VLOOKUP(Table13[[#This Row],[Location_HQ]],layoffs_location_with_coordinat!A:G,7,FALSE)</f>
        <v>-122.4193286</v>
      </c>
    </row>
    <row r="1672" spans="1:18" ht="16" x14ac:dyDescent="0.2">
      <c r="A1672" s="3">
        <v>1669</v>
      </c>
      <c r="B1672" s="7" t="s">
        <v>1683</v>
      </c>
      <c r="C1672" s="7" t="s">
        <v>1725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7"/>
      <c r="I1672" s="13" t="d">
        <v>2024-04-03</v>
      </c>
      <c r="J1672" s="30">
        <v>100</v>
      </c>
      <c r="K1672" s="28"/>
      <c r="L1672" s="28">
        <f>SUM(Table13[[#This Row],[Company_Size_before_Layoffs]]-Table13[[#This Row],[Laid_Off]])</f>
        <v>0</v>
      </c>
      <c r="M1672" s="7" t="s">
        <v>1900</v>
      </c>
      <c r="N1672" s="7" t="s">
        <v>1491</v>
      </c>
      <c r="O1672" s="16">
        <v>24</v>
      </c>
      <c r="P1672" s="7">
        <v>2024</v>
      </c>
      <c r="Q1672" s="3">
        <f>VLOOKUP(Table13[[#This Row],[Location_HQ]],layoffs_location_with_coordinat!A:F,6,FALSE)</f>
        <v>37.504936000000001</v>
      </c>
      <c r="R1672" s="3">
        <f>VLOOKUP(Table13[[#This Row],[Location_HQ]],layoffs_location_with_coordinat!A:G,7,FALSE)</f>
        <v>-122.26182300000001</v>
      </c>
    </row>
    <row r="1673" spans="1:18" ht="16" x14ac:dyDescent="0.2">
      <c r="A1673" s="3">
        <v>1670</v>
      </c>
      <c r="B1673" s="7" t="s">
        <v>1505</v>
      </c>
      <c r="C1673" s="7" t="s">
        <v>145</v>
      </c>
      <c r="D1673" s="3">
        <f>VLOOKUP(Table13[[#This Row],[Location_HQ]],layoffs_location_with_coordinat!A:B,2,FALSE)</f>
        <v>0</v>
      </c>
      <c r="E1673" s="3" t="str">
        <f>VLOOKUP(Table13[[#This Row],[Location_HQ]],layoffs_location_with_coordinat!A:C,3,FALSE)</f>
        <v>Oregon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7"/>
      <c r="I1673" s="13" t="d">
        <v>2024-04-04</v>
      </c>
      <c r="J1673" s="14"/>
      <c r="K1673" s="28"/>
      <c r="L1673" s="28"/>
      <c r="M1673" s="7" t="s">
        <v>1901</v>
      </c>
      <c r="N1673" s="7" t="s">
        <v>1493</v>
      </c>
      <c r="O1673" s="16"/>
      <c r="P1673" s="7">
        <v>2024</v>
      </c>
      <c r="Q1673" s="3">
        <f>VLOOKUP(Table13[[#This Row],[Location_HQ]],layoffs_location_with_coordinat!A:F,6,FALSE)</f>
        <v>45.520247099999999</v>
      </c>
      <c r="R1673" s="3">
        <f>VLOOKUP(Table13[[#This Row],[Location_HQ]],layoffs_location_with_coordinat!A:G,7,FALSE)</f>
        <v>-122.674194</v>
      </c>
    </row>
    <row r="1674" spans="1:18" x14ac:dyDescent="0.2">
      <c r="A1674" s="3">
        <v>1671</v>
      </c>
      <c r="B1674" s="3" t="s">
        <v>1369</v>
      </c>
      <c r="C1674" s="3" t="s">
        <v>1709</v>
      </c>
      <c r="D1674" s="3" t="str">
        <f>VLOOKUP(Table13[[#This Row],[Location_HQ]],layoffs_location_with_coordinat!A:B,2,FALSE)</f>
        <v>San Francisco Bay Area</v>
      </c>
      <c r="E1674" s="3" t="str">
        <f>VLOOKUP(Table13[[#This Row],[Location_HQ]],layoffs_location_with_coordinat!A:C,3,FALSE)</f>
        <v>California</v>
      </c>
      <c r="F1674" s="3" t="str">
        <f>VLOOKUP(Table13[[#This Row],[Location_HQ]],layoffs_location_with_coordinat!A:D,4,FALSE)</f>
        <v>USA</v>
      </c>
      <c r="G1674" s="3" t="str">
        <f>VLOOKUP(Table13[[#This Row],[Location_HQ]],layoffs_location_with_coordinat!A:E,5,FALSE)</f>
        <v>North America</v>
      </c>
      <c r="H1674" s="3">
        <v>614</v>
      </c>
      <c r="I1674" s="8" t="d">
        <v>2024-04-05</v>
      </c>
      <c r="J1674" s="9"/>
      <c r="K1674" s="10"/>
      <c r="L1674" s="10"/>
      <c r="M1674" s="3" t="s">
        <v>87</v>
      </c>
      <c r="N1674" s="3" t="s">
        <v>22</v>
      </c>
      <c r="P1674" s="3">
        <v>2024</v>
      </c>
      <c r="Q1674" s="3">
        <f>VLOOKUP(Table13[[#This Row],[Location_HQ]],layoffs_location_with_coordinat!A:F,6,FALSE)</f>
        <v>37.322893399999998</v>
      </c>
      <c r="R1674" s="3">
        <f>VLOOKUP(Table13[[#This Row],[Location_HQ]],layoffs_location_with_coordinat!A:G,7,FALSE)</f>
        <v>-122.0322895</v>
      </c>
    </row>
    <row r="1675" spans="1:18" ht="16" x14ac:dyDescent="0.2">
      <c r="A1675" s="3">
        <v>1672</v>
      </c>
      <c r="B1675" s="3" t="s">
        <v>1408</v>
      </c>
      <c r="C1675" s="3" t="s">
        <v>1409</v>
      </c>
      <c r="D1675" s="3" t="str">
        <f>VLOOKUP(Table13[[#This Row],[Location_HQ]],layoffs_location_with_coordinat!A:B,2,FALSE)</f>
        <v>San Francisco Bay Area</v>
      </c>
      <c r="E1675" s="3" t="str">
        <f>VLOOKUP(Table13[[#This Row],[Location_HQ]],layoffs_location_with_coordinat!A:C,3,FALSE)</f>
        <v>California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100</v>
      </c>
      <c r="I1675" s="8" t="d">
        <v>2024-04-05</v>
      </c>
      <c r="J1675" s="9">
        <v>100</v>
      </c>
      <c r="K1675" s="10">
        <f>SUM((H1675*100)/Table13[[#This Row],[Percentage]])</f>
        <v>100</v>
      </c>
      <c r="L1675" s="10">
        <f>SUM(Table13[[#This Row],[Company_Size_before_Layoffs]]-Table13[[#This Row],[Laid_Off]])</f>
        <v>0</v>
      </c>
      <c r="M1675" s="3" t="s">
        <v>32</v>
      </c>
      <c r="N1675" s="7" t="s">
        <v>1498</v>
      </c>
      <c r="O1675" s="16">
        <v>247</v>
      </c>
      <c r="P1675" s="7">
        <v>2024</v>
      </c>
      <c r="Q1675" s="3">
        <f>VLOOKUP(Table13[[#This Row],[Location_HQ]],layoffs_location_with_coordinat!A:F,6,FALSE)</f>
        <v>37.3893889</v>
      </c>
      <c r="R1675" s="3">
        <f>VLOOKUP(Table13[[#This Row],[Location_HQ]],layoffs_location_with_coordinat!A:G,7,FALSE)</f>
        <v>-122.0832101</v>
      </c>
    </row>
    <row r="1676" spans="1:18" x14ac:dyDescent="0.2">
      <c r="A1676" s="3">
        <v>1673</v>
      </c>
      <c r="B1676" s="3" t="s">
        <v>1407</v>
      </c>
      <c r="C1676" s="3" t="s">
        <v>13</v>
      </c>
      <c r="D1676" s="3">
        <f>VLOOKUP(Table13[[#This Row],[Location_HQ]],layoffs_location_with_coordinat!A:B,2,FALSE)</f>
        <v>0</v>
      </c>
      <c r="E1676" s="3">
        <f>VLOOKUP(Table13[[#This Row],[Location_HQ]],layoffs_location_with_coordinat!A:C,3,FALSE)</f>
        <v>0</v>
      </c>
      <c r="F1676" s="3" t="str">
        <f>VLOOKUP(Table13[[#This Row],[Location_HQ]],layoffs_location_with_coordinat!A:D,4,FALSE)</f>
        <v>India</v>
      </c>
      <c r="G1676" s="3" t="str">
        <f>VLOOKUP(Table13[[#This Row],[Location_HQ]],layoffs_location_with_coordinat!A:E,5,FALSE)</f>
        <v>Asia</v>
      </c>
      <c r="H1676" s="3">
        <v>70</v>
      </c>
      <c r="I1676" s="8" t="d">
        <v>2024-04-06</v>
      </c>
      <c r="J1676" s="9">
        <v>40</v>
      </c>
      <c r="K1676" s="10">
        <f>SUM((H1676*100)/Table13[[#This Row],[Percentage]])</f>
        <v>175</v>
      </c>
      <c r="L1676" s="10">
        <f>SUM(Table13[[#This Row],[Company_Size_before_Layoffs]]-Table13[[#This Row],[Laid_Off]])</f>
        <v>105</v>
      </c>
      <c r="M1676" s="3" t="s">
        <v>1401</v>
      </c>
      <c r="N1676" s="3" t="s">
        <v>22</v>
      </c>
      <c r="P1676" s="3">
        <v>2024</v>
      </c>
      <c r="Q1676" s="3">
        <f>VLOOKUP(Table13[[#This Row],[Location_HQ]],layoffs_location_with_coordinat!A:F,6,FALSE)</f>
        <v>12.98815675</v>
      </c>
      <c r="R1676" s="3">
        <f>VLOOKUP(Table13[[#This Row],[Location_HQ]],layoffs_location_with_coordinat!A:G,7,FALSE)</f>
        <v>77.622600037959998</v>
      </c>
    </row>
    <row r="1677" spans="1:18" x14ac:dyDescent="0.2">
      <c r="A1677" s="3">
        <v>1674</v>
      </c>
      <c r="B1677" s="3" t="s">
        <v>1387</v>
      </c>
      <c r="C1677" s="3" t="s">
        <v>39</v>
      </c>
      <c r="D1677" s="3">
        <f>VLOOKUP(Table13[[#This Row],[Location_HQ]],layoffs_location_with_coordinat!A:B,2,FALSE)</f>
        <v>0</v>
      </c>
      <c r="E1677" s="3" t="str">
        <f>VLOOKUP(Table13[[#This Row],[Location_HQ]],layoffs_location_with_coordinat!A:C,3,FALSE)</f>
        <v>New York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3">
        <v>800</v>
      </c>
      <c r="I1677" s="8" t="d">
        <v>2024-04-06</v>
      </c>
      <c r="J1677" s="9">
        <v>2</v>
      </c>
      <c r="K1677" s="10">
        <f>SUM((H1677*100)/Table13[[#This Row],[Percentage]])</f>
        <v>40000</v>
      </c>
      <c r="L1677" s="10">
        <f>SUM(Table13[[#This Row],[Company_Size_before_Layoffs]]-Table13[[#This Row],[Laid_Off]])</f>
        <v>39200</v>
      </c>
      <c r="M1677" s="3" t="s">
        <v>1703</v>
      </c>
      <c r="N1677" s="3" t="s">
        <v>22</v>
      </c>
      <c r="P1677" s="3">
        <v>2024</v>
      </c>
      <c r="Q1677" s="3">
        <f>VLOOKUP(Table13[[#This Row],[Location_HQ]],layoffs_location_with_coordinat!A:F,6,FALSE)</f>
        <v>40.7127281</v>
      </c>
      <c r="R1677" s="3">
        <f>VLOOKUP(Table13[[#This Row],[Location_HQ]],layoffs_location_with_coordinat!A:G,7,FALSE)</f>
        <v>-74.006015199999993</v>
      </c>
    </row>
    <row r="1678" spans="1:18" ht="16" x14ac:dyDescent="0.2">
      <c r="A1678" s="3">
        <v>1675</v>
      </c>
      <c r="B1678" s="7" t="s">
        <v>1552</v>
      </c>
      <c r="C1678" s="7" t="s">
        <v>271</v>
      </c>
      <c r="D1678" s="3">
        <f>VLOOKUP(Table13[[#This Row],[Location_HQ]],layoffs_location_with_coordinat!A:B,2,FALSE)</f>
        <v>0</v>
      </c>
      <c r="E1678" s="3">
        <f>VLOOKUP(Table13[[#This Row],[Location_HQ]],layoffs_location_with_coordinat!A:C,3,FALSE)</f>
        <v>0</v>
      </c>
      <c r="F1678" s="3" t="str">
        <f>VLOOKUP(Table13[[#This Row],[Location_HQ]],layoffs_location_with_coordinat!A:D,4,FALSE)</f>
        <v>Canada</v>
      </c>
      <c r="G1678" s="3" t="str">
        <f>VLOOKUP(Table13[[#This Row],[Location_HQ]],layoffs_location_with_coordinat!A:E,5,FALSE)</f>
        <v>North America</v>
      </c>
      <c r="H1678" s="7"/>
      <c r="I1678" s="13" t="d">
        <v>2024-04-07</v>
      </c>
      <c r="J1678" s="30">
        <v>100</v>
      </c>
      <c r="K1678" s="28"/>
      <c r="L1678" s="28">
        <f>SUM(Table13[[#This Row],[Company_Size_before_Layoffs]]-Table13[[#This Row],[Laid_Off]])</f>
        <v>0</v>
      </c>
      <c r="M1678" s="7" t="s">
        <v>1901</v>
      </c>
      <c r="N1678" s="7" t="s">
        <v>1500</v>
      </c>
      <c r="O1678" s="16"/>
      <c r="P1678" s="7">
        <v>2024</v>
      </c>
      <c r="Q1678" s="3">
        <f>VLOOKUP(Table13[[#This Row],[Location_HQ]],layoffs_location_with_coordinat!A:F,6,FALSE)</f>
        <v>49.260872399999997</v>
      </c>
      <c r="R1678" s="3">
        <f>VLOOKUP(Table13[[#This Row],[Location_HQ]],layoffs_location_with_coordinat!A:G,7,FALSE)</f>
        <v>-123.113952</v>
      </c>
    </row>
    <row r="1679" spans="1:18" ht="16" x14ac:dyDescent="0.2">
      <c r="A1679" s="3">
        <v>1676</v>
      </c>
      <c r="B1679" s="7" t="s">
        <v>1451</v>
      </c>
      <c r="C1679" s="7" t="s">
        <v>76</v>
      </c>
      <c r="D1679" s="3">
        <f>VLOOKUP(Table13[[#This Row],[Location_HQ]],layoffs_location_with_coordinat!A:B,2,FALSE)</f>
        <v>0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49</v>
      </c>
      <c r="I1679" s="13" t="d">
        <v>2024-04-08</v>
      </c>
      <c r="J1679" s="30">
        <v>35</v>
      </c>
      <c r="K1679" s="28">
        <f>SUM((Table13[[#This Row],[Laid_Off]]*100)/Table13[[#This Row],[Percentage]])</f>
        <v>140</v>
      </c>
      <c r="L1679" s="28">
        <f>SUM(Table13[[#This Row],[Company_Size_before_Layoffs]]-Table13[[#This Row],[Laid_Off]])</f>
        <v>91</v>
      </c>
      <c r="M1679" s="7" t="s">
        <v>1461</v>
      </c>
      <c r="N1679" s="7" t="s">
        <v>1493</v>
      </c>
      <c r="O1679" s="16">
        <v>49</v>
      </c>
      <c r="P1679" s="7">
        <v>2024</v>
      </c>
      <c r="Q1679" s="3">
        <f>VLOOKUP(Table13[[#This Row],[Location_HQ]],layoffs_location_with_coordinat!A:F,6,FALSE)</f>
        <v>34.053690899999999</v>
      </c>
      <c r="R1679" s="3">
        <f>VLOOKUP(Table13[[#This Row],[Location_HQ]],layoffs_location_with_coordinat!A:G,7,FALSE)</f>
        <v>-118.242766</v>
      </c>
    </row>
    <row r="1680" spans="1:18" ht="16" x14ac:dyDescent="0.2">
      <c r="A1680" s="3">
        <v>1677</v>
      </c>
      <c r="B1680" s="7" t="s">
        <v>1667</v>
      </c>
      <c r="C1680" s="7" t="s">
        <v>716</v>
      </c>
      <c r="D1680" s="3">
        <f>VLOOKUP(Table13[[#This Row],[Location_HQ]],layoffs_location_with_coordinat!A:B,2,FALSE)</f>
        <v>0</v>
      </c>
      <c r="E1680" s="3">
        <f>VLOOKUP(Table13[[#This Row],[Location_HQ]],layoffs_location_with_coordinat!A:C,3,FALSE)</f>
        <v>0</v>
      </c>
      <c r="F1680" s="3" t="str">
        <f>VLOOKUP(Table13[[#This Row],[Location_HQ]],layoffs_location_with_coordinat!A:D,4,FALSE)</f>
        <v>Denmark</v>
      </c>
      <c r="G1680" s="3" t="str">
        <f>VLOOKUP(Table13[[#This Row],[Location_HQ]],layoffs_location_with_coordinat!A:E,5,FALSE)</f>
        <v>Europe</v>
      </c>
      <c r="H1680" s="12">
        <v>79</v>
      </c>
      <c r="I1680" s="13" t="d">
        <v>2024-04-08</v>
      </c>
      <c r="J1680" s="30">
        <v>100</v>
      </c>
      <c r="K1680" s="28">
        <f>SUM((Table13[[#This Row],[Laid_Off]]*100)/Table13[[#This Row],[Percentage]])</f>
        <v>79</v>
      </c>
      <c r="L1680" s="28">
        <f>SUM(Table13[[#This Row],[Company_Size_before_Layoffs]]-Table13[[#This Row],[Laid_Off]])</f>
        <v>0</v>
      </c>
      <c r="M1680" s="7" t="s">
        <v>1902</v>
      </c>
      <c r="N1680" s="7" t="s">
        <v>1491</v>
      </c>
      <c r="O1680" s="16"/>
      <c r="P1680" s="7">
        <v>2024</v>
      </c>
      <c r="Q1680" s="3">
        <f>VLOOKUP(Table13[[#This Row],[Location_HQ]],layoffs_location_with_coordinat!A:F,6,FALSE)</f>
        <v>55.686724300000002</v>
      </c>
      <c r="R1680" s="3">
        <f>VLOOKUP(Table13[[#This Row],[Location_HQ]],layoffs_location_with_coordinat!A:G,7,FALSE)</f>
        <v>12.570072400000001</v>
      </c>
    </row>
    <row r="1681" spans="1:18" ht="16" x14ac:dyDescent="0.2">
      <c r="A1681" s="3">
        <v>1678</v>
      </c>
      <c r="B1681" s="7" t="s">
        <v>1090</v>
      </c>
      <c r="C1681" s="3" t="s">
        <v>1371</v>
      </c>
      <c r="D1681" s="3" t="str">
        <f>VLOOKUP(Table13[[#This Row],[Location_HQ]],layoffs_location_with_coordinat!A:B,2,FALSE)</f>
        <v>San Francisco Bay Area</v>
      </c>
      <c r="E1681" s="3" t="str">
        <f>VLOOKUP(Table13[[#This Row],[Location_HQ]],layoffs_location_with_coordinat!A:C,3,FALSE)</f>
        <v>California</v>
      </c>
      <c r="F1681" s="3" t="str">
        <f>VLOOKUP(Table13[[#This Row],[Location_HQ]],layoffs_location_with_coordinat!A:D,4,FALSE)</f>
        <v>USA</v>
      </c>
      <c r="G1681" s="3" t="str">
        <f>VLOOKUP(Table13[[#This Row],[Location_HQ]],layoffs_location_with_coordinat!A:E,5,FALSE)</f>
        <v>North America</v>
      </c>
      <c r="H1681" s="12">
        <v>382</v>
      </c>
      <c r="I1681" s="13" t="d">
        <v>2024-04-09</v>
      </c>
      <c r="J1681" s="30">
        <v>32</v>
      </c>
      <c r="K1681" s="28">
        <f>SUM((Table13[[#This Row],[Laid_Off]]*100)/Table13[[#This Row],[Percentage]])</f>
        <v>1193.75</v>
      </c>
      <c r="L1681" s="28">
        <f>SUM(Table13[[#This Row],[Company_Size_before_Layoffs]]-Table13[[#This Row],[Laid_Off]])</f>
        <v>811.75</v>
      </c>
      <c r="M1681" s="7" t="s">
        <v>1903</v>
      </c>
      <c r="N1681" s="29" t="s">
        <v>108</v>
      </c>
      <c r="O1681" s="16"/>
      <c r="P1681" s="7">
        <v>2024</v>
      </c>
      <c r="Q1681" s="3">
        <f>VLOOKUP(Table13[[#This Row],[Location_HQ]],layoffs_location_with_coordinat!A:F,6,FALSE)</f>
        <v>37.779258800000001</v>
      </c>
      <c r="R1681" s="3">
        <f>VLOOKUP(Table13[[#This Row],[Location_HQ]],layoffs_location_with_coordinat!A:G,7,FALSE)</f>
        <v>-122.4193286</v>
      </c>
    </row>
    <row r="1682" spans="1:18" ht="16" x14ac:dyDescent="0.2">
      <c r="A1682" s="3">
        <v>1679</v>
      </c>
      <c r="B1682" s="7" t="s">
        <v>1579</v>
      </c>
      <c r="C1682" s="7" t="s">
        <v>1416</v>
      </c>
      <c r="D1682" s="3" t="str">
        <f>VLOOKUP(Table13[[#This Row],[Location_HQ]],layoffs_location_with_coordinat!A:B,2,FALSE)</f>
        <v>San Francisco Bay Area</v>
      </c>
      <c r="E1682" s="3" t="str">
        <f>VLOOKUP(Table13[[#This Row],[Location_HQ]],layoffs_location_with_coordinat!A:C,3,FALSE)</f>
        <v>California</v>
      </c>
      <c r="F1682" s="3" t="str">
        <f>VLOOKUP(Table13[[#This Row],[Location_HQ]],layoffs_location_with_coordinat!A:D,4,FALSE)</f>
        <v>USA</v>
      </c>
      <c r="G1682" s="3" t="str">
        <f>VLOOKUP(Table13[[#This Row],[Location_HQ]],layoffs_location_with_coordinat!A:E,5,FALSE)</f>
        <v>North America</v>
      </c>
      <c r="H1682" s="12">
        <v>62</v>
      </c>
      <c r="I1682" s="13" t="d">
        <v>2024-04-09</v>
      </c>
      <c r="J1682" s="14"/>
      <c r="K1682" s="28"/>
      <c r="L1682" s="28"/>
      <c r="M1682" s="3" t="s">
        <v>1442</v>
      </c>
      <c r="N1682" s="7" t="s">
        <v>28</v>
      </c>
      <c r="O1682" s="16">
        <v>12</v>
      </c>
      <c r="P1682" s="3">
        <v>2024</v>
      </c>
      <c r="Q1682" s="3">
        <f>VLOOKUP(Table13[[#This Row],[Location_HQ]],layoffs_location_with_coordinat!A:F,6,FALSE)</f>
        <v>37.354106999999999</v>
      </c>
      <c r="R1682" s="3">
        <f>VLOOKUP(Table13[[#This Row],[Location_HQ]],layoffs_location_with_coordinat!A:G,7,FALSE)</f>
        <v>-121.95523799999999</v>
      </c>
    </row>
    <row r="1683" spans="1:18" ht="16" x14ac:dyDescent="0.2">
      <c r="A1683" s="3">
        <v>1680</v>
      </c>
      <c r="B1683" s="7" t="s">
        <v>291</v>
      </c>
      <c r="C1683" s="7" t="s">
        <v>292</v>
      </c>
      <c r="D1683" s="3">
        <f>VLOOKUP(Table13[[#This Row],[Location_HQ]],layoffs_location_with_coordinat!A:B,2,FALSE)</f>
        <v>0</v>
      </c>
      <c r="E1683" s="3">
        <f>VLOOKUP(Table13[[#This Row],[Location_HQ]],layoffs_location_with_coordinat!A:C,3,FALSE)</f>
        <v>0</v>
      </c>
      <c r="F1683" s="3" t="str">
        <f>VLOOKUP(Table13[[#This Row],[Location_HQ]],layoffs_location_with_coordinat!A:D,4,FALSE)</f>
        <v>Chile</v>
      </c>
      <c r="G1683" s="3" t="str">
        <f>VLOOKUP(Table13[[#This Row],[Location_HQ]],layoffs_location_with_coordinat!A:E,5,FALSE)</f>
        <v>South America</v>
      </c>
      <c r="H1683" s="12">
        <v>200</v>
      </c>
      <c r="I1683" s="13" t="d">
        <v>2024-04-10</v>
      </c>
      <c r="J1683" s="14"/>
      <c r="K1683" s="28"/>
      <c r="L1683" s="28"/>
      <c r="M1683" s="7" t="s">
        <v>1900</v>
      </c>
      <c r="N1683" s="29" t="s">
        <v>33</v>
      </c>
      <c r="O1683" s="16">
        <v>32</v>
      </c>
      <c r="P1683" s="7">
        <v>2024</v>
      </c>
      <c r="Q1683" s="3">
        <f>VLOOKUP(Table13[[#This Row],[Location_HQ]],layoffs_location_with_coordinat!A:F,6,FALSE)</f>
        <v>-33.437775600000002</v>
      </c>
      <c r="R1683" s="3">
        <f>VLOOKUP(Table13[[#This Row],[Location_HQ]],layoffs_location_with_coordinat!A:G,7,FALSE)</f>
        <v>-70.650450199999995</v>
      </c>
    </row>
    <row r="1684" spans="1:18" ht="16" x14ac:dyDescent="0.2">
      <c r="A1684" s="3">
        <v>1681</v>
      </c>
      <c r="B1684" s="3" t="s">
        <v>1373</v>
      </c>
      <c r="C1684" s="3" t="s">
        <v>13</v>
      </c>
      <c r="D1684" s="3">
        <f>VLOOKUP(Table13[[#This Row],[Location_HQ]],layoffs_location_with_coordinat!A:B,2,FALSE)</f>
        <v>0</v>
      </c>
      <c r="E1684" s="3">
        <f>VLOOKUP(Table13[[#This Row],[Location_HQ]],layoffs_location_with_coordinat!A:C,3,FALSE)</f>
        <v>0</v>
      </c>
      <c r="F1684" s="3" t="str">
        <f>VLOOKUP(Table13[[#This Row],[Location_HQ]],layoffs_location_with_coordinat!A:D,4,FALSE)</f>
        <v>India</v>
      </c>
      <c r="G1684" s="3" t="str">
        <f>VLOOKUP(Table13[[#This Row],[Location_HQ]],layoffs_location_with_coordinat!A:E,5,FALSE)</f>
        <v>Asia</v>
      </c>
      <c r="H1684" s="3">
        <v>150</v>
      </c>
      <c r="I1684" s="8" t="d">
        <v>2024-04-10</v>
      </c>
      <c r="J1684" s="9"/>
      <c r="K1684" s="10"/>
      <c r="L1684" s="10"/>
      <c r="M1684" s="3" t="s">
        <v>68</v>
      </c>
      <c r="N1684" s="7" t="s">
        <v>1493</v>
      </c>
      <c r="O1684" s="16">
        <v>55</v>
      </c>
      <c r="P1684" s="7">
        <v>2024</v>
      </c>
      <c r="Q1684" s="3">
        <f>VLOOKUP(Table13[[#This Row],[Location_HQ]],layoffs_location_with_coordinat!A:F,6,FALSE)</f>
        <v>12.98815675</v>
      </c>
      <c r="R1684" s="3">
        <f>VLOOKUP(Table13[[#This Row],[Location_HQ]],layoffs_location_with_coordinat!A:G,7,FALSE)</f>
        <v>77.622600037959998</v>
      </c>
    </row>
    <row r="1685" spans="1:18" ht="16" x14ac:dyDescent="0.2">
      <c r="A1685" s="3">
        <v>1682</v>
      </c>
      <c r="B1685" s="7" t="s">
        <v>889</v>
      </c>
      <c r="C1685" s="7" t="s">
        <v>39</v>
      </c>
      <c r="D1685" s="3">
        <f>VLOOKUP(Table13[[#This Row],[Location_HQ]],layoffs_location_with_coordinat!A:B,2,FALSE)</f>
        <v>0</v>
      </c>
      <c r="E1685" s="3" t="str">
        <f>VLOOKUP(Table13[[#This Row],[Location_HQ]],layoffs_location_with_coordinat!A:C,3,FALSE)</f>
        <v>New York</v>
      </c>
      <c r="F1685" s="3" t="str">
        <f>VLOOKUP(Table13[[#This Row],[Location_HQ]],layoffs_location_with_coordinat!A:D,4,FALSE)</f>
        <v>USA</v>
      </c>
      <c r="G1685" s="3" t="str">
        <f>VLOOKUP(Table13[[#This Row],[Location_HQ]],layoffs_location_with_coordinat!A:E,5,FALSE)</f>
        <v>North America</v>
      </c>
      <c r="H1685" s="12">
        <v>30</v>
      </c>
      <c r="I1685" s="13" t="d">
        <v>2024-04-11</v>
      </c>
      <c r="J1685" s="30">
        <v>15</v>
      </c>
      <c r="K1685" s="28">
        <f>SUM((Table13[[#This Row],[Laid_Off]]*100)/Table13[[#This Row],[Percentage]])</f>
        <v>200</v>
      </c>
      <c r="L1685" s="28">
        <f>SUM(Table13[[#This Row],[Company_Size_before_Layoffs]]-Table13[[#This Row],[Laid_Off]])</f>
        <v>170</v>
      </c>
      <c r="M1685" s="7" t="s">
        <v>1904</v>
      </c>
      <c r="N1685" s="7" t="s">
        <v>1494</v>
      </c>
      <c r="O1685" s="16">
        <v>336</v>
      </c>
      <c r="P1685" s="7">
        <v>2024</v>
      </c>
      <c r="Q1685" s="3">
        <f>VLOOKUP(Table13[[#This Row],[Location_HQ]],layoffs_location_with_coordinat!A:F,6,FALSE)</f>
        <v>40.7127281</v>
      </c>
      <c r="R1685" s="3">
        <f>VLOOKUP(Table13[[#This Row],[Location_HQ]],layoffs_location_with_coordinat!A:G,7,FALSE)</f>
        <v>-74.006015199999993</v>
      </c>
    </row>
    <row r="1686" spans="1:18" ht="16" x14ac:dyDescent="0.2">
      <c r="A1686" s="3">
        <v>1683</v>
      </c>
      <c r="B1686" s="3" t="s">
        <v>1384</v>
      </c>
      <c r="C1686" s="3" t="s">
        <v>1371</v>
      </c>
      <c r="D1686" s="3" t="str">
        <f>VLOOKUP(Table13[[#This Row],[Location_HQ]],layoffs_location_with_coordinat!A:B,2,FALSE)</f>
        <v>San Francisco Bay Area</v>
      </c>
      <c r="E1686" s="3" t="str">
        <f>VLOOKUP(Table13[[#This Row],[Location_HQ]],layoffs_location_with_coordinat!A:C,3,FALSE)</f>
        <v>California</v>
      </c>
      <c r="F1686" s="3" t="str">
        <f>VLOOKUP(Table13[[#This Row],[Location_HQ]],layoffs_location_with_coordinat!A:D,4,FALSE)</f>
        <v>USA</v>
      </c>
      <c r="G1686" s="3" t="str">
        <f>VLOOKUP(Table13[[#This Row],[Location_HQ]],layoffs_location_with_coordinat!A:E,5,FALSE)</f>
        <v>North America</v>
      </c>
      <c r="I1686" s="8" t="d">
        <v>2024-04-11</v>
      </c>
      <c r="J1686" s="9">
        <v>10</v>
      </c>
      <c r="K1686" s="10"/>
      <c r="L1686" s="10"/>
      <c r="M1686" s="3" t="s">
        <v>21</v>
      </c>
      <c r="N1686" s="7" t="s">
        <v>1498</v>
      </c>
      <c r="O1686" s="16">
        <v>826</v>
      </c>
      <c r="P1686" s="3">
        <v>2024</v>
      </c>
      <c r="Q1686" s="3">
        <f>VLOOKUP(Table13[[#This Row],[Location_HQ]],layoffs_location_with_coordinat!A:F,6,FALSE)</f>
        <v>37.779258800000001</v>
      </c>
      <c r="R1686" s="3">
        <f>VLOOKUP(Table13[[#This Row],[Location_HQ]],layoffs_location_with_coordinat!A:G,7,FALSE)</f>
        <v>-122.4193286</v>
      </c>
    </row>
    <row r="1687" spans="1:18" ht="16" x14ac:dyDescent="0.2">
      <c r="A1687" s="3">
        <v>1684</v>
      </c>
      <c r="B1687" s="3" t="s">
        <v>1383</v>
      </c>
      <c r="C1687" s="3" t="s">
        <v>58</v>
      </c>
      <c r="D1687" s="3">
        <f>VLOOKUP(Table13[[#This Row],[Location_HQ]],layoffs_location_with_coordinat!A:B,2,FALSE)</f>
        <v>0</v>
      </c>
      <c r="E1687" s="3">
        <f>VLOOKUP(Table13[[#This Row],[Location_HQ]],layoffs_location_with_coordinat!A:C,3,FALSE)</f>
        <v>0</v>
      </c>
      <c r="F1687" s="3" t="str">
        <f>VLOOKUP(Table13[[#This Row],[Location_HQ]],layoffs_location_with_coordinat!A:D,4,FALSE)</f>
        <v>UK</v>
      </c>
      <c r="G1687" s="3" t="str">
        <f>VLOOKUP(Table13[[#This Row],[Location_HQ]],layoffs_location_with_coordinat!A:E,5,FALSE)</f>
        <v>Europe</v>
      </c>
      <c r="I1687" s="8" t="d">
        <v>2024-04-11</v>
      </c>
      <c r="J1687" s="9">
        <v>20</v>
      </c>
      <c r="K1687" s="10"/>
      <c r="L1687" s="10"/>
      <c r="M1687" s="3" t="s">
        <v>21</v>
      </c>
      <c r="N1687" s="7" t="s">
        <v>1493</v>
      </c>
      <c r="O1687" s="16">
        <v>89</v>
      </c>
      <c r="P1687" s="7">
        <v>2024</v>
      </c>
      <c r="Q1687" s="3">
        <f>VLOOKUP(Table13[[#This Row],[Location_HQ]],layoffs_location_with_coordinat!A:F,6,FALSE)</f>
        <v>51.489333500000001</v>
      </c>
      <c r="R1687" s="3">
        <f>VLOOKUP(Table13[[#This Row],[Location_HQ]],layoffs_location_with_coordinat!A:G,7,FALSE)</f>
        <v>-0.14405508452768701</v>
      </c>
    </row>
    <row r="1688" spans="1:18" x14ac:dyDescent="0.2">
      <c r="A1688" s="3">
        <v>1685</v>
      </c>
      <c r="B1688" s="3" t="s">
        <v>1388</v>
      </c>
      <c r="C1688" s="3" t="s">
        <v>97</v>
      </c>
      <c r="D1688" s="3">
        <f>VLOOKUP(Table13[[#This Row],[Location_HQ]],layoffs_location_with_coordinat!A:B,2,FALSE)</f>
        <v>0</v>
      </c>
      <c r="E1688" s="3">
        <f>VLOOKUP(Table13[[#This Row],[Location_HQ]],layoffs_location_with_coordinat!A:C,3,FALSE)</f>
        <v>0</v>
      </c>
      <c r="F1688" s="3" t="str">
        <f>VLOOKUP(Table13[[#This Row],[Location_HQ]],layoffs_location_with_coordinat!A:D,4,FALSE)</f>
        <v>France</v>
      </c>
      <c r="G1688" s="3" t="str">
        <f>VLOOKUP(Table13[[#This Row],[Location_HQ]],layoffs_location_with_coordinat!A:E,5,FALSE)</f>
        <v>Europe</v>
      </c>
      <c r="H1688" s="3">
        <v>140</v>
      </c>
      <c r="I1688" s="8" t="d">
        <v>2024-04-12</v>
      </c>
      <c r="J1688" s="9">
        <v>4</v>
      </c>
      <c r="K1688" s="10">
        <f>SUM((H1688*100)/Table13[[#This Row],[Percentage]])</f>
        <v>3500</v>
      </c>
      <c r="L1688" s="10">
        <f>SUM(Table13[[#This Row],[Company_Size_before_Layoffs]]-Table13[[#This Row],[Laid_Off]])</f>
        <v>3360</v>
      </c>
      <c r="M1688" s="3" t="s">
        <v>130</v>
      </c>
      <c r="N1688" s="3" t="s">
        <v>22</v>
      </c>
      <c r="P1688" s="3">
        <v>2024</v>
      </c>
      <c r="Q1688" s="3">
        <f>VLOOKUP(Table13[[#This Row],[Location_HQ]],layoffs_location_with_coordinat!A:F,6,FALSE)</f>
        <v>48.858889699999999</v>
      </c>
      <c r="R1688" s="3">
        <f>VLOOKUP(Table13[[#This Row],[Location_HQ]],layoffs_location_with_coordinat!A:G,7,FALSE)</f>
        <v>2.32004102172007</v>
      </c>
    </row>
    <row r="1689" spans="1:18" ht="16" x14ac:dyDescent="0.2">
      <c r="A1689" s="3">
        <v>1686</v>
      </c>
      <c r="B1689" s="7" t="s">
        <v>1388</v>
      </c>
      <c r="C1689" s="7" t="s">
        <v>97</v>
      </c>
      <c r="D1689" s="3">
        <f>VLOOKUP(Table13[[#This Row],[Location_HQ]],layoffs_location_with_coordinat!A:B,2,FALSE)</f>
        <v>0</v>
      </c>
      <c r="E1689" s="3">
        <f>VLOOKUP(Table13[[#This Row],[Location_HQ]],layoffs_location_with_coordinat!A:C,3,FALSE)</f>
        <v>0</v>
      </c>
      <c r="F1689" s="3" t="str">
        <f>VLOOKUP(Table13[[#This Row],[Location_HQ]],layoffs_location_with_coordinat!A:D,4,FALSE)</f>
        <v>France</v>
      </c>
      <c r="G1689" s="3" t="str">
        <f>VLOOKUP(Table13[[#This Row],[Location_HQ]],layoffs_location_with_coordinat!A:E,5,FALSE)</f>
        <v>Europe</v>
      </c>
      <c r="H1689" s="12">
        <v>140</v>
      </c>
      <c r="I1689" s="13" t="d">
        <v>2024-04-12</v>
      </c>
      <c r="J1689" s="30">
        <v>4</v>
      </c>
      <c r="K1689" s="28">
        <f>SUM((Table13[[#This Row],[Laid_Off]]*100)/Table13[[#This Row],[Percentage]])</f>
        <v>3500</v>
      </c>
      <c r="L1689" s="28">
        <f>SUM(Table13[[#This Row],[Company_Size_before_Layoffs]]-Table13[[#This Row],[Laid_Off]])</f>
        <v>3360</v>
      </c>
      <c r="M1689" s="7" t="s">
        <v>1905</v>
      </c>
      <c r="N1689" s="29" t="s">
        <v>28</v>
      </c>
      <c r="O1689" s="16">
        <v>61</v>
      </c>
      <c r="P1689" s="7">
        <v>2024</v>
      </c>
      <c r="Q1689" s="3">
        <f>VLOOKUP(Table13[[#This Row],[Location_HQ]],layoffs_location_with_coordinat!A:F,6,FALSE)</f>
        <v>48.858889699999999</v>
      </c>
      <c r="R1689" s="3">
        <f>VLOOKUP(Table13[[#This Row],[Location_HQ]],layoffs_location_with_coordinat!A:G,7,FALSE)</f>
        <v>2.32004102172007</v>
      </c>
    </row>
    <row r="1690" spans="1:18" ht="16" x14ac:dyDescent="0.2">
      <c r="A1690" s="3">
        <v>1687</v>
      </c>
      <c r="B1690" s="7" t="s">
        <v>486</v>
      </c>
      <c r="C1690" s="7" t="s">
        <v>487</v>
      </c>
      <c r="D1690" s="3">
        <f>VLOOKUP(Table13[[#This Row],[Location_HQ]],layoffs_location_with_coordinat!A:B,2,FALSE)</f>
        <v>0</v>
      </c>
      <c r="E1690" s="3">
        <f>VLOOKUP(Table13[[#This Row],[Location_HQ]],layoffs_location_with_coordinat!A:C,3,FALSE)</f>
        <v>0</v>
      </c>
      <c r="F1690" s="3" t="str">
        <f>VLOOKUP(Table13[[#This Row],[Location_HQ]],layoffs_location_with_coordinat!A:D,4,FALSE)</f>
        <v>Spain</v>
      </c>
      <c r="G1690" s="3" t="str">
        <f>VLOOKUP(Table13[[#This Row],[Location_HQ]],layoffs_location_with_coordinat!A:E,5,FALSE)</f>
        <v>Europe</v>
      </c>
      <c r="H1690" s="12">
        <v>25</v>
      </c>
      <c r="I1690" s="13" t="d">
        <v>2024-04-12</v>
      </c>
      <c r="J1690" s="14"/>
      <c r="K1690" s="28"/>
      <c r="L1690" s="28"/>
      <c r="M1690" s="7" t="s">
        <v>1900</v>
      </c>
      <c r="N1690" s="7" t="s">
        <v>1491</v>
      </c>
      <c r="O1690" s="16">
        <v>1200</v>
      </c>
      <c r="P1690" s="7">
        <v>2024</v>
      </c>
      <c r="Q1690" s="3">
        <f>VLOOKUP(Table13[[#This Row],[Location_HQ]],layoffs_location_with_coordinat!A:F,6,FALSE)</f>
        <v>41.382893899999999</v>
      </c>
      <c r="R1690" s="3">
        <f>VLOOKUP(Table13[[#This Row],[Location_HQ]],layoffs_location_with_coordinat!A:G,7,FALSE)</f>
        <v>2.1774322000000002</v>
      </c>
    </row>
    <row r="1691" spans="1:18" x14ac:dyDescent="0.2">
      <c r="A1691" s="3">
        <v>1688</v>
      </c>
      <c r="B1691" s="3" t="s">
        <v>1376</v>
      </c>
      <c r="C1691" s="3" t="s">
        <v>217</v>
      </c>
      <c r="D1691" s="3">
        <f>VLOOKUP(Table13[[#This Row],[Location_HQ]],layoffs_location_with_coordinat!A:B,2,FALSE)</f>
        <v>0</v>
      </c>
      <c r="E1691" s="3">
        <f>VLOOKUP(Table13[[#This Row],[Location_HQ]],layoffs_location_with_coordinat!A:C,3,FALSE)</f>
        <v>0</v>
      </c>
      <c r="F1691" s="3" t="str">
        <f>VLOOKUP(Table13[[#This Row],[Location_HQ]],layoffs_location_with_coordinat!A:D,4,FALSE)</f>
        <v>Ireland</v>
      </c>
      <c r="G1691" s="3" t="str">
        <f>VLOOKUP(Table13[[#This Row],[Location_HQ]],layoffs_location_with_coordinat!A:E,5,FALSE)</f>
        <v>Europe</v>
      </c>
      <c r="H1691" s="3">
        <v>250</v>
      </c>
      <c r="I1691" s="8" t="d">
        <v>2024-04-13</v>
      </c>
      <c r="J1691" s="9"/>
      <c r="K1691" s="10"/>
      <c r="L1691" s="10"/>
      <c r="M1691" s="3" t="s">
        <v>1375</v>
      </c>
      <c r="N1691" s="3" t="s">
        <v>33</v>
      </c>
      <c r="P1691" s="3">
        <v>2024</v>
      </c>
      <c r="Q1691" s="3">
        <f>VLOOKUP(Table13[[#This Row],[Location_HQ]],layoffs_location_with_coordinat!A:F,6,FALSE)</f>
        <v>53.349379499999998</v>
      </c>
      <c r="R1691" s="3">
        <f>VLOOKUP(Table13[[#This Row],[Location_HQ]],layoffs_location_with_coordinat!A:G,7,FALSE)</f>
        <v>-6.2605592999999997</v>
      </c>
    </row>
    <row r="1692" spans="1:18" x14ac:dyDescent="0.2">
      <c r="A1692" s="3">
        <v>1689</v>
      </c>
      <c r="B1692" s="3" t="s">
        <v>1360</v>
      </c>
      <c r="C1692" s="3" t="s">
        <v>39</v>
      </c>
      <c r="D1692" s="3">
        <f>VLOOKUP(Table13[[#This Row],[Location_HQ]],layoffs_location_with_coordinat!A:B,2,FALSE)</f>
        <v>0</v>
      </c>
      <c r="E1692" s="3" t="str">
        <f>VLOOKUP(Table13[[#This Row],[Location_HQ]],layoffs_location_with_coordinat!A:C,3,FALSE)</f>
        <v>New York</v>
      </c>
      <c r="F1692" s="3" t="str">
        <f>VLOOKUP(Table13[[#This Row],[Location_HQ]],layoffs_location_with_coordinat!A:D,4,FALSE)</f>
        <v>USA</v>
      </c>
      <c r="G1692" s="3" t="str">
        <f>VLOOKUP(Table13[[#This Row],[Location_HQ]],layoffs_location_with_coordinat!A:E,5,FALSE)</f>
        <v>North America</v>
      </c>
      <c r="H1692" s="3">
        <v>360</v>
      </c>
      <c r="I1692" s="8" t="d">
        <v>2024-04-15</v>
      </c>
      <c r="J1692" s="9">
        <v>3</v>
      </c>
      <c r="K1692" s="10">
        <f>SUM((H1692*100)/Table13[[#This Row],[Percentage]])</f>
        <v>12000</v>
      </c>
      <c r="L1692" s="10">
        <f>SUM(Table13[[#This Row],[Company_Size_before_Layoffs]]-Table13[[#This Row],[Laid_Off]])</f>
        <v>11640</v>
      </c>
      <c r="M1692" s="3" t="s">
        <v>1362</v>
      </c>
      <c r="N1692" s="3" t="s">
        <v>22</v>
      </c>
      <c r="P1692" s="3">
        <v>2024</v>
      </c>
      <c r="Q1692" s="3">
        <f>VLOOKUP(Table13[[#This Row],[Location_HQ]],layoffs_location_with_coordinat!A:F,6,FALSE)</f>
        <v>40.7127281</v>
      </c>
      <c r="R1692" s="3">
        <f>VLOOKUP(Table13[[#This Row],[Location_HQ]],layoffs_location_with_coordinat!A:G,7,FALSE)</f>
        <v>-74.006015199999993</v>
      </c>
    </row>
    <row r="1693" spans="1:18" x14ac:dyDescent="0.2">
      <c r="A1693" s="3">
        <v>1690</v>
      </c>
      <c r="B1693" s="17" t="s">
        <v>1389</v>
      </c>
      <c r="C1693" s="17" t="s">
        <v>83</v>
      </c>
      <c r="D1693" s="3">
        <f>VLOOKUP(Table13[[#This Row],[Location_HQ]],layoffs_location_with_coordinat!A:B,2,FALSE)</f>
        <v>0</v>
      </c>
      <c r="E1693" s="3" t="str">
        <f>VLOOKUP(Table13[[#This Row],[Location_HQ]],layoffs_location_with_coordinat!A:C,3,FALSE)</f>
        <v>Texas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17">
        <v>14000</v>
      </c>
      <c r="I1693" s="18" t="d">
        <v>2024-04-15</v>
      </c>
      <c r="J1693" s="19">
        <v>10</v>
      </c>
      <c r="K1693" s="20">
        <f>SUM((H1693*100)/Table13[[#This Row],[Percentage]])</f>
        <v>140000</v>
      </c>
      <c r="L1693" s="20">
        <f>SUM(Table13[[#This Row],[Company_Size_before_Layoffs]]-Table13[[#This Row],[Laid_Off]])</f>
        <v>126000</v>
      </c>
      <c r="M1693" s="17" t="s">
        <v>1390</v>
      </c>
      <c r="N1693" s="17" t="s">
        <v>22</v>
      </c>
      <c r="O1693" s="35"/>
      <c r="P1693" s="3">
        <v>2024</v>
      </c>
      <c r="Q1693" s="3">
        <f>VLOOKUP(Table13[[#This Row],[Location_HQ]],layoffs_location_with_coordinat!A:F,6,FALSE)</f>
        <v>30.271128600000001</v>
      </c>
      <c r="R1693" s="3">
        <f>VLOOKUP(Table13[[#This Row],[Location_HQ]],layoffs_location_with_coordinat!A:G,7,FALSE)</f>
        <v>-97.743699500000005</v>
      </c>
    </row>
    <row r="1694" spans="1:18" x14ac:dyDescent="0.2">
      <c r="A1694" s="3">
        <v>1691</v>
      </c>
      <c r="B1694" s="17" t="s">
        <v>1367</v>
      </c>
      <c r="C1694" s="17" t="s">
        <v>1368</v>
      </c>
      <c r="D1694" s="3">
        <f>VLOOKUP(Table13[[#This Row],[Location_HQ]],layoffs_location_with_coordinat!A:B,2,FALSE)</f>
        <v>0</v>
      </c>
      <c r="E1694" s="3">
        <f>VLOOKUP(Table13[[#This Row],[Location_HQ]],layoffs_location_with_coordinat!A:C,3,FALSE)</f>
        <v>0</v>
      </c>
      <c r="F1694" s="3" t="str">
        <f>VLOOKUP(Table13[[#This Row],[Location_HQ]],layoffs_location_with_coordinat!A:D,4,FALSE)</f>
        <v>UK</v>
      </c>
      <c r="G1694" s="3" t="str">
        <f>VLOOKUP(Table13[[#This Row],[Location_HQ]],layoffs_location_with_coordinat!A:E,5,FALSE)</f>
        <v>Europe</v>
      </c>
      <c r="H1694" s="17">
        <v>40</v>
      </c>
      <c r="I1694" s="18" t="d">
        <v>2024-04-16</v>
      </c>
      <c r="J1694" s="19">
        <v>10</v>
      </c>
      <c r="K1694" s="20">
        <f>SUM((H1694*100)/Table13[[#This Row],[Percentage]])</f>
        <v>400</v>
      </c>
      <c r="L1694" s="20">
        <f>SUM(Table13[[#This Row],[Company_Size_before_Layoffs]]-Table13[[#This Row],[Laid_Off]])</f>
        <v>360</v>
      </c>
      <c r="M1694" s="17" t="s">
        <v>1461</v>
      </c>
      <c r="N1694" s="17" t="s">
        <v>22</v>
      </c>
      <c r="O1694" s="35"/>
      <c r="P1694" s="3">
        <v>2024</v>
      </c>
      <c r="Q1694" s="3">
        <f>VLOOKUP(Table13[[#This Row],[Location_HQ]],layoffs_location_with_coordinat!A:F,6,FALSE)</f>
        <v>52.291339399999998</v>
      </c>
      <c r="R1694" s="3">
        <f>VLOOKUP(Table13[[#This Row],[Location_HQ]],layoffs_location_with_coordinat!A:G,7,FALSE)</f>
        <v>-1.5364040000000001</v>
      </c>
    </row>
    <row r="1695" spans="1:18" ht="16" x14ac:dyDescent="0.2">
      <c r="A1695" s="3">
        <v>1692</v>
      </c>
      <c r="B1695" s="17" t="s">
        <v>1374</v>
      </c>
      <c r="C1695" s="17" t="s">
        <v>39</v>
      </c>
      <c r="D1695" s="3">
        <f>VLOOKUP(Table13[[#This Row],[Location_HQ]],layoffs_location_with_coordinat!A:B,2,FALSE)</f>
        <v>0</v>
      </c>
      <c r="E1695" s="3" t="str">
        <f>VLOOKUP(Table13[[#This Row],[Location_HQ]],layoffs_location_with_coordinat!A:C,3,FALSE)</f>
        <v>New York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17">
        <v>600</v>
      </c>
      <c r="I1695" s="18" t="d">
        <v>2024-04-16</v>
      </c>
      <c r="J1695" s="19">
        <v>5</v>
      </c>
      <c r="K1695" s="20">
        <f>SUM((H1695*100)/Table13[[#This Row],[Percentage]])</f>
        <v>12000</v>
      </c>
      <c r="L1695" s="20">
        <f>SUM(Table13[[#This Row],[Company_Size_before_Layoffs]]-Table13[[#This Row],[Laid_Off]])</f>
        <v>11400</v>
      </c>
      <c r="M1695" s="17" t="s">
        <v>1375</v>
      </c>
      <c r="N1695" s="4" t="s">
        <v>1492</v>
      </c>
      <c r="O1695" s="27">
        <v>4100</v>
      </c>
      <c r="P1695" s="3">
        <v>2024</v>
      </c>
      <c r="Q1695" s="3">
        <f>VLOOKUP(Table13[[#This Row],[Location_HQ]],layoffs_location_with_coordinat!A:F,6,FALSE)</f>
        <v>40.7127281</v>
      </c>
      <c r="R1695" s="3">
        <f>VLOOKUP(Table13[[#This Row],[Location_HQ]],layoffs_location_with_coordinat!A:G,7,FALSE)</f>
        <v>-74.006015199999993</v>
      </c>
    </row>
    <row r="1696" spans="1:18" ht="16" x14ac:dyDescent="0.2">
      <c r="A1696" s="3">
        <v>1693</v>
      </c>
      <c r="B1696" s="17" t="s">
        <v>1380</v>
      </c>
      <c r="C1696" s="26" t="s">
        <v>1371</v>
      </c>
      <c r="D1696" s="3" t="str">
        <f>VLOOKUP(Table13[[#This Row],[Location_HQ]],layoffs_location_with_coordinat!A:B,2,FALSE)</f>
        <v>San Francisco Bay Area</v>
      </c>
      <c r="E1696" s="3" t="str">
        <f>VLOOKUP(Table13[[#This Row],[Location_HQ]],layoffs_location_with_coordinat!A:C,3,FALSE)</f>
        <v>California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12</v>
      </c>
      <c r="I1696" s="18" t="d">
        <v>2024-04-16</v>
      </c>
      <c r="J1696" s="19">
        <v>20</v>
      </c>
      <c r="K1696" s="20">
        <f>SUM((H1696*100)/Table13[[#This Row],[Percentage]])</f>
        <v>60</v>
      </c>
      <c r="L1696" s="20">
        <f>SUM(Table13[[#This Row],[Company_Size_before_Layoffs]]-Table13[[#This Row],[Laid_Off]])</f>
        <v>48</v>
      </c>
      <c r="M1696" s="17" t="s">
        <v>62</v>
      </c>
      <c r="N1696" s="4" t="s">
        <v>1493</v>
      </c>
      <c r="O1696" s="27">
        <v>75</v>
      </c>
      <c r="P1696" s="3">
        <v>2024</v>
      </c>
      <c r="Q1696" s="3">
        <f>VLOOKUP(Table13[[#This Row],[Location_HQ]],layoffs_location_with_coordinat!A:F,6,FALSE)</f>
        <v>37.779258800000001</v>
      </c>
      <c r="R1696" s="3">
        <f>VLOOKUP(Table13[[#This Row],[Location_HQ]],layoffs_location_with_coordinat!A:G,7,FALSE)</f>
        <v>-122.4193286</v>
      </c>
    </row>
    <row r="1697" spans="1:18" ht="16" x14ac:dyDescent="0.2">
      <c r="A1697" s="3">
        <v>1694</v>
      </c>
      <c r="B1697" s="4" t="s">
        <v>1380</v>
      </c>
      <c r="C1697" s="26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23">
        <v>12</v>
      </c>
      <c r="I1697" s="24" t="d">
        <v>2024-04-16</v>
      </c>
      <c r="J1697" s="31">
        <v>25</v>
      </c>
      <c r="K1697" s="25">
        <f>SUM((Table13[[#This Row],[Laid_Off]]*100)/Table13[[#This Row],[Percentage]])</f>
        <v>48</v>
      </c>
      <c r="L1697" s="25">
        <f>SUM(Table13[[#This Row],[Company_Size_before_Layoffs]]-Table13[[#This Row],[Laid_Off]])</f>
        <v>36</v>
      </c>
      <c r="M1697" s="4" t="s">
        <v>1906</v>
      </c>
      <c r="N1697" s="4" t="s">
        <v>1493</v>
      </c>
      <c r="O1697" s="27">
        <v>75</v>
      </c>
      <c r="P1697" s="7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x14ac:dyDescent="0.2">
      <c r="A1698" s="3">
        <v>1695</v>
      </c>
      <c r="B1698" s="17" t="s">
        <v>1404</v>
      </c>
      <c r="C1698" s="17" t="s">
        <v>1405</v>
      </c>
      <c r="D1698" s="3">
        <f>VLOOKUP(Table13[[#This Row],[Location_HQ]],layoffs_location_with_coordinat!A:B,2,FALSE)</f>
        <v>0</v>
      </c>
      <c r="E1698" s="3" t="str">
        <f>VLOOKUP(Table13[[#This Row],[Location_HQ]],layoffs_location_with_coordinat!A:C,3,FALSE)</f>
        <v>Florida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>
        <v>80</v>
      </c>
      <c r="I1698" s="18" t="d">
        <v>2024-04-17</v>
      </c>
      <c r="J1698" s="19"/>
      <c r="K1698" s="20"/>
      <c r="L1698" s="20"/>
      <c r="M1698" s="17" t="s">
        <v>1401</v>
      </c>
      <c r="N1698" s="17" t="s">
        <v>22</v>
      </c>
      <c r="O1698" s="35"/>
      <c r="P1698" s="3">
        <v>2024</v>
      </c>
      <c r="Q1698" s="3">
        <f>VLOOKUP(Table13[[#This Row],[Location_HQ]],layoffs_location_with_coordinat!A:F,6,FALSE)</f>
        <v>27.9477595</v>
      </c>
      <c r="R1698" s="3">
        <f>VLOOKUP(Table13[[#This Row],[Location_HQ]],layoffs_location_with_coordinat!A:G,7,FALSE)</f>
        <v>-82.458444</v>
      </c>
    </row>
    <row r="1699" spans="1:18" x14ac:dyDescent="0.2">
      <c r="A1699" s="3">
        <v>1696</v>
      </c>
      <c r="B1699" s="17" t="s">
        <v>1406</v>
      </c>
      <c r="C1699" s="17" t="s">
        <v>1371</v>
      </c>
      <c r="D1699" s="3" t="str">
        <f>VLOOKUP(Table13[[#This Row],[Location_HQ]],layoffs_location_with_coordinat!A:B,2,FALSE)</f>
        <v>San Francisco Bay Area</v>
      </c>
      <c r="E1699" s="3" t="str">
        <f>VLOOKUP(Table13[[#This Row],[Location_HQ]],layoffs_location_with_coordinat!A:C,3,FALSE)</f>
        <v>California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>
        <v>44</v>
      </c>
      <c r="I1699" s="18" t="d">
        <v>2024-04-17</v>
      </c>
      <c r="J1699" s="19">
        <v>11</v>
      </c>
      <c r="K1699" s="20">
        <f>SUM((H1699*100)/Table13[[#This Row],[Percentage]])</f>
        <v>400</v>
      </c>
      <c r="L1699" s="20">
        <f>SUM(Table13[[#This Row],[Company_Size_before_Layoffs]]-Table13[[#This Row],[Laid_Off]])</f>
        <v>356</v>
      </c>
      <c r="M1699" s="17" t="s">
        <v>1401</v>
      </c>
      <c r="N1699" s="17" t="s">
        <v>22</v>
      </c>
      <c r="O1699" s="35"/>
      <c r="P1699" s="3">
        <v>2024</v>
      </c>
      <c r="Q1699" s="3">
        <f>VLOOKUP(Table13[[#This Row],[Location_HQ]],layoffs_location_with_coordinat!A:F,6,FALSE)</f>
        <v>37.779258800000001</v>
      </c>
      <c r="R1699" s="3">
        <f>VLOOKUP(Table13[[#This Row],[Location_HQ]],layoffs_location_with_coordinat!A:G,7,FALSE)</f>
        <v>-122.4193286</v>
      </c>
    </row>
    <row r="1700" spans="1:18" ht="16" x14ac:dyDescent="0.2">
      <c r="A1700" s="3">
        <v>1697</v>
      </c>
      <c r="B1700" s="17" t="s">
        <v>513</v>
      </c>
      <c r="C1700" s="17" t="s">
        <v>1409</v>
      </c>
      <c r="D1700" s="3" t="str">
        <f>VLOOKUP(Table13[[#This Row],[Location_HQ]],layoffs_location_with_coordinat!A:B,2,FALSE)</f>
        <v>San Francisco Bay Area</v>
      </c>
      <c r="E1700" s="3" t="str">
        <f>VLOOKUP(Table13[[#This Row],[Location_HQ]],layoffs_location_with_coordinat!A:C,3,FALSE)</f>
        <v>California</v>
      </c>
      <c r="F1700" s="3" t="str">
        <f>VLOOKUP(Table13[[#This Row],[Location_HQ]],layoffs_location_with_coordinat!A:D,4,FALSE)</f>
        <v>USA</v>
      </c>
      <c r="G1700" s="3" t="str">
        <f>VLOOKUP(Table13[[#This Row],[Location_HQ]],layoffs_location_with_coordinat!A:E,5,FALSE)</f>
        <v>North America</v>
      </c>
      <c r="H1700" s="17"/>
      <c r="I1700" s="18" t="d">
        <v>2024-04-17</v>
      </c>
      <c r="J1700" s="19"/>
      <c r="K1700" s="20"/>
      <c r="L1700" s="20"/>
      <c r="M1700" s="17" t="s">
        <v>16</v>
      </c>
      <c r="N1700" s="4" t="s">
        <v>28</v>
      </c>
      <c r="O1700" s="27">
        <v>26</v>
      </c>
      <c r="P1700" s="3">
        <v>2024</v>
      </c>
      <c r="Q1700" s="3">
        <f>VLOOKUP(Table13[[#This Row],[Location_HQ]],layoffs_location_with_coordinat!A:F,6,FALSE)</f>
        <v>37.3893889</v>
      </c>
      <c r="R1700" s="3">
        <f>VLOOKUP(Table13[[#This Row],[Location_HQ]],layoffs_location_with_coordinat!A:G,7,FALSE)</f>
        <v>-122.0832101</v>
      </c>
    </row>
    <row r="1701" spans="1:18" x14ac:dyDescent="0.2">
      <c r="A1701" s="3">
        <v>1698</v>
      </c>
      <c r="B1701" s="17" t="s">
        <v>859</v>
      </c>
      <c r="C1701" s="17" t="s">
        <v>65</v>
      </c>
      <c r="D1701" s="3">
        <f>VLOOKUP(Table13[[#This Row],[Location_HQ]],layoffs_location_with_coordinat!A:B,2,FALSE)</f>
        <v>0</v>
      </c>
      <c r="E1701" s="3" t="str">
        <f>VLOOKUP(Table13[[#This Row],[Location_HQ]],layoffs_location_with_coordinat!A:C,3,FALSE)</f>
        <v>Michigan</v>
      </c>
      <c r="F1701" s="3" t="str">
        <f>VLOOKUP(Table13[[#This Row],[Location_HQ]],layoffs_location_with_coordinat!A:D,4,FALSE)</f>
        <v>USA</v>
      </c>
      <c r="G1701" s="3" t="str">
        <f>VLOOKUP(Table13[[#This Row],[Location_HQ]],layoffs_location_with_coordinat!A:E,5,FALSE)</f>
        <v>North America</v>
      </c>
      <c r="H1701" s="17"/>
      <c r="I1701" s="18" t="d">
        <v>2024-04-17</v>
      </c>
      <c r="J1701" s="19">
        <v>1</v>
      </c>
      <c r="K1701" s="20"/>
      <c r="L1701" s="20">
        <f>SUM(Table13[[#This Row],[Company_Size_before_Layoffs]]-Table13[[#This Row],[Laid_Off]])</f>
        <v>0</v>
      </c>
      <c r="M1701" s="17" t="s">
        <v>32</v>
      </c>
      <c r="N1701" s="17" t="s">
        <v>28</v>
      </c>
      <c r="O1701" s="35">
        <v>10700</v>
      </c>
      <c r="P1701" s="3">
        <v>2024</v>
      </c>
      <c r="Q1701" s="3">
        <f>VLOOKUP(Table13[[#This Row],[Location_HQ]],layoffs_location_with_coordinat!A:F,6,FALSE)</f>
        <v>42.331550900000003</v>
      </c>
      <c r="R1701" s="3">
        <f>VLOOKUP(Table13[[#This Row],[Location_HQ]],layoffs_location_with_coordinat!A:G,7,FALSE)</f>
        <v>-83.046640300000007</v>
      </c>
    </row>
    <row r="1702" spans="1:18" x14ac:dyDescent="0.2">
      <c r="A1702" s="3">
        <v>1699</v>
      </c>
      <c r="B1702" s="17" t="s">
        <v>1359</v>
      </c>
      <c r="C1702" s="17" t="s">
        <v>547</v>
      </c>
      <c r="D1702" s="3">
        <f>VLOOKUP(Table13[[#This Row],[Location_HQ]],layoffs_location_with_coordinat!A:B,2,FALSE)</f>
        <v>0</v>
      </c>
      <c r="E1702" s="3">
        <f>VLOOKUP(Table13[[#This Row],[Location_HQ]],layoffs_location_with_coordinat!A:C,3,FALSE)</f>
        <v>0</v>
      </c>
      <c r="F1702" s="3" t="str">
        <f>VLOOKUP(Table13[[#This Row],[Location_HQ]],layoffs_location_with_coordinat!A:D,4,FALSE)</f>
        <v>Japan</v>
      </c>
      <c r="G1702" s="3" t="str">
        <f>VLOOKUP(Table13[[#This Row],[Location_HQ]],layoffs_location_with_coordinat!A:E,5,FALSE)</f>
        <v>Asia</v>
      </c>
      <c r="H1702" s="17">
        <v>5000</v>
      </c>
      <c r="I1702" s="18" t="d">
        <v>2024-04-17</v>
      </c>
      <c r="J1702" s="19">
        <v>10</v>
      </c>
      <c r="K1702" s="20">
        <f>SUM((H1702*100)/Table13[[#This Row],[Percentage]])</f>
        <v>50000</v>
      </c>
      <c r="L1702" s="20">
        <f>SUM(Table13[[#This Row],[Company_Size_before_Layoffs]]-Table13[[#This Row],[Laid_Off]])</f>
        <v>45000</v>
      </c>
      <c r="M1702" s="17" t="s">
        <v>1694</v>
      </c>
      <c r="N1702" s="17" t="s">
        <v>28</v>
      </c>
      <c r="O1702" s="35">
        <v>574</v>
      </c>
      <c r="P1702" s="3">
        <v>2024</v>
      </c>
      <c r="Q1702" s="3">
        <f>VLOOKUP(Table13[[#This Row],[Location_HQ]],layoffs_location_with_coordinat!A:F,6,FALSE)</f>
        <v>35.682193599999998</v>
      </c>
      <c r="R1702" s="3">
        <f>VLOOKUP(Table13[[#This Row],[Location_HQ]],layoffs_location_with_coordinat!A:G,7,FALSE)</f>
        <v>139.76222100000001</v>
      </c>
    </row>
    <row r="1703" spans="1:18" x14ac:dyDescent="0.2">
      <c r="A1703" s="3">
        <v>1700</v>
      </c>
      <c r="B1703" s="17" t="s">
        <v>1386</v>
      </c>
      <c r="C1703" s="17" t="s">
        <v>749</v>
      </c>
      <c r="D1703" s="3">
        <f>VLOOKUP(Table13[[#This Row],[Location_HQ]],layoffs_location_with_coordinat!A:B,2,FALSE)</f>
        <v>0</v>
      </c>
      <c r="E1703" s="3">
        <f>VLOOKUP(Table13[[#This Row],[Location_HQ]],layoffs_location_with_coordinat!A:C,3,FALSE)</f>
        <v>0</v>
      </c>
      <c r="F1703" s="3" t="str">
        <f>VLOOKUP(Table13[[#This Row],[Location_HQ]],layoffs_location_with_coordinat!A:D,4,FALSE)</f>
        <v>India</v>
      </c>
      <c r="G1703" s="3" t="str">
        <f>VLOOKUP(Table13[[#This Row],[Location_HQ]],layoffs_location_with_coordinat!A:E,5,FALSE)</f>
        <v>Asia</v>
      </c>
      <c r="H1703" s="17">
        <v>150</v>
      </c>
      <c r="I1703" s="18" t="d">
        <v>2024-04-18</v>
      </c>
      <c r="J1703" s="19">
        <v>15</v>
      </c>
      <c r="K1703" s="20">
        <f>SUM((H1703*100)/Table13[[#This Row],[Percentage]])</f>
        <v>1000</v>
      </c>
      <c r="L1703" s="20">
        <f>SUM(Table13[[#This Row],[Company_Size_before_Layoffs]]-Table13[[#This Row],[Laid_Off]])</f>
        <v>850</v>
      </c>
      <c r="M1703" s="17" t="s">
        <v>1703</v>
      </c>
      <c r="N1703" s="17" t="s">
        <v>22</v>
      </c>
      <c r="O1703" s="35"/>
      <c r="P1703" s="3">
        <v>2024</v>
      </c>
      <c r="Q1703" s="3">
        <f>VLOOKUP(Table13[[#This Row],[Location_HQ]],layoffs_location_with_coordinat!A:F,6,FALSE)</f>
        <v>28.613895400000001</v>
      </c>
      <c r="R1703" s="3">
        <f>VLOOKUP(Table13[[#This Row],[Location_HQ]],layoffs_location_with_coordinat!A:G,7,FALSE)</f>
        <v>77.209005700000006</v>
      </c>
    </row>
    <row r="1704" spans="1:18" ht="16" x14ac:dyDescent="0.2">
      <c r="A1704" s="3">
        <v>1701</v>
      </c>
      <c r="B1704" s="17" t="s">
        <v>1363</v>
      </c>
      <c r="C1704" s="17" t="s">
        <v>1364</v>
      </c>
      <c r="D1704" s="3">
        <f>VLOOKUP(Table13[[#This Row],[Location_HQ]],layoffs_location_with_coordinat!A:B,2,FALSE)</f>
        <v>0</v>
      </c>
      <c r="E1704" s="3" t="str">
        <f>VLOOKUP(Table13[[#This Row],[Location_HQ]],layoffs_location_with_coordinat!A:C,3,FALSE)</f>
        <v>Colorado</v>
      </c>
      <c r="F1704" s="3" t="str">
        <f>VLOOKUP(Table13[[#This Row],[Location_HQ]],layoffs_location_with_coordinat!A:D,4,FALSE)</f>
        <v>USA</v>
      </c>
      <c r="G1704" s="3" t="str">
        <f>VLOOKUP(Table13[[#This Row],[Location_HQ]],layoffs_location_with_coordinat!A:E,5,FALSE)</f>
        <v>North America</v>
      </c>
      <c r="H1704" s="17"/>
      <c r="I1704" s="18" t="d">
        <v>2024-04-18</v>
      </c>
      <c r="J1704" s="19">
        <v>5</v>
      </c>
      <c r="K1704" s="20"/>
      <c r="L1704" s="20"/>
      <c r="M1704" s="17" t="s">
        <v>1703</v>
      </c>
      <c r="N1704" s="4" t="s">
        <v>1500</v>
      </c>
      <c r="O1704" s="27">
        <v>400</v>
      </c>
      <c r="P1704" s="7">
        <v>2024</v>
      </c>
      <c r="Q1704" s="3">
        <f>VLOOKUP(Table13[[#This Row],[Location_HQ]],layoffs_location_with_coordinat!A:F,6,FALSE)</f>
        <v>39.617210100000001</v>
      </c>
      <c r="R1704" s="3">
        <f>VLOOKUP(Table13[[#This Row],[Location_HQ]],layoffs_location_with_coordinat!A:G,7,FALSE)</f>
        <v>-104.95081399999999</v>
      </c>
    </row>
    <row r="1705" spans="1:18" ht="16" x14ac:dyDescent="0.2">
      <c r="A1705" s="3">
        <v>1702</v>
      </c>
      <c r="B1705" s="4" t="s">
        <v>1270</v>
      </c>
      <c r="C1705" s="4" t="s">
        <v>1490</v>
      </c>
      <c r="D1705" s="3">
        <f>VLOOKUP(Table13[[#This Row],[Location_HQ]],layoffs_location_with_coordinat!A:B,2,FALSE)</f>
        <v>0</v>
      </c>
      <c r="E1705" s="3">
        <f>VLOOKUP(Table13[[#This Row],[Location_HQ]],layoffs_location_with_coordinat!A:C,3,FALSE)</f>
        <v>0</v>
      </c>
      <c r="F1705" s="3" t="str">
        <f>VLOOKUP(Table13[[#This Row],[Location_HQ]],layoffs_location_with_coordinat!A:D,4,FALSE)</f>
        <v>Belgium</v>
      </c>
      <c r="G1705" s="3" t="str">
        <f>VLOOKUP(Table13[[#This Row],[Location_HQ]],layoffs_location_with_coordinat!A:E,5,FALSE)</f>
        <v>Europe</v>
      </c>
      <c r="H1705" s="23">
        <v>50</v>
      </c>
      <c r="I1705" s="24" t="d">
        <v>2024-04-18</v>
      </c>
      <c r="J1705" s="31">
        <v>10</v>
      </c>
      <c r="K1705" s="25">
        <f>SUM((Table13[[#This Row],[Laid_Off]]*100)/Table13[[#This Row],[Percentage]])</f>
        <v>500</v>
      </c>
      <c r="L1705" s="25">
        <f>SUM(Table13[[#This Row],[Company_Size_before_Layoffs]]-Table13[[#This Row],[Laid_Off]])</f>
        <v>450</v>
      </c>
      <c r="M1705" s="4" t="s">
        <v>1905</v>
      </c>
      <c r="N1705" s="4" t="s">
        <v>1496</v>
      </c>
      <c r="O1705" s="27">
        <v>159</v>
      </c>
      <c r="P1705" s="7">
        <v>2024</v>
      </c>
      <c r="Q1705" s="3">
        <f>VLOOKUP(Table13[[#This Row],[Location_HQ]],layoffs_location_with_coordinat!A:F,6,FALSE)</f>
        <v>51.053828600000003</v>
      </c>
      <c r="R1705" s="3">
        <f>VLOOKUP(Table13[[#This Row],[Location_HQ]],layoffs_location_with_coordinat!A:G,7,FALSE)</f>
        <v>3.7250120999999998</v>
      </c>
    </row>
    <row r="1706" spans="1:18" ht="16" x14ac:dyDescent="0.2">
      <c r="A1706" s="3">
        <v>1703</v>
      </c>
      <c r="B1706" s="17" t="s">
        <v>1357</v>
      </c>
      <c r="C1706" s="73" t="s">
        <v>58</v>
      </c>
      <c r="D1706" s="3">
        <f>VLOOKUP(Table13[[#This Row],[Location_HQ]],layoffs_location_with_coordinat!A:B,2,FALSE)</f>
        <v>0</v>
      </c>
      <c r="E1706" s="3">
        <f>VLOOKUP(Table13[[#This Row],[Location_HQ]],layoffs_location_with_coordinat!A:C,3,FALSE)</f>
        <v>0</v>
      </c>
      <c r="F1706" s="3" t="str">
        <f>VLOOKUP(Table13[[#This Row],[Location_HQ]],layoffs_location_with_coordinat!A:D,4,FALSE)</f>
        <v>UK</v>
      </c>
      <c r="G1706" s="3" t="str">
        <f>VLOOKUP(Table13[[#This Row],[Location_HQ]],layoffs_location_with_coordinat!A:E,5,FALSE)</f>
        <v>Europe</v>
      </c>
      <c r="H1706" s="17">
        <v>20</v>
      </c>
      <c r="I1706" s="18" t="d">
        <v>2024-04-18</v>
      </c>
      <c r="J1706" s="19">
        <v>10</v>
      </c>
      <c r="K1706" s="20">
        <f>SUM((H1706*100)/Table13[[#This Row],[Percentage]])</f>
        <v>200</v>
      </c>
      <c r="L1706" s="20">
        <f>SUM(Table13[[#This Row],[Company_Size_before_Layoffs]]-Table13[[#This Row],[Laid_Off]])</f>
        <v>180</v>
      </c>
      <c r="M1706" s="17" t="s">
        <v>62</v>
      </c>
      <c r="N1706" s="77" t="s">
        <v>1500</v>
      </c>
      <c r="O1706" s="27">
        <v>174</v>
      </c>
      <c r="P1706" s="3">
        <v>2024</v>
      </c>
      <c r="Q1706" s="3">
        <f>VLOOKUP(Table13[[#This Row],[Location_HQ]],layoffs_location_with_coordinat!A:F,6,FALSE)</f>
        <v>51.489333500000001</v>
      </c>
      <c r="R1706" s="3">
        <f>VLOOKUP(Table13[[#This Row],[Location_HQ]],layoffs_location_with_coordinat!A:G,7,FALSE)</f>
        <v>-0.14405508452768701</v>
      </c>
    </row>
    <row r="1707" spans="1:18" ht="16" x14ac:dyDescent="0.2">
      <c r="A1707" s="3">
        <v>1704</v>
      </c>
      <c r="B1707" s="4" t="s">
        <v>1693</v>
      </c>
      <c r="C1707" s="77" t="s">
        <v>749</v>
      </c>
      <c r="D1707" s="3">
        <f>VLOOKUP(Table13[[#This Row],[Location_HQ]],layoffs_location_with_coordinat!A:B,2,FALSE)</f>
        <v>0</v>
      </c>
      <c r="E1707" s="3">
        <f>VLOOKUP(Table13[[#This Row],[Location_HQ]],layoffs_location_with_coordinat!A:C,3,FALSE)</f>
        <v>0</v>
      </c>
      <c r="F1707" s="3" t="str">
        <f>VLOOKUP(Table13[[#This Row],[Location_HQ]],layoffs_location_with_coordinat!A:D,4,FALSE)</f>
        <v>India</v>
      </c>
      <c r="G1707" s="3" t="str">
        <f>VLOOKUP(Table13[[#This Row],[Location_HQ]],layoffs_location_with_coordinat!A:E,5,FALSE)</f>
        <v>Asia</v>
      </c>
      <c r="H1707" s="23">
        <v>150</v>
      </c>
      <c r="I1707" s="24" t="d">
        <v>2024-04-18</v>
      </c>
      <c r="J1707" s="31">
        <v>15</v>
      </c>
      <c r="K1707" s="25">
        <f>SUM((Table13[[#This Row],[Laid_Off]]*100)/Table13[[#This Row],[Percentage]])</f>
        <v>1000</v>
      </c>
      <c r="L1707" s="25">
        <f>SUM(Table13[[#This Row],[Company_Size_before_Layoffs]]-Table13[[#This Row],[Laid_Off]])</f>
        <v>850</v>
      </c>
      <c r="M1707" s="4" t="s">
        <v>1902</v>
      </c>
      <c r="N1707" s="4" t="s">
        <v>1500</v>
      </c>
      <c r="O1707" s="27">
        <v>180</v>
      </c>
      <c r="P1707" s="7">
        <v>2024</v>
      </c>
      <c r="Q1707" s="3">
        <f>VLOOKUP(Table13[[#This Row],[Location_HQ]],layoffs_location_with_coordinat!A:F,6,FALSE)</f>
        <v>28.613895400000001</v>
      </c>
      <c r="R1707" s="3">
        <f>VLOOKUP(Table13[[#This Row],[Location_HQ]],layoffs_location_with_coordinat!A:G,7,FALSE)</f>
        <v>77.209005700000006</v>
      </c>
    </row>
    <row r="1708" spans="1:18" ht="16" x14ac:dyDescent="0.2">
      <c r="A1708" s="3">
        <v>1705</v>
      </c>
      <c r="B1708" s="4" t="s">
        <v>772</v>
      </c>
      <c r="C1708" s="4" t="s">
        <v>113</v>
      </c>
      <c r="D1708" s="3">
        <f>VLOOKUP(Table13[[#This Row],[Location_HQ]],layoffs_location_with_coordinat!A:B,2,FALSE)</f>
        <v>0</v>
      </c>
      <c r="E1708" s="3" t="str">
        <f>VLOOKUP(Table13[[#This Row],[Location_HQ]],layoffs_location_with_coordinat!A:C,3,FALSE)</f>
        <v>Utah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4"/>
      <c r="I1708" s="24" t="d">
        <v>2024-04-19</v>
      </c>
      <c r="J1708" s="5"/>
      <c r="K1708" s="25"/>
      <c r="L1708" s="25"/>
      <c r="M1708" s="4" t="s">
        <v>1898</v>
      </c>
      <c r="N1708" s="4" t="s">
        <v>1493</v>
      </c>
      <c r="O1708" s="27">
        <v>35</v>
      </c>
      <c r="P1708" s="7">
        <v>2024</v>
      </c>
      <c r="Q1708" s="3">
        <f>VLOOKUP(Table13[[#This Row],[Location_HQ]],layoffs_location_with_coordinat!A:F,6,FALSE)</f>
        <v>40.759619800000003</v>
      </c>
      <c r="R1708" s="3">
        <f>VLOOKUP(Table13[[#This Row],[Location_HQ]],layoffs_location_with_coordinat!A:G,7,FALSE)</f>
        <v>-111.886797</v>
      </c>
    </row>
    <row r="1709" spans="1:18" ht="16" x14ac:dyDescent="0.2">
      <c r="A1709" s="3">
        <v>1706</v>
      </c>
      <c r="B1709" s="4" t="s">
        <v>1618</v>
      </c>
      <c r="C1709" s="4" t="s">
        <v>71</v>
      </c>
      <c r="D1709" s="3">
        <f>VLOOKUP(Table13[[#This Row],[Location_HQ]],layoffs_location_with_coordinat!A:B,2,FALSE)</f>
        <v>0</v>
      </c>
      <c r="E1709" s="3" t="str">
        <f>VLOOKUP(Table13[[#This Row],[Location_HQ]],layoffs_location_with_coordinat!A:C,3,FALSE)</f>
        <v>Massachusetts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23">
        <v>150</v>
      </c>
      <c r="I1709" s="24" t="d">
        <v>2024-04-19</v>
      </c>
      <c r="J1709" s="31">
        <v>8</v>
      </c>
      <c r="K1709" s="25">
        <f>SUM((Table13[[#This Row],[Laid_Off]]*100)/Table13[[#This Row],[Percentage]])</f>
        <v>1875</v>
      </c>
      <c r="L1709" s="25">
        <f>SUM(Table13[[#This Row],[Company_Size_before_Layoffs]]-Table13[[#This Row],[Laid_Off]])</f>
        <v>1725</v>
      </c>
      <c r="M1709" s="4" t="s">
        <v>1907</v>
      </c>
      <c r="N1709" s="4" t="s">
        <v>1497</v>
      </c>
      <c r="O1709" s="27">
        <v>802</v>
      </c>
      <c r="P1709" s="7">
        <v>2024</v>
      </c>
      <c r="Q1709" s="3">
        <f>VLOOKUP(Table13[[#This Row],[Location_HQ]],layoffs_location_with_coordinat!A:F,6,FALSE)</f>
        <v>42.355433400000003</v>
      </c>
      <c r="R1709" s="3">
        <f>VLOOKUP(Table13[[#This Row],[Location_HQ]],layoffs_location_with_coordinat!A:G,7,FALSE)</f>
        <v>-71.060511000000005</v>
      </c>
    </row>
    <row r="1710" spans="1:18" x14ac:dyDescent="0.2">
      <c r="A1710" s="3">
        <v>1707</v>
      </c>
      <c r="B1710" s="17" t="s">
        <v>1397</v>
      </c>
      <c r="C1710" s="17" t="s">
        <v>39</v>
      </c>
      <c r="D1710" s="3">
        <f>VLOOKUP(Table13[[#This Row],[Location_HQ]],layoffs_location_with_coordinat!A:B,2,FALSE)</f>
        <v>0</v>
      </c>
      <c r="E1710" s="3" t="str">
        <f>VLOOKUP(Table13[[#This Row],[Location_HQ]],layoffs_location_with_coordinat!A:C,3,FALSE)</f>
        <v>New York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/>
      <c r="I1710" s="18" t="d">
        <v>2024-04-19</v>
      </c>
      <c r="J1710" s="19">
        <v>100</v>
      </c>
      <c r="K1710" s="20"/>
      <c r="L1710" s="20">
        <f>SUM(Table13[[#This Row],[Company_Size_before_Layoffs]]-Table13[[#This Row],[Laid_Off]])</f>
        <v>0</v>
      </c>
      <c r="M1710" s="17" t="s">
        <v>1398</v>
      </c>
      <c r="N1710" s="17" t="s">
        <v>22</v>
      </c>
      <c r="O1710" s="35"/>
      <c r="P1710" s="3">
        <v>2024</v>
      </c>
      <c r="Q1710" s="3">
        <f>VLOOKUP(Table13[[#This Row],[Location_HQ]],layoffs_location_with_coordinat!A:F,6,FALSE)</f>
        <v>40.7127281</v>
      </c>
      <c r="R1710" s="3">
        <f>VLOOKUP(Table13[[#This Row],[Location_HQ]],layoffs_location_with_coordinat!A:G,7,FALSE)</f>
        <v>-74.006015199999993</v>
      </c>
    </row>
    <row r="1711" spans="1:18" ht="16" x14ac:dyDescent="0.2">
      <c r="A1711" s="3">
        <v>1708</v>
      </c>
      <c r="B1711" s="4" t="s">
        <v>1504</v>
      </c>
      <c r="C1711" s="4" t="s">
        <v>43</v>
      </c>
      <c r="D1711" s="3">
        <f>VLOOKUP(Table13[[#This Row],[Location_HQ]],layoffs_location_with_coordinat!A:B,2,FALSE)</f>
        <v>0</v>
      </c>
      <c r="E1711" s="3" t="str">
        <f>VLOOKUP(Table13[[#This Row],[Location_HQ]],layoffs_location_with_coordinat!A:C,3,FALSE)</f>
        <v>Washington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4"/>
      <c r="I1711" s="24" t="d">
        <v>2024-04-23</v>
      </c>
      <c r="J1711" s="5"/>
      <c r="K1711" s="25"/>
      <c r="L1711" s="25"/>
      <c r="M1711" s="4" t="s">
        <v>1896</v>
      </c>
      <c r="N1711" s="4" t="s">
        <v>1491</v>
      </c>
      <c r="O1711" s="27"/>
      <c r="P1711" s="7">
        <v>2024</v>
      </c>
      <c r="Q1711" s="3">
        <f>VLOOKUP(Table13[[#This Row],[Location_HQ]],layoffs_location_with_coordinat!A:F,6,FALSE)</f>
        <v>47.603832099999998</v>
      </c>
      <c r="R1711" s="3">
        <f>VLOOKUP(Table13[[#This Row],[Location_HQ]],layoffs_location_with_coordinat!A:G,7,FALSE)</f>
        <v>-122.330062</v>
      </c>
    </row>
    <row r="1712" spans="1:18" x14ac:dyDescent="0.2">
      <c r="A1712" s="3">
        <v>1709</v>
      </c>
      <c r="B1712" s="17" t="s">
        <v>1414</v>
      </c>
      <c r="C1712" s="17" t="s">
        <v>83</v>
      </c>
      <c r="D1712" s="3">
        <f>VLOOKUP(Table13[[#This Row],[Location_HQ]],layoffs_location_with_coordinat!A:B,2,FALSE)</f>
        <v>0</v>
      </c>
      <c r="E1712" s="3" t="str">
        <f>VLOOKUP(Table13[[#This Row],[Location_HQ]],layoffs_location_with_coordinat!A:C,3,FALSE)</f>
        <v>Texas</v>
      </c>
      <c r="F1712" s="3" t="str">
        <f>VLOOKUP(Table13[[#This Row],[Location_HQ]],layoffs_location_with_coordinat!A:D,4,FALSE)</f>
        <v>USA</v>
      </c>
      <c r="G1712" s="3" t="str">
        <f>VLOOKUP(Table13[[#This Row],[Location_HQ]],layoffs_location_with_coordinat!A:E,5,FALSE)</f>
        <v>North America</v>
      </c>
      <c r="H1712" s="17">
        <v>84</v>
      </c>
      <c r="I1712" s="18" t="d">
        <v>2024-04-24</v>
      </c>
      <c r="J1712" s="19"/>
      <c r="K1712" s="20"/>
      <c r="L1712" s="20"/>
      <c r="M1712" s="17" t="s">
        <v>72</v>
      </c>
      <c r="N1712" s="17" t="s">
        <v>28</v>
      </c>
      <c r="O1712" s="27">
        <v>3.3</v>
      </c>
      <c r="P1712" s="3">
        <v>2024</v>
      </c>
      <c r="Q1712" s="3">
        <f>VLOOKUP(Table13[[#This Row],[Location_HQ]],layoffs_location_with_coordinat!A:F,6,FALSE)</f>
        <v>30.271128600000001</v>
      </c>
      <c r="R1712" s="3">
        <f>VLOOKUP(Table13[[#This Row],[Location_HQ]],layoffs_location_with_coordinat!A:G,7,FALSE)</f>
        <v>-97.743699500000005</v>
      </c>
    </row>
    <row r="1713" spans="1:18" x14ac:dyDescent="0.2">
      <c r="A1713" s="3">
        <v>1710</v>
      </c>
      <c r="B1713" s="17" t="s">
        <v>1382</v>
      </c>
      <c r="C1713" s="40" t="s">
        <v>1371</v>
      </c>
      <c r="D1713" s="3" t="str">
        <f>VLOOKUP(Table13[[#This Row],[Location_HQ]],layoffs_location_with_coordinat!A:B,2,FALSE)</f>
        <v>San Francisco Bay Area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</v>
      </c>
      <c r="I1713" s="18" t="d">
        <v>2024-04-24</v>
      </c>
      <c r="J1713" s="19">
        <v>20</v>
      </c>
      <c r="K1713" s="20">
        <f>SUM((H1713*100)/Table13[[#This Row],[Percentage]])</f>
        <v>500</v>
      </c>
      <c r="L1713" s="20">
        <f>SUM(Table13[[#This Row],[Company_Size_before_Layoffs]]-Table13[[#This Row],[Laid_Off]])</f>
        <v>400</v>
      </c>
      <c r="M1713" s="17" t="s">
        <v>21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37.779258800000001</v>
      </c>
      <c r="R1713" s="3">
        <f>VLOOKUP(Table13[[#This Row],[Location_HQ]],layoffs_location_with_coordinat!A:G,7,FALSE)</f>
        <v>-122.4193286</v>
      </c>
    </row>
    <row r="1714" spans="1:18" x14ac:dyDescent="0.2">
      <c r="A1714" s="3">
        <v>1711</v>
      </c>
      <c r="B1714" s="17" t="s">
        <v>1394</v>
      </c>
      <c r="C1714" s="17" t="s">
        <v>1395</v>
      </c>
      <c r="D1714" s="3">
        <f>VLOOKUP(Table13[[#This Row],[Location_HQ]],layoffs_location_with_coordinat!A:B,2,FALSE)</f>
        <v>0</v>
      </c>
      <c r="E1714" s="3">
        <f>VLOOKUP(Table13[[#This Row],[Location_HQ]],layoffs_location_with_coordinat!A:C,3,FALSE)</f>
        <v>0</v>
      </c>
      <c r="F1714" s="3" t="str">
        <f>VLOOKUP(Table13[[#This Row],[Location_HQ]],layoffs_location_with_coordinat!A:D,4,FALSE)</f>
        <v>Czech Republic</v>
      </c>
      <c r="G1714" s="3" t="str">
        <f>VLOOKUP(Table13[[#This Row],[Location_HQ]],layoffs_location_with_coordinat!A:E,5,FALSE)</f>
        <v>Europe</v>
      </c>
      <c r="H1714" s="17">
        <v>100</v>
      </c>
      <c r="I1714" s="18" t="d">
        <v>2024-04-24</v>
      </c>
      <c r="J1714" s="19">
        <v>16</v>
      </c>
      <c r="K1714" s="20">
        <f>SUM((H1714*100)/Table13[[#This Row],[Percentage]])</f>
        <v>625</v>
      </c>
      <c r="L1714" s="20">
        <f>SUM(Table13[[#This Row],[Company_Size_before_Layoffs]]-Table13[[#This Row],[Laid_Off]])</f>
        <v>525</v>
      </c>
      <c r="M1714" s="17" t="s">
        <v>30</v>
      </c>
      <c r="N1714" s="17" t="s">
        <v>33</v>
      </c>
      <c r="O1714" s="35"/>
      <c r="P1714" s="3">
        <v>2024</v>
      </c>
      <c r="Q1714" s="3">
        <f>VLOOKUP(Table13[[#This Row],[Location_HQ]],layoffs_location_with_coordinat!A:F,6,FALSE)</f>
        <v>50.087465399999999</v>
      </c>
      <c r="R1714" s="3">
        <f>VLOOKUP(Table13[[#This Row],[Location_HQ]],layoffs_location_with_coordinat!A:G,7,FALSE)</f>
        <v>14.421253500000001</v>
      </c>
    </row>
    <row r="1715" spans="1:18" x14ac:dyDescent="0.2">
      <c r="A1715" s="3">
        <v>1712</v>
      </c>
      <c r="B1715" s="17" t="s">
        <v>1393</v>
      </c>
      <c r="C1715" s="17" t="s">
        <v>76</v>
      </c>
      <c r="D1715" s="3">
        <f>VLOOKUP(Table13[[#This Row],[Location_HQ]],layoffs_location_with_coordinat!A:B,2,FALSE)</f>
        <v>0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>
        <v>1000</v>
      </c>
      <c r="I1715" s="18" t="d">
        <v>2024-04-24</v>
      </c>
      <c r="J1715" s="19"/>
      <c r="K1715" s="20"/>
      <c r="L1715" s="20"/>
      <c r="M1715" s="17" t="s">
        <v>1442</v>
      </c>
      <c r="N1715" s="17" t="s">
        <v>22</v>
      </c>
      <c r="O1715" s="35"/>
      <c r="P1715" s="3">
        <v>2024</v>
      </c>
      <c r="Q1715" s="3">
        <f>VLOOKUP(Table13[[#This Row],[Location_HQ]],layoffs_location_with_coordinat!A:F,6,FALSE)</f>
        <v>34.053690899999999</v>
      </c>
      <c r="R1715" s="3">
        <f>VLOOKUP(Table13[[#This Row],[Location_HQ]],layoffs_location_with_coordinat!A:G,7,FALSE)</f>
        <v>-118.242766</v>
      </c>
    </row>
    <row r="1716" spans="1:18" x14ac:dyDescent="0.2">
      <c r="A1716" s="3">
        <v>1713</v>
      </c>
      <c r="B1716" s="17" t="s">
        <v>1389</v>
      </c>
      <c r="C1716" s="17" t="s">
        <v>1474</v>
      </c>
      <c r="D1716" s="3" t="str">
        <f>VLOOKUP(Table13[[#This Row],[Location_HQ]],layoffs_location_with_coordinat!A:B,2,FALSE)</f>
        <v>San Francisco Bay Area</v>
      </c>
      <c r="E1716" s="3" t="str">
        <f>VLOOKUP(Table13[[#This Row],[Location_HQ]],layoffs_location_with_coordinat!A:C,3,FALSE)</f>
        <v>California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6020</v>
      </c>
      <c r="I1716" s="18" t="d">
        <v>2024-04-24</v>
      </c>
      <c r="J1716" s="19"/>
      <c r="K1716" s="20"/>
      <c r="L1716" s="20"/>
      <c r="M1716" s="17" t="s">
        <v>1390</v>
      </c>
      <c r="N1716" s="17" t="s">
        <v>22</v>
      </c>
      <c r="O1716" s="35"/>
      <c r="P1716" s="3">
        <v>2024</v>
      </c>
      <c r="Q1716" s="3">
        <f>VLOOKUP(Table13[[#This Row],[Location_HQ]],layoffs_location_with_coordinat!A:F,6,FALSE)</f>
        <v>37.4443293</v>
      </c>
      <c r="R1716" s="3">
        <f>VLOOKUP(Table13[[#This Row],[Location_HQ]],layoffs_location_with_coordinat!A:G,7,FALSE)</f>
        <v>-122.1598465</v>
      </c>
    </row>
    <row r="1717" spans="1:18" x14ac:dyDescent="0.2">
      <c r="A1717" s="3">
        <v>1714</v>
      </c>
      <c r="B1717" s="17" t="s">
        <v>637</v>
      </c>
      <c r="C1717" s="17" t="s">
        <v>638</v>
      </c>
      <c r="D1717" s="3">
        <f>VLOOKUP(Table13[[#This Row],[Location_HQ]],layoffs_location_with_coordinat!A:B,2,FALSE)</f>
        <v>0</v>
      </c>
      <c r="E1717" s="3" t="str">
        <f>VLOOKUP(Table13[[#This Row],[Location_HQ]],layoffs_location_with_coordinat!A:C,3,FALSE)</f>
        <v>California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/>
      <c r="I1717" s="18" t="d">
        <v>2024-04-25</v>
      </c>
      <c r="J1717" s="19"/>
      <c r="K1717" s="20"/>
      <c r="L1717" s="20"/>
      <c r="M1717" s="17" t="s">
        <v>130</v>
      </c>
      <c r="N1717" s="17" t="s">
        <v>49</v>
      </c>
      <c r="O1717" s="35">
        <v>145</v>
      </c>
      <c r="P1717" s="3">
        <v>2024</v>
      </c>
      <c r="Q1717" s="3">
        <f>VLOOKUP(Table13[[#This Row],[Location_HQ]],layoffs_location_with_coordinat!A:F,6,FALSE)</f>
        <v>38.581060600000001</v>
      </c>
      <c r="R1717" s="3">
        <f>VLOOKUP(Table13[[#This Row],[Location_HQ]],layoffs_location_with_coordinat!A:G,7,FALSE)</f>
        <v>-121.49389499999999</v>
      </c>
    </row>
    <row r="1718" spans="1:18" x14ac:dyDescent="0.2">
      <c r="A1718" s="3">
        <v>1715</v>
      </c>
      <c r="B1718" s="17" t="s">
        <v>1402</v>
      </c>
      <c r="C1718" s="17" t="s">
        <v>1403</v>
      </c>
      <c r="D1718" s="3">
        <f>VLOOKUP(Table13[[#This Row],[Location_HQ]],layoffs_location_with_coordinat!A:B,2,FALSE)</f>
        <v>0</v>
      </c>
      <c r="E1718" s="3" t="str">
        <f>VLOOKUP(Table13[[#This Row],[Location_HQ]],layoffs_location_with_coordinat!A:C,3,FALSE)</f>
        <v>Michigan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70</v>
      </c>
      <c r="I1718" s="18" t="d">
        <v>2024-04-26</v>
      </c>
      <c r="J1718" s="19"/>
      <c r="K1718" s="20"/>
      <c r="L1718" s="20"/>
      <c r="M1718" s="17" t="s">
        <v>1401</v>
      </c>
      <c r="N1718" s="17" t="s">
        <v>22</v>
      </c>
      <c r="O1718" s="35"/>
      <c r="P1718" s="7">
        <v>2024</v>
      </c>
      <c r="Q1718" s="3">
        <f>VLOOKUP(Table13[[#This Row],[Location_HQ]],layoffs_location_with_coordinat!A:F,6,FALSE)</f>
        <v>38.513580500000003</v>
      </c>
      <c r="R1718" s="3">
        <f>VLOOKUP(Table13[[#This Row],[Location_HQ]],layoffs_location_with_coordinat!A:G,7,FALSE)</f>
        <v>-89.984162699999999</v>
      </c>
    </row>
    <row r="1719" spans="1:18" x14ac:dyDescent="0.2">
      <c r="A1719" s="3">
        <v>1716</v>
      </c>
      <c r="B1719" s="17" t="s">
        <v>1391</v>
      </c>
      <c r="C1719" s="17" t="s">
        <v>1392</v>
      </c>
      <c r="D1719" s="3">
        <f>VLOOKUP(Table13[[#This Row],[Location_HQ]],layoffs_location_with_coordinat!A:B,2,FALSE)</f>
        <v>0</v>
      </c>
      <c r="E1719" s="3" t="str">
        <f>VLOOKUP(Table13[[#This Row],[Location_HQ]],layoffs_location_with_coordinat!A:C,3,FALSE)</f>
        <v>North Carolina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>
        <v>50</v>
      </c>
      <c r="I1719" s="18" t="d">
        <v>2024-04-26</v>
      </c>
      <c r="J1719" s="19"/>
      <c r="K1719" s="20"/>
      <c r="L1719" s="20"/>
      <c r="M1719" s="17" t="s">
        <v>1442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35.996653000000002</v>
      </c>
      <c r="R1719" s="3">
        <f>VLOOKUP(Table13[[#This Row],[Location_HQ]],layoffs_location_with_coordinat!A:G,7,FALSE)</f>
        <v>-78.901805300000007</v>
      </c>
    </row>
    <row r="1720" spans="1:18" ht="16" x14ac:dyDescent="0.2">
      <c r="A1720" s="3">
        <v>1717</v>
      </c>
      <c r="B1720" s="17" t="s">
        <v>1411</v>
      </c>
      <c r="C1720" s="73" t="s">
        <v>132</v>
      </c>
      <c r="D1720" s="3">
        <f>VLOOKUP(Table13[[#This Row],[Location_HQ]],layoffs_location_with_coordinat!A:B,2,FALSE)</f>
        <v>0</v>
      </c>
      <c r="E1720" s="3" t="str">
        <f>VLOOKUP(Table13[[#This Row],[Location_HQ]],layoffs_location_with_coordinat!A:C,3,FALSE)</f>
        <v>Colorado</v>
      </c>
      <c r="F1720" s="3" t="str">
        <f>VLOOKUP(Table13[[#This Row],[Location_HQ]],layoffs_location_with_coordinat!A:D,4,FALSE)</f>
        <v>USA</v>
      </c>
      <c r="G1720" s="3" t="str">
        <f>VLOOKUP(Table13[[#This Row],[Location_HQ]],layoffs_location_with_coordinat!A:E,5,FALSE)</f>
        <v>North America</v>
      </c>
      <c r="H1720" s="17">
        <v>30</v>
      </c>
      <c r="I1720" s="18" t="d">
        <v>2024-04-26</v>
      </c>
      <c r="J1720" s="19">
        <v>25</v>
      </c>
      <c r="K1720" s="20">
        <f>SUM((H1720*100)/Table13[[#This Row],[Percentage]])</f>
        <v>120</v>
      </c>
      <c r="L1720" s="20">
        <f>SUM(Table13[[#This Row],[Company_Size_before_Layoffs]]-Table13[[#This Row],[Laid_Off]])</f>
        <v>90</v>
      </c>
      <c r="M1720" s="17" t="s">
        <v>192</v>
      </c>
      <c r="N1720" s="4" t="s">
        <v>1493</v>
      </c>
      <c r="O1720" s="27">
        <v>158</v>
      </c>
      <c r="P1720" s="7">
        <v>2024</v>
      </c>
      <c r="Q1720" s="3">
        <f>VLOOKUP(Table13[[#This Row],[Location_HQ]],layoffs_location_with_coordinat!A:F,6,FALSE)</f>
        <v>39.739236400000003</v>
      </c>
      <c r="R1720" s="3">
        <f>VLOOKUP(Table13[[#This Row],[Location_HQ]],layoffs_location_with_coordinat!A:G,7,FALSE)</f>
        <v>-104.98486200000001</v>
      </c>
    </row>
    <row r="1721" spans="1:18" x14ac:dyDescent="0.2">
      <c r="A1721" s="3">
        <v>1718</v>
      </c>
      <c r="B1721" s="17" t="s">
        <v>1399</v>
      </c>
      <c r="C1721" s="17" t="s">
        <v>1400</v>
      </c>
      <c r="D1721" s="3">
        <f>VLOOKUP(Table13[[#This Row],[Location_HQ]],layoffs_location_with_coordinat!A:B,2,FALSE)</f>
        <v>0</v>
      </c>
      <c r="E1721" s="3" t="str">
        <f>VLOOKUP(Table13[[#This Row],[Location_HQ]],layoffs_location_with_coordinat!A:C,3,FALSE)</f>
        <v>Florida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17"/>
      <c r="I1721" s="18" t="d">
        <v>2024-04-26</v>
      </c>
      <c r="J1721" s="19"/>
      <c r="K1721" s="20"/>
      <c r="L1721" s="20"/>
      <c r="M1721" s="17" t="s">
        <v>1401</v>
      </c>
      <c r="N1721" s="17" t="s">
        <v>22</v>
      </c>
      <c r="O1721" s="35"/>
      <c r="P1721" s="3">
        <v>2024</v>
      </c>
      <c r="Q1721" s="3">
        <f>VLOOKUP(Table13[[#This Row],[Location_HQ]],layoffs_location_with_coordinat!A:F,6,FALSE)</f>
        <v>25.733110499999999</v>
      </c>
      <c r="R1721" s="3">
        <f>VLOOKUP(Table13[[#This Row],[Location_HQ]],layoffs_location_with_coordinat!A:G,7,FALSE)</f>
        <v>-80.258510700000002</v>
      </c>
    </row>
    <row r="1722" spans="1:18" ht="16" x14ac:dyDescent="0.2">
      <c r="A1722" s="3">
        <v>1719</v>
      </c>
      <c r="B1722" s="17" t="s">
        <v>1381</v>
      </c>
      <c r="C1722" s="17" t="s">
        <v>13</v>
      </c>
      <c r="D1722" s="3">
        <f>VLOOKUP(Table13[[#This Row],[Location_HQ]],layoffs_location_with_coordinat!A:B,2,FALSE)</f>
        <v>0</v>
      </c>
      <c r="E1722" s="3">
        <f>VLOOKUP(Table13[[#This Row],[Location_HQ]],layoffs_location_with_coordinat!A:C,3,FALSE)</f>
        <v>0</v>
      </c>
      <c r="F1722" s="3" t="str">
        <f>VLOOKUP(Table13[[#This Row],[Location_HQ]],layoffs_location_with_coordinat!A:D,4,FALSE)</f>
        <v>India</v>
      </c>
      <c r="G1722" s="3" t="str">
        <f>VLOOKUP(Table13[[#This Row],[Location_HQ]],layoffs_location_with_coordinat!A:E,5,FALSE)</f>
        <v>Asia</v>
      </c>
      <c r="H1722" s="17">
        <v>150</v>
      </c>
      <c r="I1722" s="18" t="d">
        <v>2024-04-27</v>
      </c>
      <c r="J1722" s="19">
        <v>27</v>
      </c>
      <c r="K1722" s="20">
        <f>SUM((H1722*100)/Table13[[#This Row],[Percentage]])</f>
        <v>555.55555555555554</v>
      </c>
      <c r="L1722" s="20">
        <f>SUM(Table13[[#This Row],[Company_Size_before_Layoffs]]-Table13[[#This Row],[Laid_Off]])</f>
        <v>405.55555555555554</v>
      </c>
      <c r="M1722" s="17" t="s">
        <v>21</v>
      </c>
      <c r="N1722" s="4" t="s">
        <v>1496</v>
      </c>
      <c r="O1722" s="27">
        <v>130</v>
      </c>
      <c r="P1722" s="7">
        <v>2024</v>
      </c>
      <c r="Q1722" s="3">
        <f>VLOOKUP(Table13[[#This Row],[Location_HQ]],layoffs_location_with_coordinat!A:F,6,FALSE)</f>
        <v>12.98815675</v>
      </c>
      <c r="R1722" s="3">
        <f>VLOOKUP(Table13[[#This Row],[Location_HQ]],layoffs_location_with_coordinat!A:G,7,FALSE)</f>
        <v>77.622600037959998</v>
      </c>
    </row>
    <row r="1723" spans="1:18" ht="16" x14ac:dyDescent="0.2">
      <c r="A1723" s="3">
        <v>1720</v>
      </c>
      <c r="B1723" s="4" t="s">
        <v>1533</v>
      </c>
      <c r="C1723" s="4" t="s">
        <v>76</v>
      </c>
      <c r="D1723" s="3">
        <f>VLOOKUP(Table13[[#This Row],[Location_HQ]],layoffs_location_with_coordinat!A:B,2,FALSE)</f>
        <v>0</v>
      </c>
      <c r="E1723" s="3" t="str">
        <f>VLOOKUP(Table13[[#This Row],[Location_HQ]],layoffs_location_with_coordinat!A:C,3,FALSE)</f>
        <v>California</v>
      </c>
      <c r="F1723" s="3" t="str">
        <f>VLOOKUP(Table13[[#This Row],[Location_HQ]],layoffs_location_with_coordinat!A:D,4,FALSE)</f>
        <v>USA</v>
      </c>
      <c r="G1723" s="3" t="str">
        <f>VLOOKUP(Table13[[#This Row],[Location_HQ]],layoffs_location_with_coordinat!A:E,5,FALSE)</f>
        <v>North America</v>
      </c>
      <c r="H1723" s="4"/>
      <c r="I1723" s="24" t="d">
        <v>2024-04-29</v>
      </c>
      <c r="J1723" s="31">
        <v>100</v>
      </c>
      <c r="K1723" s="25"/>
      <c r="L1723" s="25">
        <f>SUM(Table13[[#This Row],[Company_Size_before_Layoffs]]-Table13[[#This Row],[Laid_Off]])</f>
        <v>0</v>
      </c>
      <c r="M1723" s="4" t="s">
        <v>1897</v>
      </c>
      <c r="N1723" s="32" t="s">
        <v>147</v>
      </c>
      <c r="O1723" s="27">
        <v>6</v>
      </c>
      <c r="P1723" s="7">
        <v>2024</v>
      </c>
      <c r="Q1723" s="3">
        <f>VLOOKUP(Table13[[#This Row],[Location_HQ]],layoffs_location_with_coordinat!A:F,6,FALSE)</f>
        <v>34.053690899999999</v>
      </c>
      <c r="R1723" s="3">
        <f>VLOOKUP(Table13[[#This Row],[Location_HQ]],layoffs_location_with_coordinat!A:G,7,FALSE)</f>
        <v>-118.242766</v>
      </c>
    </row>
    <row r="1724" spans="1:18" x14ac:dyDescent="0.2">
      <c r="A1724" s="3">
        <v>1721</v>
      </c>
      <c r="B1724" s="17" t="s">
        <v>162</v>
      </c>
      <c r="C1724" s="73" t="s">
        <v>58</v>
      </c>
      <c r="D1724" s="3">
        <f>VLOOKUP(Table13[[#This Row],[Location_HQ]],layoffs_location_with_coordinat!A:B,2,FALSE)</f>
        <v>0</v>
      </c>
      <c r="E1724" s="3">
        <f>VLOOKUP(Table13[[#This Row],[Location_HQ]],layoffs_location_with_coordinat!A:C,3,FALSE)</f>
        <v>0</v>
      </c>
      <c r="F1724" s="3" t="str">
        <f>VLOOKUP(Table13[[#This Row],[Location_HQ]],layoffs_location_with_coordinat!A:D,4,FALSE)</f>
        <v>UK</v>
      </c>
      <c r="G1724" s="3" t="str">
        <f>VLOOKUP(Table13[[#This Row],[Location_HQ]],layoffs_location_with_coordinat!A:E,5,FALSE)</f>
        <v>Europe</v>
      </c>
      <c r="H1724" s="17">
        <v>3300</v>
      </c>
      <c r="I1724" s="18" t="d">
        <v>2024-04-29</v>
      </c>
      <c r="J1724" s="19"/>
      <c r="K1724" s="20"/>
      <c r="L1724" s="20"/>
      <c r="M1724" s="17" t="s">
        <v>77</v>
      </c>
      <c r="N1724" s="17" t="s">
        <v>22</v>
      </c>
      <c r="O1724" s="35"/>
      <c r="P1724" s="3">
        <v>2024</v>
      </c>
      <c r="Q1724" s="3">
        <f>VLOOKUP(Table13[[#This Row],[Location_HQ]],layoffs_location_with_coordinat!A:F,6,FALSE)</f>
        <v>51.489333500000001</v>
      </c>
      <c r="R1724" s="3">
        <f>VLOOKUP(Table13[[#This Row],[Location_HQ]],layoffs_location_with_coordinat!A:G,7,FALSE)</f>
        <v>-0.14405508452768701</v>
      </c>
    </row>
    <row r="1725" spans="1:18" ht="16" x14ac:dyDescent="0.2">
      <c r="A1725" s="3">
        <v>1722</v>
      </c>
      <c r="B1725" s="4" t="s">
        <v>1612</v>
      </c>
      <c r="C1725" s="4" t="s">
        <v>244</v>
      </c>
      <c r="D1725" s="3">
        <f>VLOOKUP(Table13[[#This Row],[Location_HQ]],layoffs_location_with_coordinat!A:B,2,FALSE)</f>
        <v>0</v>
      </c>
      <c r="E1725" s="3">
        <f>VLOOKUP(Table13[[#This Row],[Location_HQ]],layoffs_location_with_coordinat!A:C,3,FALSE)</f>
        <v>0</v>
      </c>
      <c r="F1725" s="3" t="str">
        <f>VLOOKUP(Table13[[#This Row],[Location_HQ]],layoffs_location_with_coordinat!A:D,4,FALSE)</f>
        <v>Singapore</v>
      </c>
      <c r="G1725" s="3" t="str">
        <f>VLOOKUP(Table13[[#This Row],[Location_HQ]],layoffs_location_with_coordinat!A:E,5,FALSE)</f>
        <v>Asia</v>
      </c>
      <c r="H1725" s="23">
        <v>21</v>
      </c>
      <c r="I1725" s="24" t="d">
        <v>2024-04-29</v>
      </c>
      <c r="J1725" s="31">
        <v>10</v>
      </c>
      <c r="K1725" s="25">
        <f>SUM((Table13[[#This Row],[Laid_Off]]*100)/Table13[[#This Row],[Percentage]])</f>
        <v>210</v>
      </c>
      <c r="L1725" s="25">
        <f>SUM(Table13[[#This Row],[Company_Size_before_Layoffs]]-Table13[[#This Row],[Laid_Off]])</f>
        <v>189</v>
      </c>
      <c r="M1725" s="4" t="s">
        <v>32</v>
      </c>
      <c r="N1725" s="4" t="s">
        <v>1498</v>
      </c>
      <c r="O1725" s="27">
        <v>974</v>
      </c>
      <c r="P1725" s="7">
        <v>2024</v>
      </c>
      <c r="Q1725" s="3">
        <f>VLOOKUP(Table13[[#This Row],[Location_HQ]],layoffs_location_with_coordinat!A:F,6,FALSE)</f>
        <v>1.2899175000000001</v>
      </c>
      <c r="R1725" s="3">
        <f>VLOOKUP(Table13[[#This Row],[Location_HQ]],layoffs_location_with_coordinat!A:G,7,FALSE)</f>
        <v>103.8519072</v>
      </c>
    </row>
    <row r="1726" spans="1:18" x14ac:dyDescent="0.2">
      <c r="A1726" s="3">
        <v>1723</v>
      </c>
      <c r="B1726" s="17" t="s">
        <v>1123</v>
      </c>
      <c r="C1726" s="17" t="s">
        <v>13</v>
      </c>
      <c r="D1726" s="3">
        <f>VLOOKUP(Table13[[#This Row],[Location_HQ]],layoffs_location_with_coordinat!A:B,2,FALSE)</f>
        <v>0</v>
      </c>
      <c r="E1726" s="3">
        <f>VLOOKUP(Table13[[#This Row],[Location_HQ]],layoffs_location_with_coordinat!A:C,3,FALSE)</f>
        <v>0</v>
      </c>
      <c r="F1726" s="3" t="str">
        <f>VLOOKUP(Table13[[#This Row],[Location_HQ]],layoffs_location_with_coordinat!A:D,4,FALSE)</f>
        <v>India</v>
      </c>
      <c r="G1726" s="3" t="str">
        <f>VLOOKUP(Table13[[#This Row],[Location_HQ]],layoffs_location_with_coordinat!A:E,5,FALSE)</f>
        <v>Asia</v>
      </c>
      <c r="H1726" s="17">
        <v>180</v>
      </c>
      <c r="I1726" s="18" t="d">
        <v>2024-04-29</v>
      </c>
      <c r="J1726" s="19">
        <v>10</v>
      </c>
      <c r="K1726" s="20">
        <f>SUM((H1726*100)/Table13[[#This Row],[Percentage]])</f>
        <v>1800</v>
      </c>
      <c r="L1726" s="20">
        <f>SUM(Table13[[#This Row],[Company_Size_before_Layoffs]]-Table13[[#This Row],[Laid_Off]])</f>
        <v>1620</v>
      </c>
      <c r="M1726" s="17" t="s">
        <v>32</v>
      </c>
      <c r="N1726" s="17" t="s">
        <v>653</v>
      </c>
      <c r="O1726" s="35">
        <v>3800</v>
      </c>
      <c r="P1726" s="3">
        <v>2024</v>
      </c>
      <c r="Q1726" s="3">
        <f>VLOOKUP(Table13[[#This Row],[Location_HQ]],layoffs_location_with_coordinat!A:F,6,FALSE)</f>
        <v>12.98815675</v>
      </c>
      <c r="R1726" s="3">
        <f>VLOOKUP(Table13[[#This Row],[Location_HQ]],layoffs_location_with_coordinat!A:G,7,FALSE)</f>
        <v>77.622600037959998</v>
      </c>
    </row>
    <row r="1727" spans="1:18" ht="16" x14ac:dyDescent="0.2">
      <c r="A1727" s="3">
        <v>1724</v>
      </c>
      <c r="B1727" s="4" t="s">
        <v>1506</v>
      </c>
      <c r="C1727" s="4" t="s">
        <v>71</v>
      </c>
      <c r="D1727" s="3">
        <f>VLOOKUP(Table13[[#This Row],[Location_HQ]],layoffs_location_with_coordinat!A:B,2,FALSE)</f>
        <v>0</v>
      </c>
      <c r="E1727" s="3" t="str">
        <f>VLOOKUP(Table13[[#This Row],[Location_HQ]],layoffs_location_with_coordinat!A:C,3,FALSE)</f>
        <v>Massachusetts</v>
      </c>
      <c r="F1727" s="3" t="str">
        <f>VLOOKUP(Table13[[#This Row],[Location_HQ]],layoffs_location_with_coordinat!A:D,4,FALSE)</f>
        <v>USA</v>
      </c>
      <c r="G1727" s="3" t="str">
        <f>VLOOKUP(Table13[[#This Row],[Location_HQ]],layoffs_location_with_coordinat!A:E,5,FALSE)</f>
        <v>North America</v>
      </c>
      <c r="H1727" s="4"/>
      <c r="I1727" s="24" t="d">
        <v>2024-04-30</v>
      </c>
      <c r="J1727" s="31">
        <v>46</v>
      </c>
      <c r="K1727" s="25"/>
      <c r="L1727" s="25"/>
      <c r="M1727" s="4" t="s">
        <v>1896</v>
      </c>
      <c r="N1727" s="32" t="s">
        <v>28</v>
      </c>
      <c r="O1727" s="27"/>
      <c r="P1727" s="7">
        <v>2024</v>
      </c>
      <c r="Q1727" s="3">
        <f>VLOOKUP(Table13[[#This Row],[Location_HQ]],layoffs_location_with_coordinat!A:F,6,FALSE)</f>
        <v>42.355433400000003</v>
      </c>
      <c r="R1727" s="3">
        <f>VLOOKUP(Table13[[#This Row],[Location_HQ]],layoffs_location_with_coordinat!A:G,7,FALSE)</f>
        <v>-71.060511000000005</v>
      </c>
    </row>
    <row r="1728" spans="1:18" ht="16" x14ac:dyDescent="0.2">
      <c r="A1728" s="3">
        <v>1725</v>
      </c>
      <c r="B1728" s="17" t="s">
        <v>513</v>
      </c>
      <c r="C1728" s="73" t="s">
        <v>1409</v>
      </c>
      <c r="D1728" s="3" t="str">
        <f>VLOOKUP(Table13[[#This Row],[Location_HQ]],layoffs_location_with_coordinat!A:B,2,FALSE)</f>
        <v>San Francisco Bay Area</v>
      </c>
      <c r="E1728" s="3" t="str">
        <f>VLOOKUP(Table13[[#This Row],[Location_HQ]],layoffs_location_with_coordinat!A:C,3,FALSE)</f>
        <v>California</v>
      </c>
      <c r="F1728" s="3" t="str">
        <f>VLOOKUP(Table13[[#This Row],[Location_HQ]],layoffs_location_with_coordinat!A:D,4,FALSE)</f>
        <v>USA</v>
      </c>
      <c r="G1728" s="3" t="str">
        <f>VLOOKUP(Table13[[#This Row],[Location_HQ]],layoffs_location_with_coordinat!A:E,5,FALSE)</f>
        <v>North America</v>
      </c>
      <c r="H1728" s="17"/>
      <c r="I1728" s="18" t="d">
        <v>2024-04-30</v>
      </c>
      <c r="J1728" s="19"/>
      <c r="K1728" s="20"/>
      <c r="L1728" s="20"/>
      <c r="M1728" s="17" t="s">
        <v>16</v>
      </c>
      <c r="N1728" s="4" t="s">
        <v>28</v>
      </c>
      <c r="O1728" s="86">
        <v>26</v>
      </c>
      <c r="P1728" s="3">
        <v>2024</v>
      </c>
      <c r="Q1728" s="3">
        <f>VLOOKUP(Table13[[#This Row],[Location_HQ]],layoffs_location_with_coordinat!A:F,6,FALSE)</f>
        <v>37.3893889</v>
      </c>
      <c r="R1728" s="3">
        <f>VLOOKUP(Table13[[#This Row],[Location_HQ]],layoffs_location_with_coordinat!A:G,7,FALSE)</f>
        <v>-122.0832101</v>
      </c>
    </row>
    <row r="1729" spans="1:18" x14ac:dyDescent="0.2">
      <c r="A1729" s="3">
        <v>1726</v>
      </c>
      <c r="B1729" s="17" t="s">
        <v>1365</v>
      </c>
      <c r="C1729" s="17" t="s">
        <v>1366</v>
      </c>
      <c r="D1729" s="3">
        <f>VLOOKUP(Table13[[#This Row],[Location_HQ]],layoffs_location_with_coordinat!A:B,2,FALSE)</f>
        <v>0</v>
      </c>
      <c r="E1729" s="3">
        <f>VLOOKUP(Table13[[#This Row],[Location_HQ]],layoffs_location_with_coordinat!A:C,3,FALSE)</f>
        <v>0</v>
      </c>
      <c r="F1729" s="3" t="str">
        <f>VLOOKUP(Table13[[#This Row],[Location_HQ]],layoffs_location_with_coordinat!A:D,4,FALSE)</f>
        <v>Netherlands</v>
      </c>
      <c r="G1729" s="3" t="str">
        <f>VLOOKUP(Table13[[#This Row],[Location_HQ]],layoffs_location_with_coordinat!A:E,5,FALSE)</f>
        <v>Europe</v>
      </c>
      <c r="H1729" s="17"/>
      <c r="I1729" s="18" t="d">
        <v>2024-04-30</v>
      </c>
      <c r="J1729" s="19">
        <v>100</v>
      </c>
      <c r="K1729" s="20"/>
      <c r="L1729" s="20">
        <f>SUM(Table13[[#This Row],[Company_Size_before_Layoffs]]-Table13[[#This Row],[Laid_Off]])</f>
        <v>0</v>
      </c>
      <c r="M1729" s="17" t="s">
        <v>1461</v>
      </c>
      <c r="N1729" s="17" t="s">
        <v>22</v>
      </c>
      <c r="O1729" s="35"/>
      <c r="P1729" s="3">
        <v>2024</v>
      </c>
      <c r="Q1729" s="3">
        <f>VLOOKUP(Table13[[#This Row],[Location_HQ]],layoffs_location_with_coordinat!A:F,6,FALSE)</f>
        <v>52.305554000000001</v>
      </c>
      <c r="R1729" s="3">
        <f>VLOOKUP(Table13[[#This Row],[Location_HQ]],layoffs_location_with_coordinat!A:G,7,FALSE)</f>
        <v>4.6926644</v>
      </c>
    </row>
    <row r="1730" spans="1:18" ht="16" x14ac:dyDescent="0.2">
      <c r="A1730" s="3">
        <v>1727</v>
      </c>
      <c r="B1730" s="17" t="s">
        <v>1377</v>
      </c>
      <c r="C1730" s="17" t="s">
        <v>58</v>
      </c>
      <c r="D1730" s="3">
        <f>VLOOKUP(Table13[[#This Row],[Location_HQ]],layoffs_location_with_coordinat!A:B,2,FALSE)</f>
        <v>0</v>
      </c>
      <c r="E1730" s="3">
        <f>VLOOKUP(Table13[[#This Row],[Location_HQ]],layoffs_location_with_coordinat!A:C,3,FALSE)</f>
        <v>0</v>
      </c>
      <c r="F1730" s="3" t="str">
        <f>VLOOKUP(Table13[[#This Row],[Location_HQ]],layoffs_location_with_coordinat!A:D,4,FALSE)</f>
        <v>UK</v>
      </c>
      <c r="G1730" s="3" t="str">
        <f>VLOOKUP(Table13[[#This Row],[Location_HQ]],layoffs_location_with_coordinat!A:E,5,FALSE)</f>
        <v>Europe</v>
      </c>
      <c r="H1730" s="17">
        <v>50</v>
      </c>
      <c r="I1730" s="18" t="d">
        <v>2024-04-30</v>
      </c>
      <c r="J1730" s="19">
        <v>50</v>
      </c>
      <c r="K1730" s="20">
        <f>SUM((H1730*100)/Table13[[#This Row],[Percentage]])</f>
        <v>100</v>
      </c>
      <c r="L1730" s="20">
        <f>SUM(Table13[[#This Row],[Company_Size_before_Layoffs]]-Table13[[#This Row],[Laid_Off]])</f>
        <v>50</v>
      </c>
      <c r="M1730" s="17" t="s">
        <v>1378</v>
      </c>
      <c r="N1730" s="4" t="s">
        <v>1493</v>
      </c>
      <c r="O1730" s="27">
        <v>30</v>
      </c>
      <c r="P1730" s="7">
        <v>2024</v>
      </c>
      <c r="Q1730" s="3">
        <f>VLOOKUP(Table13[[#This Row],[Location_HQ]],layoffs_location_with_coordinat!A:F,6,FALSE)</f>
        <v>51.489333500000001</v>
      </c>
      <c r="R1730" s="3">
        <f>VLOOKUP(Table13[[#This Row],[Location_HQ]],layoffs_location_with_coordinat!A:G,7,FALSE)</f>
        <v>-0.14405508452768701</v>
      </c>
    </row>
    <row r="1731" spans="1:18" x14ac:dyDescent="0.2">
      <c r="A1731" s="3">
        <v>1728</v>
      </c>
      <c r="B1731" s="17" t="s">
        <v>1389</v>
      </c>
      <c r="C1731" s="17" t="s">
        <v>83</v>
      </c>
      <c r="D1731" s="3">
        <f>VLOOKUP(Table13[[#This Row],[Location_HQ]],layoffs_location_with_coordinat!A:B,2,FALSE)</f>
        <v>0</v>
      </c>
      <c r="E1731" s="3" t="str">
        <f>VLOOKUP(Table13[[#This Row],[Location_HQ]],layoffs_location_with_coordinat!A:C,3,FALSE)</f>
        <v>Texas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17">
        <v>500</v>
      </c>
      <c r="I1731" s="18" t="d">
        <v>2024-04-30</v>
      </c>
      <c r="J1731" s="19"/>
      <c r="K1731" s="20"/>
      <c r="L1731" s="20"/>
      <c r="M1731" s="17" t="s">
        <v>32</v>
      </c>
      <c r="N1731" s="17" t="s">
        <v>22</v>
      </c>
      <c r="O1731" s="35"/>
      <c r="P1731" s="3">
        <v>2024</v>
      </c>
      <c r="Q1731" s="3">
        <f>VLOOKUP(Table13[[#This Row],[Location_HQ]],layoffs_location_with_coordinat!A:F,6,FALSE)</f>
        <v>30.271128600000001</v>
      </c>
      <c r="R1731" s="3">
        <f>VLOOKUP(Table13[[#This Row],[Location_HQ]],layoffs_location_with_coordinat!A:G,7,FALSE)</f>
        <v>-97.743699500000005</v>
      </c>
    </row>
    <row r="1732" spans="1:18" x14ac:dyDescent="0.2">
      <c r="A1732" s="3">
        <v>1729</v>
      </c>
      <c r="B1732" s="17" t="s">
        <v>1465</v>
      </c>
      <c r="C1732" s="17" t="s">
        <v>43</v>
      </c>
      <c r="D1732" s="3">
        <f>VLOOKUP(Table13[[#This Row],[Location_HQ]],layoffs_location_with_coordinat!A:B,2,FALSE)</f>
        <v>0</v>
      </c>
      <c r="E1732" s="3" t="str">
        <f>VLOOKUP(Table13[[#This Row],[Location_HQ]],layoffs_location_with_coordinat!A:C,3,FALSE)</f>
        <v>Washington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>
        <v>112</v>
      </c>
      <c r="I1732" s="18" t="d">
        <v>2024-05-01</v>
      </c>
      <c r="J1732" s="19">
        <v>100</v>
      </c>
      <c r="K1732" s="20">
        <f>SUM((H1732*100)/Table13[[#This Row],[Percentage]])</f>
        <v>112</v>
      </c>
      <c r="L1732" s="20">
        <f>SUM(Table13[[#This Row],[Company_Size_before_Layoffs]]-Table13[[#This Row],[Laid_Off]])</f>
        <v>0</v>
      </c>
      <c r="M1732" s="17" t="s">
        <v>1466</v>
      </c>
      <c r="N1732" s="17" t="s">
        <v>22</v>
      </c>
      <c r="O1732" s="35"/>
      <c r="P1732" s="3">
        <v>2024</v>
      </c>
      <c r="Q1732" s="3">
        <f>VLOOKUP(Table13[[#This Row],[Location_HQ]],layoffs_location_with_coordinat!A:F,6,FALSE)</f>
        <v>47.603832099999998</v>
      </c>
      <c r="R1732" s="3">
        <f>VLOOKUP(Table13[[#This Row],[Location_HQ]],layoffs_location_with_coordinat!A:G,7,FALSE)</f>
        <v>-122.330062</v>
      </c>
    </row>
    <row r="1733" spans="1:18" ht="16" x14ac:dyDescent="0.2">
      <c r="A1733" s="3">
        <v>1730</v>
      </c>
      <c r="B1733" s="4" t="s">
        <v>513</v>
      </c>
      <c r="C1733" s="17" t="s">
        <v>1409</v>
      </c>
      <c r="D1733" s="3" t="str">
        <f>VLOOKUP(Table13[[#This Row],[Location_HQ]],layoffs_location_with_coordinat!A:B,2,FALSE)</f>
        <v>San Francisco Bay Area</v>
      </c>
      <c r="E1733" s="3" t="str">
        <f>VLOOKUP(Table13[[#This Row],[Location_HQ]],layoffs_location_with_coordinat!A:C,3,FALSE)</f>
        <v>California</v>
      </c>
      <c r="F1733" s="3" t="str">
        <f>VLOOKUP(Table13[[#This Row],[Location_HQ]],layoffs_location_with_coordinat!A:D,4,FALSE)</f>
        <v>USA</v>
      </c>
      <c r="G1733" s="3" t="str">
        <f>VLOOKUP(Table13[[#This Row],[Location_HQ]],layoffs_location_with_coordinat!A:E,5,FALSE)</f>
        <v>North America</v>
      </c>
      <c r="H1733" s="23">
        <v>200</v>
      </c>
      <c r="I1733" s="24" t="d">
        <v>2024-05-01</v>
      </c>
      <c r="J1733" s="5"/>
      <c r="K1733" s="25"/>
      <c r="L1733" s="25"/>
      <c r="M1733" s="4" t="s">
        <v>1908</v>
      </c>
      <c r="N1733" s="4" t="s">
        <v>1492</v>
      </c>
      <c r="O1733" s="27">
        <v>26</v>
      </c>
      <c r="P1733" s="7">
        <v>2024</v>
      </c>
      <c r="Q1733" s="3">
        <f>VLOOKUP(Table13[[#This Row],[Location_HQ]],layoffs_location_with_coordinat!A:F,6,FALSE)</f>
        <v>37.3893889</v>
      </c>
      <c r="R1733" s="3">
        <f>VLOOKUP(Table13[[#This Row],[Location_HQ]],layoffs_location_with_coordinat!A:G,7,FALSE)</f>
        <v>-122.0832101</v>
      </c>
    </row>
    <row r="1734" spans="1:18" ht="16" x14ac:dyDescent="0.2">
      <c r="A1734" s="3">
        <v>1731</v>
      </c>
      <c r="B1734" s="17" t="s">
        <v>1467</v>
      </c>
      <c r="C1734" s="73" t="s">
        <v>1468</v>
      </c>
      <c r="D1734" s="3">
        <f>VLOOKUP(Table13[[#This Row],[Location_HQ]],layoffs_location_with_coordinat!A:B,2,FALSE)</f>
        <v>0</v>
      </c>
      <c r="E1734" s="3" t="str">
        <f>VLOOKUP(Table13[[#This Row],[Location_HQ]],layoffs_location_with_coordinat!A:C,3,FALSE)</f>
        <v>Connecticut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/>
      <c r="I1734" s="18" t="d">
        <v>2024-05-01</v>
      </c>
      <c r="J1734" s="19">
        <v>100</v>
      </c>
      <c r="K1734" s="20"/>
      <c r="L1734" s="20">
        <f>SUM(Table13[[#This Row],[Company_Size_before_Layoffs]]-Table13[[#This Row],[Laid_Off]])</f>
        <v>0</v>
      </c>
      <c r="M1734" s="17" t="s">
        <v>1466</v>
      </c>
      <c r="N1734" s="4" t="s">
        <v>1493</v>
      </c>
      <c r="O1734" s="27">
        <v>38</v>
      </c>
      <c r="P1734" s="7">
        <v>2024</v>
      </c>
      <c r="Q1734" s="3">
        <f>VLOOKUP(Table13[[#This Row],[Location_HQ]],layoffs_location_with_coordinat!A:F,6,FALSE)</f>
        <v>41.764581999999997</v>
      </c>
      <c r="R1734" s="3">
        <f>VLOOKUP(Table13[[#This Row],[Location_HQ]],layoffs_location_with_coordinat!A:G,7,FALSE)</f>
        <v>-72.690854700000003</v>
      </c>
    </row>
    <row r="1735" spans="1:18" ht="16" x14ac:dyDescent="0.2">
      <c r="A1735" s="3">
        <v>1732</v>
      </c>
      <c r="B1735" s="4" t="s">
        <v>1525</v>
      </c>
      <c r="C1735" s="77" t="s">
        <v>357</v>
      </c>
      <c r="D1735" s="3">
        <f>VLOOKUP(Table13[[#This Row],[Location_HQ]],layoffs_location_with_coordinat!A:B,2,FALSE)</f>
        <v>0</v>
      </c>
      <c r="E1735" s="3">
        <f>VLOOKUP(Table13[[#This Row],[Location_HQ]],layoffs_location_with_coordinat!A:C,3,FALSE)</f>
        <v>0</v>
      </c>
      <c r="F1735" s="3" t="str">
        <f>VLOOKUP(Table13[[#This Row],[Location_HQ]],layoffs_location_with_coordinat!A:D,4,FALSE)</f>
        <v>Spain</v>
      </c>
      <c r="G1735" s="3" t="str">
        <f>VLOOKUP(Table13[[#This Row],[Location_HQ]],layoffs_location_with_coordinat!A:E,5,FALSE)</f>
        <v>Europe</v>
      </c>
      <c r="H1735" s="23">
        <v>29</v>
      </c>
      <c r="I1735" s="24" t="d">
        <v>2024-05-02</v>
      </c>
      <c r="J1735" s="5"/>
      <c r="K1735" s="25"/>
      <c r="L1735" s="25"/>
      <c r="M1735" s="4" t="s">
        <v>32</v>
      </c>
      <c r="N1735" s="32" t="s">
        <v>22</v>
      </c>
      <c r="O1735" s="27"/>
      <c r="P1735" s="7">
        <v>2024</v>
      </c>
      <c r="Q1735" s="3">
        <f>VLOOKUP(Table13[[#This Row],[Location_HQ]],layoffs_location_with_coordinat!A:F,6,FALSE)</f>
        <v>40.416704699999997</v>
      </c>
      <c r="R1735" s="3">
        <f>VLOOKUP(Table13[[#This Row],[Location_HQ]],layoffs_location_with_coordinat!A:G,7,FALSE)</f>
        <v>-3.7035825</v>
      </c>
    </row>
    <row r="1736" spans="1:18" ht="16" x14ac:dyDescent="0.2">
      <c r="A1736" s="3">
        <v>1733</v>
      </c>
      <c r="B1736" s="17" t="s">
        <v>513</v>
      </c>
      <c r="C1736" s="3" t="s">
        <v>1409</v>
      </c>
      <c r="D1736" s="3" t="str">
        <f>VLOOKUP(Table13[[#This Row],[Location_HQ]],layoffs_location_with_coordinat!A:B,2,FALSE)</f>
        <v>San Francisco Bay Area</v>
      </c>
      <c r="E1736" s="3" t="str">
        <f>VLOOKUP(Table13[[#This Row],[Location_HQ]],layoffs_location_with_coordinat!A:C,3,FALSE)</f>
        <v>California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17">
        <v>200</v>
      </c>
      <c r="I1736" s="18" t="d">
        <v>2024-05-02</v>
      </c>
      <c r="J1736" s="19"/>
      <c r="K1736" s="20"/>
      <c r="L1736" s="20"/>
      <c r="M1736" s="17" t="s">
        <v>16</v>
      </c>
      <c r="N1736" s="4" t="s">
        <v>28</v>
      </c>
      <c r="O1736" s="27">
        <v>26</v>
      </c>
      <c r="P1736" s="3">
        <v>2024</v>
      </c>
      <c r="Q1736" s="3">
        <f>VLOOKUP(Table13[[#This Row],[Location_HQ]],layoffs_location_with_coordinat!A:F,6,FALSE)</f>
        <v>37.3893889</v>
      </c>
      <c r="R1736" s="3">
        <f>VLOOKUP(Table13[[#This Row],[Location_HQ]],layoffs_location_with_coordinat!A:G,7,FALSE)</f>
        <v>-122.0832101</v>
      </c>
    </row>
    <row r="1737" spans="1:18" x14ac:dyDescent="0.2">
      <c r="A1737" s="3">
        <v>1734</v>
      </c>
      <c r="B1737" s="17" t="s">
        <v>770</v>
      </c>
      <c r="C1737" s="3" t="s">
        <v>39</v>
      </c>
      <c r="D1737" s="3">
        <f>VLOOKUP(Table13[[#This Row],[Location_HQ]],layoffs_location_with_coordinat!A:B,2,FALSE)</f>
        <v>0</v>
      </c>
      <c r="E1737" s="3" t="str">
        <f>VLOOKUP(Table13[[#This Row],[Location_HQ]],layoffs_location_with_coordinat!A:C,3,FALSE)</f>
        <v>New York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17">
        <v>400</v>
      </c>
      <c r="I1737" s="18" t="d">
        <v>2024-05-02</v>
      </c>
      <c r="J1737" s="19">
        <v>15</v>
      </c>
      <c r="K1737" s="20">
        <f>SUM((H1737*100)/Table13[[#This Row],[Percentage]])</f>
        <v>2666.6666666666665</v>
      </c>
      <c r="L1737" s="20">
        <f>SUM(Table13[[#This Row],[Company_Size_before_Layoffs]]-Table13[[#This Row],[Laid_Off]])</f>
        <v>2266.6666666666665</v>
      </c>
      <c r="M1737" s="17" t="s">
        <v>399</v>
      </c>
      <c r="N1737" s="17" t="s">
        <v>28</v>
      </c>
      <c r="O1737" s="87">
        <v>1900</v>
      </c>
      <c r="P1737" s="3">
        <v>2024</v>
      </c>
      <c r="Q1737" s="3">
        <f>VLOOKUP(Table13[[#This Row],[Location_HQ]],layoffs_location_with_coordinat!A:F,6,FALSE)</f>
        <v>40.7127281</v>
      </c>
      <c r="R1737" s="3">
        <f>VLOOKUP(Table13[[#This Row],[Location_HQ]],layoffs_location_with_coordinat!A:G,7,FALSE)</f>
        <v>-74.006015199999993</v>
      </c>
    </row>
    <row r="1738" spans="1:18" ht="16" x14ac:dyDescent="0.2">
      <c r="A1738" s="3">
        <v>1735</v>
      </c>
      <c r="B1738" s="4" t="s">
        <v>1517</v>
      </c>
      <c r="C1738" s="7" t="s">
        <v>171</v>
      </c>
      <c r="D1738" s="3">
        <f>VLOOKUP(Table13[[#This Row],[Location_HQ]],layoffs_location_with_coordinat!A:B,2,FALSE)</f>
        <v>0</v>
      </c>
      <c r="E1738" s="3" t="str">
        <f>VLOOKUP(Table13[[#This Row],[Location_HQ]],layoffs_location_with_coordinat!A:C,3,FALSE)</f>
        <v>Georgia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23">
        <v>28</v>
      </c>
      <c r="I1738" s="24" t="d">
        <v>2024-05-03</v>
      </c>
      <c r="J1738" s="5"/>
      <c r="K1738" s="25"/>
      <c r="L1738" s="25"/>
      <c r="M1738" s="4" t="s">
        <v>1909</v>
      </c>
      <c r="N1738" s="32" t="s">
        <v>28</v>
      </c>
      <c r="O1738" s="27"/>
      <c r="P1738" s="7">
        <v>2024</v>
      </c>
      <c r="Q1738" s="3">
        <f>VLOOKUP(Table13[[#This Row],[Location_HQ]],layoffs_location_with_coordinat!A:F,6,FALSE)</f>
        <v>33.748992399999999</v>
      </c>
      <c r="R1738" s="3">
        <f>VLOOKUP(Table13[[#This Row],[Location_HQ]],layoffs_location_with_coordinat!A:G,7,FALSE)</f>
        <v>-84.390264400000007</v>
      </c>
    </row>
    <row r="1739" spans="1:18" ht="16" x14ac:dyDescent="0.2">
      <c r="A1739" s="3">
        <v>1736</v>
      </c>
      <c r="B1739" s="4" t="s">
        <v>859</v>
      </c>
      <c r="C1739" s="7" t="s">
        <v>76</v>
      </c>
      <c r="D1739" s="3">
        <f>VLOOKUP(Table13[[#This Row],[Location_HQ]],layoffs_location_with_coordinat!A:B,2,FALSE)</f>
        <v>0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23">
        <v>150</v>
      </c>
      <c r="I1739" s="24" t="d">
        <v>2024-05-03</v>
      </c>
      <c r="J1739" s="5"/>
      <c r="K1739" s="25"/>
      <c r="L1739" s="25"/>
      <c r="M1739" s="4" t="s">
        <v>32</v>
      </c>
      <c r="N1739" s="17" t="s">
        <v>28</v>
      </c>
      <c r="O1739" s="35">
        <v>10700</v>
      </c>
      <c r="P1739" s="7">
        <v>2024</v>
      </c>
      <c r="Q1739" s="3">
        <f>VLOOKUP(Table13[[#This Row],[Location_HQ]],layoffs_location_with_coordinat!A:F,6,FALSE)</f>
        <v>34.053690899999999</v>
      </c>
      <c r="R1739" s="3">
        <f>VLOOKUP(Table13[[#This Row],[Location_HQ]],layoffs_location_with_coordinat!A:G,7,FALSE)</f>
        <v>-118.242766</v>
      </c>
    </row>
    <row r="1740" spans="1:18" x14ac:dyDescent="0.2">
      <c r="A1740" s="3">
        <v>1737</v>
      </c>
      <c r="B1740" s="17" t="s">
        <v>439</v>
      </c>
      <c r="C1740" s="17" t="s">
        <v>39</v>
      </c>
      <c r="D1740" s="3">
        <f>VLOOKUP(Table13[[#This Row],[Location_HQ]],layoffs_location_with_coordinat!A:B,2,FALSE)</f>
        <v>0</v>
      </c>
      <c r="E1740" s="3" t="str">
        <f>VLOOKUP(Table13[[#This Row],[Location_HQ]],layoffs_location_with_coordinat!A:C,3,FALSE)</f>
        <v>New York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116</v>
      </c>
      <c r="I1740" s="18" t="d">
        <v>2024-05-03</v>
      </c>
      <c r="J1740" s="19">
        <v>3</v>
      </c>
      <c r="K1740" s="20">
        <f>SUM((H1740*100)/Table13[[#This Row],[Percentage]])</f>
        <v>3866.6666666666665</v>
      </c>
      <c r="L1740" s="20">
        <f>SUM(Table13[[#This Row],[Company_Size_before_Layoffs]]-Table13[[#This Row],[Laid_Off]])</f>
        <v>3750.6666666666665</v>
      </c>
      <c r="M1740" s="17" t="s">
        <v>1401</v>
      </c>
      <c r="N1740" s="17" t="s">
        <v>28</v>
      </c>
      <c r="O1740" s="35">
        <v>429</v>
      </c>
      <c r="P1740" s="3">
        <v>2024</v>
      </c>
      <c r="Q1740" s="3">
        <f>VLOOKUP(Table13[[#This Row],[Location_HQ]],layoffs_location_with_coordinat!A:F,6,FALSE)</f>
        <v>40.7127281</v>
      </c>
      <c r="R1740" s="3">
        <f>VLOOKUP(Table13[[#This Row],[Location_HQ]],layoffs_location_with_coordinat!A:G,7,FALSE)</f>
        <v>-74.006015199999993</v>
      </c>
    </row>
    <row r="1741" spans="1:18" x14ac:dyDescent="0.2">
      <c r="A1741" s="3">
        <v>1738</v>
      </c>
      <c r="B1741" s="17" t="s">
        <v>314</v>
      </c>
      <c r="C1741" s="17" t="s">
        <v>74</v>
      </c>
      <c r="D1741" s="3">
        <f>VLOOKUP(Table13[[#This Row],[Location_HQ]],layoffs_location_with_coordinat!A:B,2,FALSE)</f>
        <v>0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230</v>
      </c>
      <c r="I1741" s="18" t="d">
        <v>2024-05-04</v>
      </c>
      <c r="J1741" s="19">
        <v>49</v>
      </c>
      <c r="K1741" s="20">
        <f>SUM((H1741*100)/Table13[[#This Row],[Percentage]])</f>
        <v>469.38775510204084</v>
      </c>
      <c r="L1741" s="20">
        <f>SUM(Table13[[#This Row],[Company_Size_before_Layoffs]]-Table13[[#This Row],[Laid_Off]])</f>
        <v>239.38775510204084</v>
      </c>
      <c r="M1741" s="17" t="s">
        <v>21</v>
      </c>
      <c r="N1741" s="17" t="s">
        <v>28</v>
      </c>
      <c r="O1741" s="35">
        <v>899</v>
      </c>
      <c r="P1741" s="3">
        <v>2024</v>
      </c>
      <c r="Q1741" s="3">
        <f>VLOOKUP(Table13[[#This Row],[Location_HQ]],layoffs_location_with_coordinat!A:F,6,FALSE)</f>
        <v>32.717420199999999</v>
      </c>
      <c r="R1741" s="3">
        <f>VLOOKUP(Table13[[#This Row],[Location_HQ]],layoffs_location_with_coordinat!A:G,7,FALSE)</f>
        <v>-117.162772</v>
      </c>
    </row>
    <row r="1742" spans="1:18" ht="16" x14ac:dyDescent="0.2">
      <c r="A1742" s="3">
        <v>1739</v>
      </c>
      <c r="B1742" s="17" t="s">
        <v>1475</v>
      </c>
      <c r="C1742" s="17" t="s">
        <v>1476</v>
      </c>
      <c r="D1742" s="3">
        <f>VLOOKUP(Table13[[#This Row],[Location_HQ]],layoffs_location_with_coordinat!A:B,2,FALSE)</f>
        <v>0</v>
      </c>
      <c r="E1742" s="3" t="str">
        <f>VLOOKUP(Table13[[#This Row],[Location_HQ]],layoffs_location_with_coordinat!A:C,3,FALSE)</f>
        <v>Florida</v>
      </c>
      <c r="F1742" s="3" t="str">
        <f>VLOOKUP(Table13[[#This Row],[Location_HQ]],layoffs_location_with_coordinat!A:D,4,FALSE)</f>
        <v>USA</v>
      </c>
      <c r="G1742" s="3" t="str">
        <f>VLOOKUP(Table13[[#This Row],[Location_HQ]],layoffs_location_with_coordinat!A:E,5,FALSE)</f>
        <v>North America</v>
      </c>
      <c r="H1742" s="17">
        <v>147</v>
      </c>
      <c r="I1742" s="18" t="d">
        <v>2024-05-04</v>
      </c>
      <c r="J1742" s="19">
        <v>20</v>
      </c>
      <c r="K1742" s="20">
        <f>SUM((H1742*100)/Table13[[#This Row],[Percentage]])</f>
        <v>735</v>
      </c>
      <c r="L1742" s="20">
        <f>SUM(Table13[[#This Row],[Company_Size_before_Layoffs]]-Table13[[#This Row],[Laid_Off]])</f>
        <v>588</v>
      </c>
      <c r="M1742" s="17" t="s">
        <v>32</v>
      </c>
      <c r="N1742" s="4" t="s">
        <v>1492</v>
      </c>
      <c r="O1742" s="27">
        <v>780</v>
      </c>
      <c r="P1742" s="3">
        <v>2024</v>
      </c>
      <c r="Q1742" s="3">
        <f>VLOOKUP(Table13[[#This Row],[Location_HQ]],layoffs_location_with_coordinat!A:F,6,FALSE)</f>
        <v>28.542110900000001</v>
      </c>
      <c r="R1742" s="3">
        <f>VLOOKUP(Table13[[#This Row],[Location_HQ]],layoffs_location_with_coordinat!A:G,7,FALSE)</f>
        <v>-81.379030400000005</v>
      </c>
    </row>
    <row r="1743" spans="1:18" x14ac:dyDescent="0.2">
      <c r="A1743" s="3">
        <v>1740</v>
      </c>
      <c r="B1743" s="17" t="s">
        <v>1457</v>
      </c>
      <c r="C1743" s="17" t="s">
        <v>1330</v>
      </c>
      <c r="D1743" s="3" t="str">
        <f>VLOOKUP(Table13[[#This Row],[Location_HQ]],layoffs_location_with_coordinat!A:B,2,FALSE)</f>
        <v>San Francisco Bay Area</v>
      </c>
      <c r="E1743" s="3" t="str">
        <f>VLOOKUP(Table13[[#This Row],[Location_HQ]],layoffs_location_with_coordinat!A:C,3,FALSE)</f>
        <v>California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>
        <v>170</v>
      </c>
      <c r="I1743" s="18" t="d">
        <v>2024-05-06</v>
      </c>
      <c r="J1743" s="19">
        <v>33</v>
      </c>
      <c r="K1743" s="20">
        <f>SUM((H1743*100)/Table13[[#This Row],[Percentage]])</f>
        <v>515.15151515151513</v>
      </c>
      <c r="L1743" s="20">
        <f>SUM(Table13[[#This Row],[Company_Size_before_Layoffs]]-Table13[[#This Row],[Laid_Off]])</f>
        <v>345.15151515151513</v>
      </c>
      <c r="M1743" s="17" t="s">
        <v>27</v>
      </c>
      <c r="N1743" s="17" t="s">
        <v>28</v>
      </c>
      <c r="O1743" s="35">
        <v>516</v>
      </c>
      <c r="P1743" s="3">
        <v>2024</v>
      </c>
      <c r="Q1743" s="3">
        <f>VLOOKUP(Table13[[#This Row],[Location_HQ]],layoffs_location_with_coordinat!A:F,6,FALSE)</f>
        <v>37.548269699999999</v>
      </c>
      <c r="R1743" s="3">
        <f>VLOOKUP(Table13[[#This Row],[Location_HQ]],layoffs_location_with_coordinat!A:G,7,FALSE)</f>
        <v>-121.98857099999999</v>
      </c>
    </row>
    <row r="1744" spans="1:18" ht="16" x14ac:dyDescent="0.2">
      <c r="A1744" s="3">
        <v>1741</v>
      </c>
      <c r="B1744" s="4" t="s">
        <v>893</v>
      </c>
      <c r="C1744" s="4" t="s">
        <v>58</v>
      </c>
      <c r="D1744" s="3">
        <f>VLOOKUP(Table13[[#This Row],[Location_HQ]],layoffs_location_with_coordinat!A:B,2,FALSE)</f>
        <v>0</v>
      </c>
      <c r="E1744" s="3">
        <f>VLOOKUP(Table13[[#This Row],[Location_HQ]],layoffs_location_with_coordinat!A:C,3,FALSE)</f>
        <v>0</v>
      </c>
      <c r="F1744" s="3" t="str">
        <f>VLOOKUP(Table13[[#This Row],[Location_HQ]],layoffs_location_with_coordinat!A:D,4,FALSE)</f>
        <v>UK</v>
      </c>
      <c r="G1744" s="3" t="str">
        <f>VLOOKUP(Table13[[#This Row],[Location_HQ]],layoffs_location_with_coordinat!A:E,5,FALSE)</f>
        <v>Europe</v>
      </c>
      <c r="H1744" s="4"/>
      <c r="I1744" s="24" t="d">
        <v>2024-05-07</v>
      </c>
      <c r="J1744" s="5"/>
      <c r="K1744" s="25"/>
      <c r="L1744" s="25"/>
      <c r="M1744" s="4" t="s">
        <v>1901</v>
      </c>
      <c r="N1744" s="17" t="s">
        <v>108</v>
      </c>
      <c r="O1744" s="35">
        <v>1000</v>
      </c>
      <c r="P1744" s="7">
        <v>2024</v>
      </c>
      <c r="Q1744" s="3">
        <f>VLOOKUP(Table13[[#This Row],[Location_HQ]],layoffs_location_with_coordinat!A:F,6,FALSE)</f>
        <v>51.489333500000001</v>
      </c>
      <c r="R1744" s="3">
        <f>VLOOKUP(Table13[[#This Row],[Location_HQ]],layoffs_location_with_coordinat!A:G,7,FALSE)</f>
        <v>-0.14405508452768701</v>
      </c>
    </row>
    <row r="1745" spans="1:18" x14ac:dyDescent="0.2">
      <c r="A1745" s="3">
        <v>1742</v>
      </c>
      <c r="B1745" s="17" t="s">
        <v>1473</v>
      </c>
      <c r="C1745" s="17" t="s">
        <v>731</v>
      </c>
      <c r="D1745" s="3">
        <f>VLOOKUP(Table13[[#This Row],[Location_HQ]],layoffs_location_with_coordinat!A:B,2,FALSE)</f>
        <v>0</v>
      </c>
      <c r="E1745" s="3" t="str">
        <f>VLOOKUP(Table13[[#This Row],[Location_HQ]],layoffs_location_with_coordinat!A:C,3,FALSE)</f>
        <v>Pennsylvania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2024-05-07</v>
      </c>
      <c r="J1745" s="19"/>
      <c r="K1745" s="20"/>
      <c r="L1745" s="20"/>
      <c r="M1745" s="17" t="s">
        <v>32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40.441694099999999</v>
      </c>
      <c r="R1745" s="3">
        <f>VLOOKUP(Table13[[#This Row],[Location_HQ]],layoffs_location_with_coordinat!A:G,7,FALSE)</f>
        <v>-79.990086099999999</v>
      </c>
    </row>
    <row r="1746" spans="1:18" x14ac:dyDescent="0.2">
      <c r="A1746" s="3">
        <v>1743</v>
      </c>
      <c r="B1746" s="17" t="s">
        <v>1488</v>
      </c>
      <c r="C1746" s="17" t="s">
        <v>83</v>
      </c>
      <c r="D1746" s="3">
        <f>VLOOKUP(Table13[[#This Row],[Location_HQ]],layoffs_location_with_coordinat!A:B,2,FALSE)</f>
        <v>0</v>
      </c>
      <c r="E1746" s="3" t="str">
        <f>VLOOKUP(Table13[[#This Row],[Location_HQ]],layoffs_location_with_coordinat!A:C,3,FALSE)</f>
        <v>Texas</v>
      </c>
      <c r="F1746" s="3" t="str">
        <f>VLOOKUP(Table13[[#This Row],[Location_HQ]],layoffs_location_with_coordinat!A:D,4,FALSE)</f>
        <v>USA</v>
      </c>
      <c r="G1746" s="3" t="str">
        <f>VLOOKUP(Table13[[#This Row],[Location_HQ]],layoffs_location_with_coordinat!A:E,5,FALSE)</f>
        <v>North America</v>
      </c>
      <c r="H1746" s="17">
        <v>96</v>
      </c>
      <c r="I1746" s="18" t="d">
        <v>2024-05-08</v>
      </c>
      <c r="J1746" s="19">
        <v>100</v>
      </c>
      <c r="K1746" s="20">
        <v>96</v>
      </c>
      <c r="L1746" s="20">
        <v>0</v>
      </c>
      <c r="M1746" s="17" t="s">
        <v>16</v>
      </c>
      <c r="N1746" s="17" t="s">
        <v>22</v>
      </c>
      <c r="O1746" s="35"/>
      <c r="P1746" s="3">
        <v>2024</v>
      </c>
      <c r="Q1746" s="3">
        <f>VLOOKUP(Table13[[#This Row],[Location_HQ]],layoffs_location_with_coordinat!A:F,6,FALSE)</f>
        <v>30.271128600000001</v>
      </c>
      <c r="R1746" s="3">
        <f>VLOOKUP(Table13[[#This Row],[Location_HQ]],layoffs_location_with_coordinat!A:G,7,FALSE)</f>
        <v>-97.743699500000005</v>
      </c>
    </row>
    <row r="1747" spans="1:18" ht="16" x14ac:dyDescent="0.2">
      <c r="A1747" s="3">
        <v>1744</v>
      </c>
      <c r="B1747" s="17" t="s">
        <v>1462</v>
      </c>
      <c r="C1747" s="26" t="s">
        <v>1371</v>
      </c>
      <c r="D1747" s="3" t="str">
        <f>VLOOKUP(Table13[[#This Row],[Location_HQ]],layoffs_location_with_coordinat!A:B,2,FALSE)</f>
        <v>San Francisco Bay Area</v>
      </c>
      <c r="E1747" s="3" t="str">
        <f>VLOOKUP(Table13[[#This Row],[Location_HQ]],layoffs_location_with_coordinat!A:C,3,FALSE)</f>
        <v>California</v>
      </c>
      <c r="F1747" s="3" t="str">
        <f>VLOOKUP(Table13[[#This Row],[Location_HQ]],layoffs_location_with_coordinat!A:D,4,FALSE)</f>
        <v>USA</v>
      </c>
      <c r="G1747" s="3" t="str">
        <f>VLOOKUP(Table13[[#This Row],[Location_HQ]],layoffs_location_with_coordinat!A:E,5,FALSE)</f>
        <v>North America</v>
      </c>
      <c r="H1747" s="17"/>
      <c r="I1747" s="18" t="d">
        <v>2024-05-08</v>
      </c>
      <c r="J1747" s="19">
        <v>100</v>
      </c>
      <c r="K1747" s="20"/>
      <c r="L1747" s="20">
        <f>SUM(Table13[[#This Row],[Company_Size_before_Layoffs]]-Table13[[#This Row],[Laid_Off]])</f>
        <v>0</v>
      </c>
      <c r="M1747" s="17" t="s">
        <v>87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37.779258800000001</v>
      </c>
      <c r="R1747" s="3">
        <f>VLOOKUP(Table13[[#This Row],[Location_HQ]],layoffs_location_with_coordinat!A:G,7,FALSE)</f>
        <v>-122.4193286</v>
      </c>
    </row>
    <row r="1748" spans="1:18" ht="16" x14ac:dyDescent="0.2">
      <c r="A1748" s="3">
        <v>1745</v>
      </c>
      <c r="B1748" s="4" t="s">
        <v>1589</v>
      </c>
      <c r="C1748" s="4" t="s">
        <v>302</v>
      </c>
      <c r="D1748" s="3">
        <f>VLOOKUP(Table13[[#This Row],[Location_HQ]],layoffs_location_with_coordinat!A:B,2,FALSE)</f>
        <v>0</v>
      </c>
      <c r="E1748" s="3">
        <f>VLOOKUP(Table13[[#This Row],[Location_HQ]],layoffs_location_with_coordinat!A:C,3,FALSE)</f>
        <v>0</v>
      </c>
      <c r="F1748" s="3" t="str">
        <f>VLOOKUP(Table13[[#This Row],[Location_HQ]],layoffs_location_with_coordinat!A:D,4,FALSE)</f>
        <v>Canada</v>
      </c>
      <c r="G1748" s="3" t="str">
        <f>VLOOKUP(Table13[[#This Row],[Location_HQ]],layoffs_location_with_coordinat!A:E,5,FALSE)</f>
        <v>North America</v>
      </c>
      <c r="H1748" s="4"/>
      <c r="I1748" s="24" t="d">
        <v>2024-05-08</v>
      </c>
      <c r="J1748" s="31">
        <v>6</v>
      </c>
      <c r="K1748" s="25"/>
      <c r="L1748" s="25"/>
      <c r="M1748" s="4" t="s">
        <v>1901</v>
      </c>
      <c r="N1748" s="4" t="s">
        <v>1492</v>
      </c>
      <c r="O1748" s="27">
        <v>79</v>
      </c>
      <c r="P1748" s="7">
        <v>2024</v>
      </c>
      <c r="Q1748" s="3">
        <f>VLOOKUP(Table13[[#This Row],[Location_HQ]],layoffs_location_with_coordinat!A:F,6,FALSE)</f>
        <v>45.420877699999998</v>
      </c>
      <c r="R1748" s="3">
        <f>VLOOKUP(Table13[[#This Row],[Location_HQ]],layoffs_location_with_coordinat!A:G,7,FALSE)</f>
        <v>-75.690110599999997</v>
      </c>
    </row>
    <row r="1749" spans="1:18" x14ac:dyDescent="0.2">
      <c r="A1749" s="3">
        <v>1746</v>
      </c>
      <c r="B1749" s="17" t="s">
        <v>1624</v>
      </c>
      <c r="C1749" s="17" t="s">
        <v>749</v>
      </c>
      <c r="D1749" s="3">
        <f>VLOOKUP(Table13[[#This Row],[Location_HQ]],layoffs_location_with_coordinat!A:B,2,FALSE)</f>
        <v>0</v>
      </c>
      <c r="E1749" s="3">
        <f>VLOOKUP(Table13[[#This Row],[Location_HQ]],layoffs_location_with_coordinat!A:C,3,FALSE)</f>
        <v>0</v>
      </c>
      <c r="F1749" s="3" t="str">
        <f>VLOOKUP(Table13[[#This Row],[Location_HQ]],layoffs_location_with_coordinat!A:D,4,FALSE)</f>
        <v>India</v>
      </c>
      <c r="G1749" s="3" t="str">
        <f>VLOOKUP(Table13[[#This Row],[Location_HQ]],layoffs_location_with_coordinat!A:E,5,FALSE)</f>
        <v>Asia</v>
      </c>
      <c r="H1749" s="17">
        <v>145</v>
      </c>
      <c r="I1749" s="18" t="d">
        <v>2024-05-08</v>
      </c>
      <c r="J1749" s="19">
        <v>25</v>
      </c>
      <c r="K1749" s="20">
        <f>SUM((H1749*100)/Table13[[#This Row],[Percentage]])</f>
        <v>580</v>
      </c>
      <c r="L1749" s="20">
        <f>SUM(Table13[[#This Row],[Company_Size_before_Layoffs]]-Table13[[#This Row],[Laid_Off]])</f>
        <v>435</v>
      </c>
      <c r="M1749" s="17" t="s">
        <v>68</v>
      </c>
      <c r="N1749" s="17" t="s">
        <v>22</v>
      </c>
      <c r="O1749" s="35"/>
      <c r="P1749" s="3">
        <v>2024</v>
      </c>
      <c r="Q1749" s="3">
        <f>VLOOKUP(Table13[[#This Row],[Location_HQ]],layoffs_location_with_coordinat!A:F,6,FALSE)</f>
        <v>28.613895400000001</v>
      </c>
      <c r="R1749" s="3">
        <f>VLOOKUP(Table13[[#This Row],[Location_HQ]],layoffs_location_with_coordinat!A:G,7,FALSE)</f>
        <v>77.209005700000006</v>
      </c>
    </row>
    <row r="1750" spans="1:18" x14ac:dyDescent="0.2">
      <c r="A1750" s="3">
        <v>1747</v>
      </c>
      <c r="B1750" s="17" t="s">
        <v>348</v>
      </c>
      <c r="C1750" s="17" t="s">
        <v>13</v>
      </c>
      <c r="D1750" s="3">
        <f>VLOOKUP(Table13[[#This Row],[Location_HQ]],layoffs_location_with_coordinat!A:B,2,FALSE)</f>
        <v>0</v>
      </c>
      <c r="E1750" s="3">
        <f>VLOOKUP(Table13[[#This Row],[Location_HQ]],layoffs_location_with_coordinat!A:C,3,FALSE)</f>
        <v>0</v>
      </c>
      <c r="F1750" s="3" t="str">
        <f>VLOOKUP(Table13[[#This Row],[Location_HQ]],layoffs_location_with_coordinat!A:D,4,FALSE)</f>
        <v>India</v>
      </c>
      <c r="G1750" s="3" t="str">
        <f>VLOOKUP(Table13[[#This Row],[Location_HQ]],layoffs_location_with_coordinat!A:E,5,FALSE)</f>
        <v>Asia</v>
      </c>
      <c r="H1750" s="17">
        <v>100</v>
      </c>
      <c r="I1750" s="18" t="d">
        <v>2024-05-08</v>
      </c>
      <c r="J1750" s="19">
        <v>15</v>
      </c>
      <c r="K1750" s="20">
        <f>SUM((H1750*100)/Table13[[#This Row],[Percentage]])</f>
        <v>666.66666666666663</v>
      </c>
      <c r="L1750" s="20">
        <f>SUM(Table13[[#This Row],[Company_Size_before_Layoffs]]-Table13[[#This Row],[Laid_Off]])</f>
        <v>566.66666666666663</v>
      </c>
      <c r="M1750" s="17" t="s">
        <v>35</v>
      </c>
      <c r="N1750" s="73" t="s">
        <v>49</v>
      </c>
      <c r="O1750" s="35">
        <v>71</v>
      </c>
      <c r="P1750" s="3">
        <v>2024</v>
      </c>
      <c r="Q1750" s="3">
        <f>VLOOKUP(Table13[[#This Row],[Location_HQ]],layoffs_location_with_coordinat!A:F,6,FALSE)</f>
        <v>12.98815675</v>
      </c>
      <c r="R1750" s="3">
        <f>VLOOKUP(Table13[[#This Row],[Location_HQ]],layoffs_location_with_coordinat!A:G,7,FALSE)</f>
        <v>77.622600037959998</v>
      </c>
    </row>
    <row r="1751" spans="1:18" ht="16" x14ac:dyDescent="0.2">
      <c r="A1751" s="3">
        <v>1748</v>
      </c>
      <c r="B1751" s="4" t="s">
        <v>1641</v>
      </c>
      <c r="C1751" s="4" t="s">
        <v>47</v>
      </c>
      <c r="D1751" s="3">
        <f>VLOOKUP(Table13[[#This Row],[Location_HQ]],layoffs_location_with_coordinat!A:B,2,FALSE)</f>
        <v>0</v>
      </c>
      <c r="E1751" s="3">
        <f>VLOOKUP(Table13[[#This Row],[Location_HQ]],layoffs_location_with_coordinat!A:C,3,FALSE)</f>
        <v>0</v>
      </c>
      <c r="F1751" s="3" t="str">
        <f>VLOOKUP(Table13[[#This Row],[Location_HQ]],layoffs_location_with_coordinat!A:D,4,FALSE)</f>
        <v>Israel</v>
      </c>
      <c r="G1751" s="3" t="str">
        <f>VLOOKUP(Table13[[#This Row],[Location_HQ]],layoffs_location_with_coordinat!A:E,5,FALSE)</f>
        <v>Asia</v>
      </c>
      <c r="H1751" s="23">
        <v>40</v>
      </c>
      <c r="I1751" s="24" t="d">
        <v>2024-05-09</v>
      </c>
      <c r="J1751" s="31">
        <v>30</v>
      </c>
      <c r="K1751" s="20">
        <f>SUM((H1751*100)/Table13[[#This Row],[Percentage]])</f>
        <v>133.33333333333334</v>
      </c>
      <c r="L1751" s="25">
        <f>SUM(Table13[[#This Row],[Company_Size_before_Layoffs]]-Table13[[#This Row],[Laid_Off]])</f>
        <v>93.333333333333343</v>
      </c>
      <c r="M1751" s="4" t="s">
        <v>1896</v>
      </c>
      <c r="N1751" s="4" t="s">
        <v>1496</v>
      </c>
      <c r="O1751" s="27">
        <v>124</v>
      </c>
      <c r="P1751" s="7">
        <v>2024</v>
      </c>
      <c r="Q1751" s="3">
        <f>VLOOKUP(Table13[[#This Row],[Location_HQ]],layoffs_location_with_coordinat!A:F,6,FALSE)</f>
        <v>32.0852997</v>
      </c>
      <c r="R1751" s="3">
        <f>VLOOKUP(Table13[[#This Row],[Location_HQ]],layoffs_location_with_coordinat!A:G,7,FALSE)</f>
        <v>34.781806400000001</v>
      </c>
    </row>
    <row r="1752" spans="1:18" x14ac:dyDescent="0.2">
      <c r="A1752" s="3">
        <v>1749</v>
      </c>
      <c r="B1752" s="17" t="s">
        <v>504</v>
      </c>
      <c r="C1752" s="17" t="s">
        <v>145</v>
      </c>
      <c r="D1752" s="3">
        <f>VLOOKUP(Table13[[#This Row],[Location_HQ]],layoffs_location_with_coordinat!A:B,2,FALSE)</f>
        <v>0</v>
      </c>
      <c r="E1752" s="3" t="str">
        <f>VLOOKUP(Table13[[#This Row],[Location_HQ]],layoffs_location_with_coordinat!A:C,3,FALSE)</f>
        <v>Oregon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800</v>
      </c>
      <c r="I1752" s="18" t="d">
        <v>2024-05-09</v>
      </c>
      <c r="J1752" s="19">
        <v>13</v>
      </c>
      <c r="K1752" s="20">
        <f>SUM((H1752*100)/Table13[[#This Row],[Percentage]])</f>
        <v>6153.8461538461543</v>
      </c>
      <c r="L1752" s="20">
        <f>SUM(Table13[[#This Row],[Company_Size_before_Layoffs]]-Table13[[#This Row],[Laid_Off]])</f>
        <v>5353.8461538461543</v>
      </c>
      <c r="M1752" s="17" t="s">
        <v>1463</v>
      </c>
      <c r="N1752" s="17" t="s">
        <v>22</v>
      </c>
      <c r="O1752" s="35"/>
      <c r="P1752" s="3">
        <v>2024</v>
      </c>
      <c r="Q1752" s="3">
        <f>VLOOKUP(Table13[[#This Row],[Location_HQ]],layoffs_location_with_coordinat!A:F,6,FALSE)</f>
        <v>45.520247099999999</v>
      </c>
      <c r="R1752" s="3">
        <f>VLOOKUP(Table13[[#This Row],[Location_HQ]],layoffs_location_with_coordinat!A:G,7,FALSE)</f>
        <v>-122.674194</v>
      </c>
    </row>
    <row r="1753" spans="1:18" x14ac:dyDescent="0.2">
      <c r="A1753" s="3">
        <v>1750</v>
      </c>
      <c r="B1753" s="17" t="s">
        <v>1699</v>
      </c>
      <c r="C1753" s="17" t="s">
        <v>1477</v>
      </c>
      <c r="D1753" s="3">
        <f>VLOOKUP(Table13[[#This Row],[Location_HQ]],layoffs_location_with_coordinat!A:B,2,FALSE)</f>
        <v>0</v>
      </c>
      <c r="E1753" s="3">
        <f>VLOOKUP(Table13[[#This Row],[Location_HQ]],layoffs_location_with_coordinat!A:C,3,FALSE)</f>
        <v>0</v>
      </c>
      <c r="F1753" s="3" t="str">
        <f>VLOOKUP(Table13[[#This Row],[Location_HQ]],layoffs_location_with_coordinat!A:D,4,FALSE)</f>
        <v>Poland</v>
      </c>
      <c r="G1753" s="3" t="str">
        <f>VLOOKUP(Table13[[#This Row],[Location_HQ]],layoffs_location_with_coordinat!A:E,5,FALSE)</f>
        <v>Europe</v>
      </c>
      <c r="H1753" s="17">
        <v>30</v>
      </c>
      <c r="I1753" s="18" t="d">
        <v>2024-05-10</v>
      </c>
      <c r="J1753" s="19"/>
      <c r="K1753" s="20"/>
      <c r="L1753" s="20"/>
      <c r="M1753" s="17" t="s">
        <v>1461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52.233717200000001</v>
      </c>
      <c r="R1753" s="3">
        <f>VLOOKUP(Table13[[#This Row],[Location_HQ]],layoffs_location_with_coordinat!A:G,7,FALSE)</f>
        <v>21.071432235636401</v>
      </c>
    </row>
    <row r="1754" spans="1:18" ht="16" x14ac:dyDescent="0.2">
      <c r="A1754" s="3">
        <v>1751</v>
      </c>
      <c r="B1754" s="17" t="s">
        <v>513</v>
      </c>
      <c r="C1754" s="17" t="s">
        <v>1409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57</v>
      </c>
      <c r="I1754" s="18" t="d">
        <v>2024-05-10</v>
      </c>
      <c r="J1754" s="19"/>
      <c r="K1754" s="20"/>
      <c r="L1754" s="20"/>
      <c r="M1754" s="17" t="s">
        <v>16</v>
      </c>
      <c r="N1754" s="4" t="s">
        <v>28</v>
      </c>
      <c r="O1754" s="86">
        <v>26</v>
      </c>
      <c r="P1754" s="3">
        <v>2024</v>
      </c>
      <c r="Q1754" s="3">
        <f>VLOOKUP(Table13[[#This Row],[Location_HQ]],layoffs_location_with_coordinat!A:F,6,FALSE)</f>
        <v>37.3893889</v>
      </c>
      <c r="R1754" s="3">
        <f>VLOOKUP(Table13[[#This Row],[Location_HQ]],layoffs_location_with_coordinat!A:G,7,FALSE)</f>
        <v>-122.0832101</v>
      </c>
    </row>
    <row r="1755" spans="1:18" x14ac:dyDescent="0.2">
      <c r="A1755" s="3">
        <v>1752</v>
      </c>
      <c r="B1755" s="17" t="s">
        <v>1473</v>
      </c>
      <c r="C1755" s="17" t="s">
        <v>731</v>
      </c>
      <c r="D1755" s="3">
        <f>VLOOKUP(Table13[[#This Row],[Location_HQ]],layoffs_location_with_coordinat!A:B,2,FALSE)</f>
        <v>0</v>
      </c>
      <c r="E1755" s="3" t="str">
        <f>VLOOKUP(Table13[[#This Row],[Location_HQ]],layoffs_location_with_coordinat!A:C,3,FALSE)</f>
        <v>Pennsylvania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550</v>
      </c>
      <c r="I1755" s="18" t="d">
        <v>2024-05-10</v>
      </c>
      <c r="J1755" s="19">
        <v>40</v>
      </c>
      <c r="K1755" s="20">
        <f>SUM((H1755*100)/Table13[[#This Row],[Percentage]])</f>
        <v>1375</v>
      </c>
      <c r="L1755" s="20">
        <f>SUM(Table13[[#This Row],[Company_Size_before_Layoffs]]-Table13[[#This Row],[Laid_Off]])</f>
        <v>825</v>
      </c>
      <c r="M1755" s="17" t="s">
        <v>32</v>
      </c>
      <c r="N1755" s="17" t="s">
        <v>22</v>
      </c>
      <c r="O1755" s="35"/>
      <c r="P1755" s="3">
        <v>2024</v>
      </c>
      <c r="Q1755" s="3">
        <f>VLOOKUP(Table13[[#This Row],[Location_HQ]],layoffs_location_with_coordinat!A:F,6,FALSE)</f>
        <v>40.441694099999999</v>
      </c>
      <c r="R1755" s="3">
        <f>VLOOKUP(Table13[[#This Row],[Location_HQ]],layoffs_location_with_coordinat!A:G,7,FALSE)</f>
        <v>-79.990086099999999</v>
      </c>
    </row>
    <row r="1756" spans="1:18" x14ac:dyDescent="0.2">
      <c r="A1756" s="3">
        <v>1753</v>
      </c>
      <c r="B1756" s="17" t="s">
        <v>859</v>
      </c>
      <c r="C1756" s="73" t="s">
        <v>1474</v>
      </c>
      <c r="D1756" s="3" t="str">
        <f>VLOOKUP(Table13[[#This Row],[Location_HQ]],layoffs_location_with_coordinat!A:B,2,FALSE)</f>
        <v>San Francisco Bay Area</v>
      </c>
      <c r="E1756" s="3" t="str">
        <f>VLOOKUP(Table13[[#This Row],[Location_HQ]],layoffs_location_with_coordinat!A:C,3,FALSE)</f>
        <v>California</v>
      </c>
      <c r="F1756" s="3" t="str">
        <f>VLOOKUP(Table13[[#This Row],[Location_HQ]],layoffs_location_with_coordinat!A:D,4,FALSE)</f>
        <v>USA</v>
      </c>
      <c r="G1756" s="3" t="str">
        <f>VLOOKUP(Table13[[#This Row],[Location_HQ]],layoffs_location_with_coordinat!A:E,5,FALSE)</f>
        <v>North America</v>
      </c>
      <c r="H1756" s="17">
        <v>120</v>
      </c>
      <c r="I1756" s="18" t="d">
        <v>2024-05-10</v>
      </c>
      <c r="J1756" s="19"/>
      <c r="K1756" s="20"/>
      <c r="L1756" s="20"/>
      <c r="M1756" s="17" t="s">
        <v>32</v>
      </c>
      <c r="N1756" s="17" t="s">
        <v>28</v>
      </c>
      <c r="O1756" s="35">
        <v>10700</v>
      </c>
      <c r="P1756" s="3">
        <v>2024</v>
      </c>
      <c r="Q1756" s="3">
        <f>VLOOKUP(Table13[[#This Row],[Location_HQ]],layoffs_location_with_coordinat!A:F,6,FALSE)</f>
        <v>37.4443293</v>
      </c>
      <c r="R1756" s="3">
        <f>VLOOKUP(Table13[[#This Row],[Location_HQ]],layoffs_location_with_coordinat!A:G,7,FALSE)</f>
        <v>-122.1598465</v>
      </c>
    </row>
    <row r="1757" spans="1:18" x14ac:dyDescent="0.2">
      <c r="A1757" s="3">
        <v>1754</v>
      </c>
      <c r="B1757" s="17" t="s">
        <v>369</v>
      </c>
      <c r="C1757" s="17" t="s">
        <v>83</v>
      </c>
      <c r="D1757" s="3">
        <f>VLOOKUP(Table13[[#This Row],[Location_HQ]],layoffs_location_with_coordinat!A:B,2,FALSE)</f>
        <v>0</v>
      </c>
      <c r="E1757" s="3" t="str">
        <f>VLOOKUP(Table13[[#This Row],[Location_HQ]],layoffs_location_with_coordinat!A:C,3,FALSE)</f>
        <v>Texas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>
        <v>1000</v>
      </c>
      <c r="I1757" s="18" t="d">
        <v>2024-05-13</v>
      </c>
      <c r="J1757" s="19">
        <v>8</v>
      </c>
      <c r="K1757" s="20">
        <f>SUM((H1757*100)/Table13[[#This Row],[Percentage]])</f>
        <v>12500</v>
      </c>
      <c r="L1757" s="20">
        <f>SUM(Table13[[#This Row],[Company_Size_before_Layoffs]]-Table13[[#This Row],[Laid_Off]])</f>
        <v>11500</v>
      </c>
      <c r="M1757" s="17" t="s">
        <v>84</v>
      </c>
      <c r="N1757" s="17" t="s">
        <v>33</v>
      </c>
      <c r="O1757" s="35">
        <v>5</v>
      </c>
      <c r="P1757" s="3">
        <v>2024</v>
      </c>
      <c r="Q1757" s="3">
        <f>VLOOKUP(Table13[[#This Row],[Location_HQ]],layoffs_location_with_coordinat!A:F,6,FALSE)</f>
        <v>30.271128600000001</v>
      </c>
      <c r="R1757" s="3">
        <f>VLOOKUP(Table13[[#This Row],[Location_HQ]],layoffs_location_with_coordinat!A:G,7,FALSE)</f>
        <v>-97.743699500000005</v>
      </c>
    </row>
    <row r="1758" spans="1:18" x14ac:dyDescent="0.2">
      <c r="A1758" s="3">
        <v>1755</v>
      </c>
      <c r="B1758" s="17" t="s">
        <v>1453</v>
      </c>
      <c r="C1758" s="17" t="s">
        <v>1454</v>
      </c>
      <c r="D1758" s="3">
        <f>VLOOKUP(Table13[[#This Row],[Location_HQ]],layoffs_location_with_coordinat!A:B,2,FALSE)</f>
        <v>0</v>
      </c>
      <c r="E1758" s="3">
        <f>VLOOKUP(Table13[[#This Row],[Location_HQ]],layoffs_location_with_coordinat!A:C,3,FALSE)</f>
        <v>0</v>
      </c>
      <c r="F1758" s="3" t="str">
        <f>VLOOKUP(Table13[[#This Row],[Location_HQ]],layoffs_location_with_coordinat!A:D,4,FALSE)</f>
        <v>Australia</v>
      </c>
      <c r="G1758" s="3" t="str">
        <f>VLOOKUP(Table13[[#This Row],[Location_HQ]],layoffs_location_with_coordinat!A:E,5,FALSE)</f>
        <v>Oceana</v>
      </c>
      <c r="H1758" s="17"/>
      <c r="I1758" s="18" t="d">
        <v>2024-05-13</v>
      </c>
      <c r="J1758" s="19">
        <v>28</v>
      </c>
      <c r="K1758" s="20"/>
      <c r="L1758" s="20"/>
      <c r="M1758" s="17" t="s">
        <v>1461</v>
      </c>
      <c r="N1758" s="17" t="s">
        <v>22</v>
      </c>
      <c r="O1758" s="35"/>
      <c r="P1758" s="3">
        <v>2024</v>
      </c>
      <c r="Q1758" s="3">
        <f>VLOOKUP(Table13[[#This Row],[Location_HQ]],layoffs_location_with_coordinat!A:F,6,FALSE)</f>
        <v>-34.928180500000003</v>
      </c>
      <c r="R1758" s="3">
        <f>VLOOKUP(Table13[[#This Row],[Location_HQ]],layoffs_location_with_coordinat!A:G,7,FALSE)</f>
        <v>138.59993119999999</v>
      </c>
    </row>
    <row r="1759" spans="1:18" x14ac:dyDescent="0.2">
      <c r="A1759" s="3">
        <v>1756</v>
      </c>
      <c r="B1759" s="17" t="s">
        <v>1487</v>
      </c>
      <c r="C1759" s="17" t="s">
        <v>71</v>
      </c>
      <c r="D1759" s="3">
        <f>VLOOKUP(Table13[[#This Row],[Location_HQ]],layoffs_location_with_coordinat!A:B,2,FALSE)</f>
        <v>0</v>
      </c>
      <c r="E1759" s="3" t="str">
        <f>VLOOKUP(Table13[[#This Row],[Location_HQ]],layoffs_location_with_coordinat!A:C,3,FALSE)</f>
        <v>Massachusetts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2024-05-14</v>
      </c>
      <c r="J1759" s="19">
        <v>100</v>
      </c>
      <c r="K1759" s="20"/>
      <c r="L1759" s="20">
        <v>0</v>
      </c>
      <c r="M1759" s="17" t="s">
        <v>35</v>
      </c>
      <c r="N1759" s="17" t="s">
        <v>22</v>
      </c>
      <c r="O1759" s="35">
        <v>3</v>
      </c>
      <c r="P1759" s="3">
        <v>2024</v>
      </c>
      <c r="Q1759" s="3">
        <f>VLOOKUP(Table13[[#This Row],[Location_HQ]],layoffs_location_with_coordinat!A:F,6,FALSE)</f>
        <v>42.355433400000003</v>
      </c>
      <c r="R1759" s="3">
        <f>VLOOKUP(Table13[[#This Row],[Location_HQ]],layoffs_location_with_coordinat!A:G,7,FALSE)</f>
        <v>-71.060511000000005</v>
      </c>
    </row>
    <row r="1760" spans="1:18" x14ac:dyDescent="0.2">
      <c r="A1760" s="3">
        <v>1757</v>
      </c>
      <c r="B1760" s="17" t="s">
        <v>1458</v>
      </c>
      <c r="C1760" s="17" t="s">
        <v>83</v>
      </c>
      <c r="D1760" s="3">
        <f>VLOOKUP(Table13[[#This Row],[Location_HQ]],layoffs_location_with_coordinat!A:B,2,FALSE)</f>
        <v>0</v>
      </c>
      <c r="E1760" s="3" t="str">
        <f>VLOOKUP(Table13[[#This Row],[Location_HQ]],layoffs_location_with_coordinat!A:C,3,FALSE)</f>
        <v>Texas</v>
      </c>
      <c r="F1760" s="3" t="str">
        <f>VLOOKUP(Table13[[#This Row],[Location_HQ]],layoffs_location_with_coordinat!A:D,4,FALSE)</f>
        <v>USA</v>
      </c>
      <c r="G1760" s="3" t="str">
        <f>VLOOKUP(Table13[[#This Row],[Location_HQ]],layoffs_location_with_coordinat!A:E,5,FALSE)</f>
        <v>North America</v>
      </c>
      <c r="H1760" s="17">
        <v>100</v>
      </c>
      <c r="I1760" s="18" t="d">
        <v>2024-05-15</v>
      </c>
      <c r="J1760" s="19"/>
      <c r="K1760" s="20"/>
      <c r="L1760" s="20"/>
      <c r="M1760" s="17" t="s">
        <v>1375</v>
      </c>
      <c r="N1760" s="17" t="s">
        <v>108</v>
      </c>
      <c r="O1760" s="35">
        <v>214</v>
      </c>
      <c r="P1760" s="3">
        <v>2024</v>
      </c>
      <c r="Q1760" s="3">
        <f>VLOOKUP(Table13[[#This Row],[Location_HQ]],layoffs_location_with_coordinat!A:F,6,FALSE)</f>
        <v>30.271128600000001</v>
      </c>
      <c r="R1760" s="3">
        <f>VLOOKUP(Table13[[#This Row],[Location_HQ]],layoffs_location_with_coordinat!A:G,7,FALSE)</f>
        <v>-97.743699500000005</v>
      </c>
    </row>
    <row r="1761" spans="1:18" x14ac:dyDescent="0.2">
      <c r="A1761" s="3">
        <v>1758</v>
      </c>
      <c r="B1761" s="17" t="s">
        <v>395</v>
      </c>
      <c r="C1761" s="17" t="s">
        <v>362</v>
      </c>
      <c r="D1761" s="3">
        <f>VLOOKUP(Table13[[#This Row],[Location_HQ]],layoffs_location_with_coordinat!A:B,2,FALSE)</f>
        <v>0</v>
      </c>
      <c r="E1761" s="3" t="str">
        <f>VLOOKUP(Table13[[#This Row],[Location_HQ]],layoffs_location_with_coordinat!A:C,3,FALSE)</f>
        <v>Pennsylvania</v>
      </c>
      <c r="F1761" s="3" t="str">
        <f>VLOOKUP(Table13[[#This Row],[Location_HQ]],layoffs_location_with_coordinat!A:D,4,FALSE)</f>
        <v>USA</v>
      </c>
      <c r="G1761" s="3" t="str">
        <f>VLOOKUP(Table13[[#This Row],[Location_HQ]],layoffs_location_with_coordinat!A:E,5,FALSE)</f>
        <v>North America</v>
      </c>
      <c r="H1761" s="17"/>
      <c r="I1761" s="18" t="d">
        <v>2024-05-16</v>
      </c>
      <c r="J1761" s="19">
        <v>6</v>
      </c>
      <c r="K1761" s="20"/>
      <c r="L1761" s="20"/>
      <c r="M1761" s="17" t="s">
        <v>77</v>
      </c>
      <c r="N1761" s="17" t="s">
        <v>17</v>
      </c>
      <c r="O1761" s="35">
        <v>3400</v>
      </c>
      <c r="P1761" s="3">
        <v>2024</v>
      </c>
      <c r="Q1761" s="3">
        <f>VLOOKUP(Table13[[#This Row],[Location_HQ]],layoffs_location_with_coordinat!A:F,6,FALSE)</f>
        <v>39.9527237</v>
      </c>
      <c r="R1761" s="3">
        <f>VLOOKUP(Table13[[#This Row],[Location_HQ]],layoffs_location_with_coordinat!A:G,7,FALSE)</f>
        <v>-75.163526200000007</v>
      </c>
    </row>
    <row r="1762" spans="1:18" x14ac:dyDescent="0.2">
      <c r="A1762" s="3">
        <v>1759</v>
      </c>
      <c r="B1762" s="17" t="s">
        <v>1486</v>
      </c>
      <c r="C1762" s="17" t="s">
        <v>58</v>
      </c>
      <c r="D1762" s="3">
        <f>VLOOKUP(Table13[[#This Row],[Location_HQ]],layoffs_location_with_coordinat!A:B,2,FALSE)</f>
        <v>0</v>
      </c>
      <c r="E1762" s="3">
        <f>VLOOKUP(Table13[[#This Row],[Location_HQ]],layoffs_location_with_coordinat!A:C,3,FALSE)</f>
        <v>0</v>
      </c>
      <c r="F1762" s="3" t="str">
        <f>VLOOKUP(Table13[[#This Row],[Location_HQ]],layoffs_location_with_coordinat!A:D,4,FALSE)</f>
        <v>UK</v>
      </c>
      <c r="G1762" s="3" t="str">
        <f>VLOOKUP(Table13[[#This Row],[Location_HQ]],layoffs_location_with_coordinat!A:E,5,FALSE)</f>
        <v>Europe</v>
      </c>
      <c r="H1762" s="17"/>
      <c r="I1762" s="18" t="d">
        <v>2024-05-16</v>
      </c>
      <c r="J1762" s="19">
        <v>100</v>
      </c>
      <c r="K1762" s="20"/>
      <c r="L1762" s="20">
        <v>0</v>
      </c>
      <c r="M1762" s="17" t="s">
        <v>32</v>
      </c>
      <c r="N1762" s="17" t="s">
        <v>33</v>
      </c>
      <c r="O1762" s="35">
        <v>39</v>
      </c>
      <c r="P1762" s="3">
        <v>2024</v>
      </c>
      <c r="Q1762" s="3">
        <f>VLOOKUP(Table13[[#This Row],[Location_HQ]],layoffs_location_with_coordinat!A:F,6,FALSE)</f>
        <v>51.489333500000001</v>
      </c>
      <c r="R1762" s="3">
        <f>VLOOKUP(Table13[[#This Row],[Location_HQ]],layoffs_location_with_coordinat!A:G,7,FALSE)</f>
        <v>-0.14405508452768701</v>
      </c>
    </row>
    <row r="1763" spans="1:18" x14ac:dyDescent="0.2">
      <c r="A1763" s="3">
        <v>1760</v>
      </c>
      <c r="B1763" s="17" t="s">
        <v>1452</v>
      </c>
      <c r="C1763" s="17" t="s">
        <v>271</v>
      </c>
      <c r="D1763" s="3">
        <f>VLOOKUP(Table13[[#This Row],[Location_HQ]],layoffs_location_with_coordinat!A:B,2,FALSE)</f>
        <v>0</v>
      </c>
      <c r="E1763" s="3">
        <f>VLOOKUP(Table13[[#This Row],[Location_HQ]],layoffs_location_with_coordinat!A:C,3,FALSE)</f>
        <v>0</v>
      </c>
      <c r="F1763" s="3" t="str">
        <f>VLOOKUP(Table13[[#This Row],[Location_HQ]],layoffs_location_with_coordinat!A:D,4,FALSE)</f>
        <v>Canada</v>
      </c>
      <c r="G1763" s="3" t="str">
        <f>VLOOKUP(Table13[[#This Row],[Location_HQ]],layoffs_location_with_coordinat!A:E,5,FALSE)</f>
        <v>North America</v>
      </c>
      <c r="H1763" s="17">
        <v>100</v>
      </c>
      <c r="I1763" s="18" t="d">
        <v>2024-05-16</v>
      </c>
      <c r="J1763" s="19"/>
      <c r="K1763" s="20"/>
      <c r="L1763" s="20"/>
      <c r="M1763" s="17" t="s">
        <v>1461</v>
      </c>
      <c r="N1763" s="17" t="s">
        <v>22</v>
      </c>
      <c r="O1763" s="35"/>
      <c r="P1763" s="3">
        <v>2024</v>
      </c>
      <c r="Q1763" s="3">
        <f>VLOOKUP(Table13[[#This Row],[Location_HQ]],layoffs_location_with_coordinat!A:F,6,FALSE)</f>
        <v>49.260872399999997</v>
      </c>
      <c r="R1763" s="3">
        <f>VLOOKUP(Table13[[#This Row],[Location_HQ]],layoffs_location_with_coordinat!A:G,7,FALSE)</f>
        <v>-123.113952</v>
      </c>
    </row>
    <row r="1764" spans="1:18" ht="16" x14ac:dyDescent="0.2">
      <c r="A1764" s="3">
        <v>1761</v>
      </c>
      <c r="B1764" s="17" t="s">
        <v>1471</v>
      </c>
      <c r="C1764" s="26" t="s">
        <v>1371</v>
      </c>
      <c r="D1764" s="3" t="str">
        <f>VLOOKUP(Table13[[#This Row],[Location_HQ]],layoffs_location_with_coordinat!A:B,2,FALSE)</f>
        <v>San Francisco Bay Area</v>
      </c>
      <c r="E1764" s="3" t="str">
        <f>VLOOKUP(Table13[[#This Row],[Location_HQ]],layoffs_location_with_coordinat!A:C,3,FALSE)</f>
        <v>California</v>
      </c>
      <c r="F1764" s="3" t="str">
        <f>VLOOKUP(Table13[[#This Row],[Location_HQ]],layoffs_location_with_coordinat!A:D,4,FALSE)</f>
        <v>USA</v>
      </c>
      <c r="G1764" s="3" t="str">
        <f>VLOOKUP(Table13[[#This Row],[Location_HQ]],layoffs_location_with_coordinat!A:E,5,FALSE)</f>
        <v>North America</v>
      </c>
      <c r="H1764" s="17">
        <v>30</v>
      </c>
      <c r="I1764" s="18" t="d">
        <v>2024-05-16</v>
      </c>
      <c r="J1764" s="19">
        <v>20</v>
      </c>
      <c r="K1764" s="20">
        <f>SUM((H1764*100)/Table13[[#This Row],[Percentage]])</f>
        <v>150</v>
      </c>
      <c r="L1764" s="20">
        <f>SUM(Table13[[#This Row],[Company_Size_before_Layoffs]]-Table13[[#This Row],[Laid_Off]])</f>
        <v>120</v>
      </c>
      <c r="M1764" s="17" t="s">
        <v>1401</v>
      </c>
      <c r="N1764" s="4" t="s">
        <v>1500</v>
      </c>
      <c r="O1764" s="27">
        <v>222</v>
      </c>
      <c r="P1764" s="3">
        <v>2024</v>
      </c>
      <c r="Q1764" s="3">
        <f>VLOOKUP(Table13[[#This Row],[Location_HQ]],layoffs_location_with_coordinat!A:F,6,FALSE)</f>
        <v>37.779258800000001</v>
      </c>
      <c r="R1764" s="3">
        <f>VLOOKUP(Table13[[#This Row],[Location_HQ]],layoffs_location_with_coordinat!A:G,7,FALSE)</f>
        <v>-122.4193286</v>
      </c>
    </row>
    <row r="1765" spans="1:18" x14ac:dyDescent="0.2">
      <c r="A1765" s="3">
        <v>1762</v>
      </c>
      <c r="B1765" s="17" t="s">
        <v>1451</v>
      </c>
      <c r="C1765" s="73" t="s">
        <v>76</v>
      </c>
      <c r="D1765" s="3">
        <f>VLOOKUP(Table13[[#This Row],[Location_HQ]],layoffs_location_with_coordinat!A:B,2,FALSE)</f>
        <v>0</v>
      </c>
      <c r="E1765" s="3" t="str">
        <f>VLOOKUP(Table13[[#This Row],[Location_HQ]],layoffs_location_with_coordinat!A:C,3,FALSE)</f>
        <v>California</v>
      </c>
      <c r="F1765" s="3" t="str">
        <f>VLOOKUP(Table13[[#This Row],[Location_HQ]],layoffs_location_with_coordinat!A:D,4,FALSE)</f>
        <v>USA</v>
      </c>
      <c r="G1765" s="3" t="str">
        <f>VLOOKUP(Table13[[#This Row],[Location_HQ]],layoffs_location_with_coordinat!A:E,5,FALSE)</f>
        <v>North America</v>
      </c>
      <c r="H1765" s="17">
        <v>36</v>
      </c>
      <c r="I1765" s="18" t="d">
        <v>2024-05-16</v>
      </c>
      <c r="J1765" s="19"/>
      <c r="K1765" s="20"/>
      <c r="L1765" s="20"/>
      <c r="M1765" s="17" t="s">
        <v>1461</v>
      </c>
      <c r="N1765" s="17" t="s">
        <v>49</v>
      </c>
      <c r="O1765" s="35">
        <v>39</v>
      </c>
      <c r="P1765" s="3">
        <v>2024</v>
      </c>
      <c r="Q1765" s="3">
        <f>VLOOKUP(Table13[[#This Row],[Location_HQ]],layoffs_location_with_coordinat!A:F,6,FALSE)</f>
        <v>34.053690899999999</v>
      </c>
      <c r="R1765" s="3">
        <f>VLOOKUP(Table13[[#This Row],[Location_HQ]],layoffs_location_with_coordinat!A:G,7,FALSE)</f>
        <v>-118.242766</v>
      </c>
    </row>
    <row r="1766" spans="1:18" x14ac:dyDescent="0.2">
      <c r="A1766" s="3">
        <v>1763</v>
      </c>
      <c r="B1766" s="17" t="s">
        <v>1359</v>
      </c>
      <c r="C1766" s="17" t="s">
        <v>547</v>
      </c>
      <c r="D1766" s="3">
        <f>VLOOKUP(Table13[[#This Row],[Location_HQ]],layoffs_location_with_coordinat!A:B,2,FALSE)</f>
        <v>0</v>
      </c>
      <c r="E1766" s="3">
        <f>VLOOKUP(Table13[[#This Row],[Location_HQ]],layoffs_location_with_coordinat!A:C,3,FALSE)</f>
        <v>0</v>
      </c>
      <c r="F1766" s="3" t="str">
        <f>VLOOKUP(Table13[[#This Row],[Location_HQ]],layoffs_location_with_coordinat!A:D,4,FALSE)</f>
        <v>Japan</v>
      </c>
      <c r="G1766" s="3" t="str">
        <f>VLOOKUP(Table13[[#This Row],[Location_HQ]],layoffs_location_with_coordinat!A:E,5,FALSE)</f>
        <v>Asia</v>
      </c>
      <c r="H1766" s="17">
        <v>4000</v>
      </c>
      <c r="I1766" s="18" t="d">
        <v>2024-05-16</v>
      </c>
      <c r="J1766" s="19"/>
      <c r="K1766" s="20"/>
      <c r="L1766" s="20"/>
      <c r="M1766" s="17" t="s">
        <v>1694</v>
      </c>
      <c r="N1766" s="17" t="s">
        <v>28</v>
      </c>
      <c r="O1766" s="35"/>
      <c r="P1766" s="3">
        <v>2024</v>
      </c>
      <c r="Q1766" s="3">
        <f>VLOOKUP(Table13[[#This Row],[Location_HQ]],layoffs_location_with_coordinat!A:F,6,FALSE)</f>
        <v>35.682193599999998</v>
      </c>
      <c r="R1766" s="3">
        <f>VLOOKUP(Table13[[#This Row],[Location_HQ]],layoffs_location_with_coordinat!A:G,7,FALSE)</f>
        <v>139.76222100000001</v>
      </c>
    </row>
    <row r="1767" spans="1:18" ht="16" x14ac:dyDescent="0.2">
      <c r="A1767" s="3">
        <v>1764</v>
      </c>
      <c r="B1767" s="17" t="s">
        <v>1460</v>
      </c>
      <c r="C1767" s="17" t="s">
        <v>135</v>
      </c>
      <c r="D1767" s="3">
        <f>VLOOKUP(Table13[[#This Row],[Location_HQ]],layoffs_location_with_coordinat!A:B,2,FALSE)</f>
        <v>0</v>
      </c>
      <c r="E1767" s="3" t="str">
        <f>VLOOKUP(Table13[[#This Row],[Location_HQ]],layoffs_location_with_coordinat!A:C,3,FALSE)</f>
        <v>Berlin</v>
      </c>
      <c r="F1767" s="3" t="str">
        <f>VLOOKUP(Table13[[#This Row],[Location_HQ]],layoffs_location_with_coordinat!A:D,4,FALSE)</f>
        <v>Germany</v>
      </c>
      <c r="G1767" s="3" t="str">
        <f>VLOOKUP(Table13[[#This Row],[Location_HQ]],layoffs_location_with_coordinat!A:E,5,FALSE)</f>
        <v>Europe</v>
      </c>
      <c r="H1767" s="17">
        <v>60</v>
      </c>
      <c r="I1767" s="18" t="d">
        <v>2024-05-16</v>
      </c>
      <c r="J1767" s="19"/>
      <c r="K1767" s="20"/>
      <c r="L1767" s="20"/>
      <c r="M1767" s="17" t="s">
        <v>35</v>
      </c>
      <c r="N1767" s="4" t="s">
        <v>1496</v>
      </c>
      <c r="O1767" s="27">
        <v>1300</v>
      </c>
      <c r="P1767" s="7">
        <v>2024</v>
      </c>
      <c r="Q1767" s="3">
        <f>VLOOKUP(Table13[[#This Row],[Location_HQ]],layoffs_location_with_coordinat!A:F,6,FALSE)</f>
        <v>52.517036500000003</v>
      </c>
      <c r="R1767" s="3">
        <f>VLOOKUP(Table13[[#This Row],[Location_HQ]],layoffs_location_with_coordinat!A:G,7,FALSE)</f>
        <v>13.3888599</v>
      </c>
    </row>
    <row r="1768" spans="1:18" ht="16" x14ac:dyDescent="0.2">
      <c r="A1768" s="3">
        <v>1765</v>
      </c>
      <c r="B1768" s="17" t="s">
        <v>1464</v>
      </c>
      <c r="C1768" s="73" t="s">
        <v>39</v>
      </c>
      <c r="D1768" s="3">
        <f>VLOOKUP(Table13[[#This Row],[Location_HQ]],layoffs_location_with_coordinat!A:B,2,FALSE)</f>
        <v>0</v>
      </c>
      <c r="E1768" s="3" t="str">
        <f>VLOOKUP(Table13[[#This Row],[Location_HQ]],layoffs_location_with_coordinat!A:C,3,FALSE)</f>
        <v>New York</v>
      </c>
      <c r="F1768" s="3" t="str">
        <f>VLOOKUP(Table13[[#This Row],[Location_HQ]],layoffs_location_with_coordinat!A:D,4,FALSE)</f>
        <v>USA</v>
      </c>
      <c r="G1768" s="3" t="str">
        <f>VLOOKUP(Table13[[#This Row],[Location_HQ]],layoffs_location_with_coordinat!A:E,5,FALSE)</f>
        <v>North America</v>
      </c>
      <c r="H1768" s="17"/>
      <c r="I1768" s="18" t="d">
        <v>2024-05-19</v>
      </c>
      <c r="J1768" s="19">
        <v>100</v>
      </c>
      <c r="K1768" s="20"/>
      <c r="L1768" s="20">
        <f>SUM(Table13[[#This Row],[Company_Size_before_Layoffs]]-Table13[[#This Row],[Laid_Off]])</f>
        <v>0</v>
      </c>
      <c r="M1768" s="17" t="s">
        <v>84</v>
      </c>
      <c r="N1768" s="4" t="s">
        <v>1493</v>
      </c>
      <c r="O1768" s="27">
        <v>38</v>
      </c>
      <c r="P1768" s="7">
        <v>2024</v>
      </c>
      <c r="Q1768" s="3">
        <f>VLOOKUP(Table13[[#This Row],[Location_HQ]],layoffs_location_with_coordinat!A:F,6,FALSE)</f>
        <v>40.7127281</v>
      </c>
      <c r="R1768" s="3">
        <f>VLOOKUP(Table13[[#This Row],[Location_HQ]],layoffs_location_with_coordinat!A:G,7,FALSE)</f>
        <v>-74.006015199999993</v>
      </c>
    </row>
    <row r="1769" spans="1:18" ht="16" x14ac:dyDescent="0.2">
      <c r="A1769" s="3">
        <v>1766</v>
      </c>
      <c r="B1769" s="17" t="s">
        <v>1470</v>
      </c>
      <c r="C1769" s="73" t="s">
        <v>43</v>
      </c>
      <c r="D1769" s="3">
        <f>VLOOKUP(Table13[[#This Row],[Location_HQ]],layoffs_location_with_coordinat!A:B,2,FALSE)</f>
        <v>0</v>
      </c>
      <c r="E1769" s="3" t="str">
        <f>VLOOKUP(Table13[[#This Row],[Location_HQ]],layoffs_location_with_coordinat!A:C,3,FALSE)</f>
        <v>Washington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/>
      <c r="I1769" s="18" t="d">
        <v>2024-05-20</v>
      </c>
      <c r="J1769" s="19">
        <v>30</v>
      </c>
      <c r="K1769" s="20"/>
      <c r="L1769" s="20"/>
      <c r="M1769" s="17" t="s">
        <v>84</v>
      </c>
      <c r="N1769" s="4" t="s">
        <v>1494</v>
      </c>
      <c r="O1769" s="27"/>
      <c r="P1769" s="3">
        <v>2024</v>
      </c>
      <c r="Q1769" s="3">
        <f>VLOOKUP(Table13[[#This Row],[Location_HQ]],layoffs_location_with_coordinat!A:F,6,FALSE)</f>
        <v>47.603832099999998</v>
      </c>
      <c r="R1769" s="3">
        <f>VLOOKUP(Table13[[#This Row],[Location_HQ]],layoffs_location_with_coordinat!A:G,7,FALSE)</f>
        <v>-122.330062</v>
      </c>
    </row>
    <row r="1770" spans="1:18" x14ac:dyDescent="0.2">
      <c r="A1770" s="3">
        <v>1767</v>
      </c>
      <c r="B1770" s="17" t="s">
        <v>1450</v>
      </c>
      <c r="C1770" s="3" t="s">
        <v>525</v>
      </c>
      <c r="D1770" s="3">
        <f>VLOOKUP(Table13[[#This Row],[Location_HQ]],layoffs_location_with_coordinat!A:B,2,FALSE)</f>
        <v>0</v>
      </c>
      <c r="E1770" s="3">
        <f>VLOOKUP(Table13[[#This Row],[Location_HQ]],layoffs_location_with_coordinat!A:C,3,FALSE)</f>
        <v>0</v>
      </c>
      <c r="F1770" s="3" t="str">
        <f>VLOOKUP(Table13[[#This Row],[Location_HQ]],layoffs_location_with_coordinat!A:D,4,FALSE)</f>
        <v>UK</v>
      </c>
      <c r="G1770" s="3" t="str">
        <f>VLOOKUP(Table13[[#This Row],[Location_HQ]],layoffs_location_with_coordinat!A:E,5,FALSE)</f>
        <v>Europe</v>
      </c>
      <c r="H1770" s="17"/>
      <c r="I1770" s="18" t="d">
        <v>2024-05-21</v>
      </c>
      <c r="J1770" s="19">
        <v>25</v>
      </c>
      <c r="K1770" s="20"/>
      <c r="L1770" s="20"/>
      <c r="M1770" s="17" t="s">
        <v>1417</v>
      </c>
      <c r="N1770" s="17" t="s">
        <v>22</v>
      </c>
      <c r="O1770" s="35"/>
      <c r="P1770" s="3">
        <v>2024</v>
      </c>
      <c r="Q1770" s="3">
        <f>VLOOKUP(Table13[[#This Row],[Location_HQ]],layoffs_location_with_coordinat!A:F,6,FALSE)</f>
        <v>51.752013099999999</v>
      </c>
      <c r="R1770" s="3">
        <f>VLOOKUP(Table13[[#This Row],[Location_HQ]],layoffs_location_with_coordinat!A:G,7,FALSE)</f>
        <v>-1.2578499000000001</v>
      </c>
    </row>
    <row r="1771" spans="1:18" x14ac:dyDescent="0.2">
      <c r="A1771" s="3">
        <v>1768</v>
      </c>
      <c r="B1771" s="17" t="s">
        <v>1376</v>
      </c>
      <c r="C1771" s="17" t="s">
        <v>76</v>
      </c>
      <c r="D1771" s="3">
        <f>VLOOKUP(Table13[[#This Row],[Location_HQ]],layoffs_location_with_coordinat!A:B,2,FALSE)</f>
        <v>0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17">
        <v>1000</v>
      </c>
      <c r="I1771" s="18" t="d">
        <v>2024-05-21</v>
      </c>
      <c r="J1771" s="19"/>
      <c r="K1771" s="20"/>
      <c r="L1771" s="20"/>
      <c r="M1771" s="17" t="s">
        <v>1375</v>
      </c>
      <c r="N1771" s="17" t="s">
        <v>33</v>
      </c>
      <c r="O1771" s="35"/>
      <c r="P1771" s="3">
        <v>2024</v>
      </c>
      <c r="Q1771" s="3">
        <f>VLOOKUP(Table13[[#This Row],[Location_HQ]],layoffs_location_with_coordinat!A:F,6,FALSE)</f>
        <v>34.053690899999999</v>
      </c>
      <c r="R1771" s="3">
        <f>VLOOKUP(Table13[[#This Row],[Location_HQ]],layoffs_location_with_coordinat!A:G,7,FALSE)</f>
        <v>-118.242766</v>
      </c>
    </row>
    <row r="1772" spans="1:18" x14ac:dyDescent="0.2">
      <c r="A1772" s="3">
        <v>1769</v>
      </c>
      <c r="B1772" s="17" t="s">
        <v>282</v>
      </c>
      <c r="C1772" s="17" t="s">
        <v>132</v>
      </c>
      <c r="D1772" s="3">
        <f>VLOOKUP(Table13[[#This Row],[Location_HQ]],layoffs_location_with_coordinat!A:B,2,FALSE)</f>
        <v>0</v>
      </c>
      <c r="E1772" s="3" t="str">
        <f>VLOOKUP(Table13[[#This Row],[Location_HQ]],layoffs_location_with_coordinat!A:C,3,FALSE)</f>
        <v>Colorado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300</v>
      </c>
      <c r="I1772" s="18" t="d">
        <v>2024-05-22</v>
      </c>
      <c r="J1772" s="19">
        <v>25</v>
      </c>
      <c r="K1772" s="20">
        <f>SUM((H1772*100)/Table13[[#This Row],[Percentage]])</f>
        <v>1200</v>
      </c>
      <c r="L1772" s="20">
        <f>SUM(Table13[[#This Row],[Company_Size_before_Layoffs]]-Table13[[#This Row],[Laid_Off]])</f>
        <v>900</v>
      </c>
      <c r="M1772" s="17" t="s">
        <v>68</v>
      </c>
      <c r="N1772" s="17" t="s">
        <v>63</v>
      </c>
      <c r="O1772" s="35">
        <v>643</v>
      </c>
      <c r="P1772" s="3">
        <v>2024</v>
      </c>
      <c r="Q1772" s="3">
        <f>VLOOKUP(Table13[[#This Row],[Location_HQ]],layoffs_location_with_coordinat!A:F,6,FALSE)</f>
        <v>39.739236400000003</v>
      </c>
      <c r="R1772" s="3">
        <f>VLOOKUP(Table13[[#This Row],[Location_HQ]],layoffs_location_with_coordinat!A:G,7,FALSE)</f>
        <v>-104.98486200000001</v>
      </c>
    </row>
    <row r="1773" spans="1:18" ht="16" x14ac:dyDescent="0.2">
      <c r="A1773" s="3">
        <v>1770</v>
      </c>
      <c r="B1773" s="4" t="s">
        <v>1642</v>
      </c>
      <c r="C1773" s="78" t="s">
        <v>1371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4"/>
      <c r="I1773" s="24" t="d">
        <v>2024-05-22</v>
      </c>
      <c r="J1773" s="31">
        <v>30</v>
      </c>
      <c r="K1773" s="25"/>
      <c r="L1773" s="25"/>
      <c r="M1773" s="4" t="s">
        <v>1900</v>
      </c>
      <c r="N1773" s="4" t="s">
        <v>1494</v>
      </c>
      <c r="O1773" s="27">
        <v>272</v>
      </c>
      <c r="P1773" s="7">
        <v>2024</v>
      </c>
      <c r="Q1773" s="3">
        <f>VLOOKUP(Table13[[#This Row],[Location_HQ]],layoffs_location_with_coordinat!A:F,6,FALSE)</f>
        <v>37.779258800000001</v>
      </c>
      <c r="R1773" s="3">
        <f>VLOOKUP(Table13[[#This Row],[Location_HQ]],layoffs_location_with_coordinat!A:G,7,FALSE)</f>
        <v>-122.4193286</v>
      </c>
    </row>
    <row r="1774" spans="1:18" x14ac:dyDescent="0.2">
      <c r="A1774" s="3">
        <v>1771</v>
      </c>
      <c r="B1774" s="17" t="s">
        <v>314</v>
      </c>
      <c r="C1774" s="73" t="s">
        <v>74</v>
      </c>
      <c r="D1774" s="3">
        <f>VLOOKUP(Table13[[#This Row],[Location_HQ]],layoffs_location_with_coordinat!A:B,2,FALSE)</f>
        <v>0</v>
      </c>
      <c r="E1774" s="3" t="str">
        <f>VLOOKUP(Table13[[#This Row],[Location_HQ]],layoffs_location_with_coordinat!A:C,3,FALSE)</f>
        <v>California</v>
      </c>
      <c r="F1774" s="3" t="str">
        <f>VLOOKUP(Table13[[#This Row],[Location_HQ]],layoffs_location_with_coordinat!A:D,4,FALSE)</f>
        <v>USA</v>
      </c>
      <c r="G1774" s="3" t="str">
        <f>VLOOKUP(Table13[[#This Row],[Location_HQ]],layoffs_location_with_coordinat!A:E,5,FALSE)</f>
        <v>North America</v>
      </c>
      <c r="H1774" s="17">
        <v>180</v>
      </c>
      <c r="I1774" s="18" t="d">
        <v>2024-05-23</v>
      </c>
      <c r="J1774" s="19">
        <v>100</v>
      </c>
      <c r="K1774" s="20">
        <f>SUM((H1774*100)/Table13[[#This Row],[Percentage]])</f>
        <v>180</v>
      </c>
      <c r="L1774" s="20">
        <f>SUM(Table13[[#This Row],[Company_Size_before_Layoffs]]-Table13[[#This Row],[Laid_Off]])</f>
        <v>0</v>
      </c>
      <c r="M1774" s="17" t="s">
        <v>21</v>
      </c>
      <c r="N1774" s="17" t="s">
        <v>28</v>
      </c>
      <c r="O1774" s="35">
        <v>899</v>
      </c>
      <c r="P1774" s="3">
        <v>2024</v>
      </c>
      <c r="Q1774" s="3">
        <f>VLOOKUP(Table13[[#This Row],[Location_HQ]],layoffs_location_with_coordinat!A:F,6,FALSE)</f>
        <v>32.717420199999999</v>
      </c>
      <c r="R1774" s="3">
        <f>VLOOKUP(Table13[[#This Row],[Location_HQ]],layoffs_location_with_coordinat!A:G,7,FALSE)</f>
        <v>-117.162772</v>
      </c>
    </row>
    <row r="1775" spans="1:18" x14ac:dyDescent="0.2">
      <c r="A1775" s="3">
        <v>1772</v>
      </c>
      <c r="B1775" s="17" t="s">
        <v>366</v>
      </c>
      <c r="C1775" s="17" t="s">
        <v>1722</v>
      </c>
      <c r="D1775" s="3" t="str">
        <f>VLOOKUP(Table13[[#This Row],[Location_HQ]],layoffs_location_with_coordinat!A:B,2,FALSE)</f>
        <v>San Francisco Bay Area</v>
      </c>
      <c r="E1775" s="3" t="str">
        <f>VLOOKUP(Table13[[#This Row],[Location_HQ]],layoffs_location_with_coordinat!A:C,3,FALSE)</f>
        <v>California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400</v>
      </c>
      <c r="I1775" s="18" t="d">
        <v>2024-05-24</v>
      </c>
      <c r="J1775" s="19">
        <v>6</v>
      </c>
      <c r="K1775" s="20">
        <f>SUM((H1775*100)/Table13[[#This Row],[Percentage]])</f>
        <v>6666.666666666667</v>
      </c>
      <c r="L1775" s="20">
        <f>SUM(Table13[[#This Row],[Company_Size_before_Layoffs]]-Table13[[#This Row],[Laid_Off]])</f>
        <v>6266.666666666667</v>
      </c>
      <c r="M1775" s="17" t="s">
        <v>32</v>
      </c>
      <c r="N1775" s="17" t="s">
        <v>28</v>
      </c>
      <c r="O1775" s="35">
        <v>8300</v>
      </c>
      <c r="P1775" s="3">
        <v>2024</v>
      </c>
      <c r="Q1775" s="3">
        <f>VLOOKUP(Table13[[#This Row],[Location_HQ]],layoffs_location_with_coordinat!A:F,6,FALSE)</f>
        <v>37.52966</v>
      </c>
      <c r="R1775" s="3">
        <f>VLOOKUP(Table13[[#This Row],[Location_HQ]],layoffs_location_with_coordinat!A:G,7,FALSE)</f>
        <v>-122.04024</v>
      </c>
    </row>
    <row r="1776" spans="1:18" ht="16" x14ac:dyDescent="0.2">
      <c r="A1776" s="3">
        <v>1773</v>
      </c>
      <c r="B1776" s="4" t="s">
        <v>1432</v>
      </c>
      <c r="C1776" s="4" t="s">
        <v>1433</v>
      </c>
      <c r="D1776" s="3">
        <f>VLOOKUP(Table13[[#This Row],[Location_HQ]],layoffs_location_with_coordinat!A:B,2,FALSE)</f>
        <v>0</v>
      </c>
      <c r="E1776" s="3">
        <f>VLOOKUP(Table13[[#This Row],[Location_HQ]],layoffs_location_with_coordinat!A:C,3,FALSE)</f>
        <v>0</v>
      </c>
      <c r="F1776" s="3" t="str">
        <f>VLOOKUP(Table13[[#This Row],[Location_HQ]],layoffs_location_with_coordinat!A:D,4,FALSE)</f>
        <v>Uruquay</v>
      </c>
      <c r="G1776" s="3" t="str">
        <f>VLOOKUP(Table13[[#This Row],[Location_HQ]],layoffs_location_with_coordinat!A:E,5,FALSE)</f>
        <v>South America</v>
      </c>
      <c r="H1776" s="23">
        <v>34</v>
      </c>
      <c r="I1776" s="24" t="d">
        <v>2024-05-24</v>
      </c>
      <c r="J1776" s="31">
        <v>13</v>
      </c>
      <c r="K1776" s="20">
        <f>SUM((H1776*100)/Table13[[#This Row],[Percentage]])</f>
        <v>261.53846153846155</v>
      </c>
      <c r="L1776" s="25">
        <f>SUM(Table13[[#This Row],[Company_Size_before_Layoffs]]-Table13[[#This Row],[Laid_Off]])</f>
        <v>227.53846153846155</v>
      </c>
      <c r="M1776" s="4" t="s">
        <v>1910</v>
      </c>
      <c r="N1776" s="4" t="s">
        <v>1492</v>
      </c>
      <c r="O1776" s="27">
        <v>424</v>
      </c>
      <c r="P1776" s="7">
        <v>2024</v>
      </c>
      <c r="Q1776" s="3">
        <f>VLOOKUP(Table13[[#This Row],[Location_HQ]],layoffs_location_with_coordinat!A:F,6,FALSE)</f>
        <v>-34.901111999999998</v>
      </c>
      <c r="R1776" s="3">
        <f>VLOOKUP(Table13[[#This Row],[Location_HQ]],layoffs_location_with_coordinat!A:G,7,FALSE)</f>
        <v>-56.164532000000001</v>
      </c>
    </row>
    <row r="1777" spans="1:18" x14ac:dyDescent="0.2">
      <c r="A1777" s="3">
        <v>1774</v>
      </c>
      <c r="B1777" s="17" t="s">
        <v>1469</v>
      </c>
      <c r="C1777" s="17" t="s">
        <v>39</v>
      </c>
      <c r="D1777" s="3">
        <f>VLOOKUP(Table13[[#This Row],[Location_HQ]],layoffs_location_with_coordinat!A:B,2,FALSE)</f>
        <v>0</v>
      </c>
      <c r="E1777" s="3" t="str">
        <f>VLOOKUP(Table13[[#This Row],[Location_HQ]],layoffs_location_with_coordinat!A:C,3,FALSE)</f>
        <v>New York</v>
      </c>
      <c r="F1777" s="3" t="str">
        <f>VLOOKUP(Table13[[#This Row],[Location_HQ]],layoffs_location_with_coordinat!A:D,4,FALSE)</f>
        <v>USA</v>
      </c>
      <c r="G1777" s="3" t="str">
        <f>VLOOKUP(Table13[[#This Row],[Location_HQ]],layoffs_location_with_coordinat!A:E,5,FALSE)</f>
        <v>North America</v>
      </c>
      <c r="H1777" s="17">
        <v>105</v>
      </c>
      <c r="I1777" s="18" t="d">
        <v>2024-05-27</v>
      </c>
      <c r="J1777" s="19">
        <v>25</v>
      </c>
      <c r="K1777" s="20">
        <f>SUM((H1777*100)/Table13[[#This Row],[Percentage]])</f>
        <v>420</v>
      </c>
      <c r="L1777" s="20">
        <f>SUM(Table13[[#This Row],[Company_Size_before_Layoffs]]-Table13[[#This Row],[Laid_Off]])</f>
        <v>315</v>
      </c>
      <c r="M1777" s="17" t="s">
        <v>130</v>
      </c>
      <c r="N1777" s="17" t="s">
        <v>81</v>
      </c>
      <c r="O1777" s="35">
        <v>390</v>
      </c>
      <c r="P1777" s="3">
        <v>2024</v>
      </c>
      <c r="Q1777" s="3">
        <f>VLOOKUP(Table13[[#This Row],[Location_HQ]],layoffs_location_with_coordinat!A:F,6,FALSE)</f>
        <v>40.7127281</v>
      </c>
      <c r="R1777" s="3">
        <f>VLOOKUP(Table13[[#This Row],[Location_HQ]],layoffs_location_with_coordinat!A:G,7,FALSE)</f>
        <v>-74.006015199999993</v>
      </c>
    </row>
    <row r="1778" spans="1:18" x14ac:dyDescent="0.2">
      <c r="A1778" s="3">
        <v>1775</v>
      </c>
      <c r="B1778" s="17" t="s">
        <v>639</v>
      </c>
      <c r="C1778" s="17" t="s">
        <v>640</v>
      </c>
      <c r="D1778" s="3">
        <f>VLOOKUP(Table13[[#This Row],[Location_HQ]],layoffs_location_with_coordinat!A:B,2,FALSE)</f>
        <v>0</v>
      </c>
      <c r="E1778" s="3">
        <f>VLOOKUP(Table13[[#This Row],[Location_HQ]],layoffs_location_with_coordinat!A:C,3,FALSE)</f>
        <v>0</v>
      </c>
      <c r="F1778" s="3" t="str">
        <f>VLOOKUP(Table13[[#This Row],[Location_HQ]],layoffs_location_with_coordinat!A:D,4,FALSE)</f>
        <v>Argentina</v>
      </c>
      <c r="G1778" s="3" t="str">
        <f>VLOOKUP(Table13[[#This Row],[Location_HQ]],layoffs_location_with_coordinat!A:E,5,FALSE)</f>
        <v>South America</v>
      </c>
      <c r="H1778" s="17">
        <v>140</v>
      </c>
      <c r="I1778" s="18" t="d">
        <v>2024-05-28</v>
      </c>
      <c r="J1778" s="19">
        <v>9</v>
      </c>
      <c r="K1778" s="20">
        <f>SUM((H1778*100)/Table13[[#This Row],[Percentage]])</f>
        <v>1555.5555555555557</v>
      </c>
      <c r="L1778" s="20">
        <f>SUM(Table13[[#This Row],[Company_Size_before_Layoffs]]-Table13[[#This Row],[Laid_Off]])</f>
        <v>1415.5555555555557</v>
      </c>
      <c r="M1778" s="17" t="s">
        <v>1378</v>
      </c>
      <c r="N1778" s="17" t="s">
        <v>22</v>
      </c>
      <c r="O1778" s="35"/>
      <c r="P1778" s="3">
        <v>2024</v>
      </c>
      <c r="Q1778" s="3">
        <f>VLOOKUP(Table13[[#This Row],[Location_HQ]],layoffs_location_with_coordinat!A:F,6,FALSE)</f>
        <v>-34.603718100000002</v>
      </c>
      <c r="R1778" s="3">
        <f>VLOOKUP(Table13[[#This Row],[Location_HQ]],layoffs_location_with_coordinat!A:G,7,FALSE)</f>
        <v>-58.381529999999998</v>
      </c>
    </row>
    <row r="1779" spans="1:18" x14ac:dyDescent="0.2">
      <c r="A1779" s="3">
        <v>1776</v>
      </c>
      <c r="B1779" s="17" t="s">
        <v>1455</v>
      </c>
      <c r="C1779" s="17" t="s">
        <v>726</v>
      </c>
      <c r="D1779" s="3">
        <f>VLOOKUP(Table13[[#This Row],[Location_HQ]],layoffs_location_with_coordinat!A:B,2,FALSE)</f>
        <v>0</v>
      </c>
      <c r="E1779" s="3">
        <f>VLOOKUP(Table13[[#This Row],[Location_HQ]],layoffs_location_with_coordinat!A:C,3,FALSE)</f>
        <v>0</v>
      </c>
      <c r="F1779" s="3" t="str">
        <f>VLOOKUP(Table13[[#This Row],[Location_HQ]],layoffs_location_with_coordinat!A:D,4,FALSE)</f>
        <v>Norway</v>
      </c>
      <c r="G1779" s="3" t="str">
        <f>VLOOKUP(Table13[[#This Row],[Location_HQ]],layoffs_location_with_coordinat!A:E,5,FALSE)</f>
        <v>Europe</v>
      </c>
      <c r="H1779" s="17"/>
      <c r="I1779" s="18" t="d">
        <v>2024-05-29</v>
      </c>
      <c r="J1779" s="19"/>
      <c r="K1779" s="20"/>
      <c r="L1779" s="20"/>
      <c r="M1779" s="17" t="s">
        <v>1456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59.913330100000003</v>
      </c>
      <c r="R1779" s="3">
        <f>VLOOKUP(Table13[[#This Row],[Location_HQ]],layoffs_location_with_coordinat!A:G,7,FALSE)</f>
        <v>10.7389701</v>
      </c>
    </row>
    <row r="1780" spans="1:18" ht="16" x14ac:dyDescent="0.2">
      <c r="A1780" s="3">
        <v>1777</v>
      </c>
      <c r="B1780" s="4" t="s">
        <v>1559</v>
      </c>
      <c r="C1780" s="4" t="s">
        <v>58</v>
      </c>
      <c r="D1780" s="3">
        <f>VLOOKUP(Table13[[#This Row],[Location_HQ]],layoffs_location_with_coordinat!A:B,2,FALSE)</f>
        <v>0</v>
      </c>
      <c r="E1780" s="3">
        <f>VLOOKUP(Table13[[#This Row],[Location_HQ]],layoffs_location_with_coordinat!A:C,3,FALSE)</f>
        <v>0</v>
      </c>
      <c r="F1780" s="3" t="str">
        <f>VLOOKUP(Table13[[#This Row],[Location_HQ]],layoffs_location_with_coordinat!A:D,4,FALSE)</f>
        <v>UK</v>
      </c>
      <c r="G1780" s="3" t="str">
        <f>VLOOKUP(Table13[[#This Row],[Location_HQ]],layoffs_location_with_coordinat!A:E,5,FALSE)</f>
        <v>Europe</v>
      </c>
      <c r="H1780" s="4"/>
      <c r="I1780" s="24" t="d">
        <v>2024-05-29</v>
      </c>
      <c r="J1780" s="5"/>
      <c r="K1780" s="25"/>
      <c r="L1780" s="25"/>
      <c r="M1780" s="4" t="s">
        <v>1897</v>
      </c>
      <c r="N1780" s="4" t="s">
        <v>1492</v>
      </c>
      <c r="O1780" s="27">
        <v>746</v>
      </c>
      <c r="P1780" s="7">
        <v>2024</v>
      </c>
      <c r="Q1780" s="3">
        <f>VLOOKUP(Table13[[#This Row],[Location_HQ]],layoffs_location_with_coordinat!A:F,6,FALSE)</f>
        <v>51.489333500000001</v>
      </c>
      <c r="R1780" s="3">
        <f>VLOOKUP(Table13[[#This Row],[Location_HQ]],layoffs_location_with_coordinat!A:G,7,FALSE)</f>
        <v>-0.14405508452768701</v>
      </c>
    </row>
    <row r="1781" spans="1:18" x14ac:dyDescent="0.2">
      <c r="A1781" s="3">
        <v>1778</v>
      </c>
      <c r="B1781" s="17" t="s">
        <v>1692</v>
      </c>
      <c r="C1781" s="17" t="s">
        <v>39</v>
      </c>
      <c r="D1781" s="3">
        <f>VLOOKUP(Table13[[#This Row],[Location_HQ]],layoffs_location_with_coordinat!A:B,2,FALSE)</f>
        <v>0</v>
      </c>
      <c r="E1781" s="3" t="str">
        <f>VLOOKUP(Table13[[#This Row],[Location_HQ]],layoffs_location_with_coordinat!A:C,3,FALSE)</f>
        <v>New York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70</v>
      </c>
      <c r="I1781" s="18" t="d">
        <v>2024-05-29</v>
      </c>
      <c r="J1781" s="19"/>
      <c r="K1781" s="20"/>
      <c r="L1781" s="20"/>
      <c r="M1781" s="17" t="s">
        <v>1461</v>
      </c>
      <c r="N1781" s="17" t="s">
        <v>22</v>
      </c>
      <c r="O1781" s="35"/>
      <c r="P1781" s="3">
        <v>2024</v>
      </c>
      <c r="Q1781" s="3">
        <f>VLOOKUP(Table13[[#This Row],[Location_HQ]],layoffs_location_with_coordinat!A:F,6,FALSE)</f>
        <v>40.7127281</v>
      </c>
      <c r="R1781" s="3">
        <f>VLOOKUP(Table13[[#This Row],[Location_HQ]],layoffs_location_with_coordinat!A:G,7,FALSE)</f>
        <v>-74.006015199999993</v>
      </c>
    </row>
    <row r="1782" spans="1:18" ht="16" x14ac:dyDescent="0.2">
      <c r="A1782" s="3">
        <v>1779</v>
      </c>
      <c r="B1782" s="17" t="s">
        <v>1328</v>
      </c>
      <c r="C1782" s="17" t="s">
        <v>47</v>
      </c>
      <c r="D1782" s="3">
        <f>VLOOKUP(Table13[[#This Row],[Location_HQ]],layoffs_location_with_coordinat!A:B,2,FALSE)</f>
        <v>0</v>
      </c>
      <c r="E1782" s="3">
        <f>VLOOKUP(Table13[[#This Row],[Location_HQ]],layoffs_location_with_coordinat!A:C,3,FALSE)</f>
        <v>0</v>
      </c>
      <c r="F1782" s="3" t="str">
        <f>VLOOKUP(Table13[[#This Row],[Location_HQ]],layoffs_location_with_coordinat!A:D,4,FALSE)</f>
        <v>Israel</v>
      </c>
      <c r="G1782" s="3" t="str">
        <f>VLOOKUP(Table13[[#This Row],[Location_HQ]],layoffs_location_with_coordinat!A:E,5,FALSE)</f>
        <v>Asia</v>
      </c>
      <c r="H1782" s="17">
        <v>15</v>
      </c>
      <c r="I1782" s="18" t="d">
        <v>2024-05-29</v>
      </c>
      <c r="J1782" s="19">
        <v>20</v>
      </c>
      <c r="K1782" s="20">
        <f>SUM((H1782*100)/Table13[[#This Row],[Percentage]])</f>
        <v>75</v>
      </c>
      <c r="L1782" s="20">
        <f>SUM(Table13[[#This Row],[Company_Size_before_Layoffs]]-Table13[[#This Row],[Laid_Off]])</f>
        <v>60</v>
      </c>
      <c r="M1782" s="17" t="s">
        <v>92</v>
      </c>
      <c r="N1782" s="4" t="s">
        <v>1493</v>
      </c>
      <c r="O1782" s="27">
        <v>56</v>
      </c>
      <c r="P1782" s="7">
        <v>2024</v>
      </c>
      <c r="Q1782" s="3">
        <f>VLOOKUP(Table13[[#This Row],[Location_HQ]],layoffs_location_with_coordinat!A:F,6,FALSE)</f>
        <v>32.0852997</v>
      </c>
      <c r="R1782" s="3">
        <f>VLOOKUP(Table13[[#This Row],[Location_HQ]],layoffs_location_with_coordinat!A:G,7,FALSE)</f>
        <v>34.781806400000001</v>
      </c>
    </row>
    <row r="1783" spans="1:18" x14ac:dyDescent="0.2">
      <c r="A1783" s="3">
        <v>1780</v>
      </c>
      <c r="B1783" s="17" t="s">
        <v>1484</v>
      </c>
      <c r="C1783" s="17" t="s">
        <v>145</v>
      </c>
      <c r="D1783" s="3">
        <f>VLOOKUP(Table13[[#This Row],[Location_HQ]],layoffs_location_with_coordinat!A:B,2,FALSE)</f>
        <v>0</v>
      </c>
      <c r="E1783" s="3" t="str">
        <f>VLOOKUP(Table13[[#This Row],[Location_HQ]],layoffs_location_with_coordinat!A:C,3,FALSE)</f>
        <v>Oregon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73</v>
      </c>
      <c r="I1783" s="18" t="d">
        <v>2024-05-30</v>
      </c>
      <c r="J1783" s="19"/>
      <c r="K1783" s="20"/>
      <c r="L1783" s="20"/>
      <c r="M1783" s="17" t="s">
        <v>72</v>
      </c>
      <c r="N1783" s="17" t="s">
        <v>33</v>
      </c>
      <c r="O1783" s="35">
        <v>3</v>
      </c>
      <c r="P1783" s="3">
        <v>2024</v>
      </c>
      <c r="Q1783" s="3">
        <f>VLOOKUP(Table13[[#This Row],[Location_HQ]],layoffs_location_with_coordinat!A:F,6,FALSE)</f>
        <v>45.520247099999999</v>
      </c>
      <c r="R1783" s="3">
        <f>VLOOKUP(Table13[[#This Row],[Location_HQ]],layoffs_location_with_coordinat!A:G,7,FALSE)</f>
        <v>-122.674194</v>
      </c>
    </row>
    <row r="1784" spans="1:18" x14ac:dyDescent="0.2">
      <c r="A1784" s="3">
        <v>1781</v>
      </c>
      <c r="B1784" s="17" t="s">
        <v>1485</v>
      </c>
      <c r="C1784" s="17" t="s">
        <v>76</v>
      </c>
      <c r="D1784" s="3">
        <f>VLOOKUP(Table13[[#This Row],[Location_HQ]],layoffs_location_with_coordinat!A:B,2,FALSE)</f>
        <v>0</v>
      </c>
      <c r="E1784" s="3" t="str">
        <f>VLOOKUP(Table13[[#This Row],[Location_HQ]],layoffs_location_with_coordinat!A:C,3,FALSE)</f>
        <v>California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17">
        <v>33</v>
      </c>
      <c r="I1784" s="18" t="d">
        <v>2024-05-30</v>
      </c>
      <c r="J1784" s="19">
        <v>7</v>
      </c>
      <c r="K1784" s="20">
        <f>SUM((H1784*100)/Table13[[#This Row],[Percentage]])</f>
        <v>471.42857142857144</v>
      </c>
      <c r="L1784" s="20">
        <f>SUM(Table13[[#This Row],[Company_Size_before_Layoffs]]-Table13[[#This Row],[Laid_Off]])</f>
        <v>438.42857142857144</v>
      </c>
      <c r="M1784" s="17" t="s">
        <v>239</v>
      </c>
      <c r="N1784" s="17" t="s">
        <v>22</v>
      </c>
      <c r="O1784" s="35"/>
      <c r="P1784" s="3">
        <v>2024</v>
      </c>
      <c r="Q1784" s="3">
        <f>VLOOKUP(Table13[[#This Row],[Location_HQ]],layoffs_location_with_coordinat!A:F,6,FALSE)</f>
        <v>34.053690899999999</v>
      </c>
      <c r="R1784" s="3">
        <f>VLOOKUP(Table13[[#This Row],[Location_HQ]],layoffs_location_with_coordinat!A:G,7,FALSE)</f>
        <v>-118.242766</v>
      </c>
    </row>
    <row r="1785" spans="1:18" ht="16" x14ac:dyDescent="0.2">
      <c r="A1785" s="3">
        <v>1782</v>
      </c>
      <c r="B1785" s="17" t="s">
        <v>513</v>
      </c>
      <c r="C1785" s="17" t="s">
        <v>1409</v>
      </c>
      <c r="D1785" s="3" t="str">
        <f>VLOOKUP(Table13[[#This Row],[Location_HQ]],layoffs_location_with_coordinat!A:B,2,FALSE)</f>
        <v>San Francisco Bay Area</v>
      </c>
      <c r="E1785" s="3" t="str">
        <f>VLOOKUP(Table13[[#This Row],[Location_HQ]],layoffs_location_with_coordinat!A:C,3,FALSE)</f>
        <v>California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17">
        <v>100</v>
      </c>
      <c r="I1785" s="18" t="d">
        <v>2024-05-31</v>
      </c>
      <c r="J1785" s="19"/>
      <c r="K1785" s="20"/>
      <c r="L1785" s="20"/>
      <c r="M1785" s="17" t="s">
        <v>16</v>
      </c>
      <c r="N1785" s="4" t="s">
        <v>28</v>
      </c>
      <c r="O1785" s="27">
        <v>26</v>
      </c>
      <c r="P1785" s="3">
        <v>2024</v>
      </c>
      <c r="Q1785" s="3">
        <f>VLOOKUP(Table13[[#This Row],[Location_HQ]],layoffs_location_with_coordinat!A:F,6,FALSE)</f>
        <v>37.3893889</v>
      </c>
      <c r="R1785" s="3">
        <f>VLOOKUP(Table13[[#This Row],[Location_HQ]],layoffs_location_with_coordinat!A:G,7,FALSE)</f>
        <v>-122.0832101</v>
      </c>
    </row>
    <row r="1786" spans="1:18" ht="16" x14ac:dyDescent="0.2">
      <c r="A1786" s="3">
        <v>1783</v>
      </c>
      <c r="B1786" s="4" t="s">
        <v>1565</v>
      </c>
      <c r="C1786" s="4" t="s">
        <v>39</v>
      </c>
      <c r="D1786" s="3">
        <f>VLOOKUP(Table13[[#This Row],[Location_HQ]],layoffs_location_with_coordinat!A:B,2,FALSE)</f>
        <v>0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4"/>
      <c r="I1786" s="24" t="d">
        <v>2024-05-31</v>
      </c>
      <c r="J1786" s="31">
        <v>10</v>
      </c>
      <c r="K1786" s="25"/>
      <c r="L1786" s="25"/>
      <c r="M1786" s="4" t="s">
        <v>1900</v>
      </c>
      <c r="N1786" s="4" t="s">
        <v>1493</v>
      </c>
      <c r="O1786" s="27">
        <v>118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1784</v>
      </c>
      <c r="B1787" s="4" t="s">
        <v>1582</v>
      </c>
      <c r="C1787" s="4" t="s">
        <v>430</v>
      </c>
      <c r="D1787" s="3">
        <f>VLOOKUP(Table13[[#This Row],[Location_HQ]],layoffs_location_with_coordinat!A:B,2,FALSE)</f>
        <v>0</v>
      </c>
      <c r="E1787" s="3" t="str">
        <f>VLOOKUP(Table13[[#This Row],[Location_HQ]],layoffs_location_with_coordinat!A:C,3,FALSE)</f>
        <v>Idaho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4"/>
      <c r="I1787" s="24" t="d">
        <v>2024-05-31</v>
      </c>
      <c r="J1787" s="5"/>
      <c r="K1787" s="25"/>
      <c r="L1787" s="25"/>
      <c r="M1787" s="4" t="s">
        <v>1896</v>
      </c>
      <c r="N1787" s="4" t="s">
        <v>1495</v>
      </c>
      <c r="O1787" s="27">
        <v>32</v>
      </c>
      <c r="P1787" s="7">
        <v>2024</v>
      </c>
      <c r="Q1787" s="3">
        <f>VLOOKUP(Table13[[#This Row],[Location_HQ]],layoffs_location_with_coordinat!A:F,6,FALSE)</f>
        <v>43.616616299999997</v>
      </c>
      <c r="R1787" s="3">
        <f>VLOOKUP(Table13[[#This Row],[Location_HQ]],layoffs_location_with_coordinat!A:G,7,FALSE)</f>
        <v>-116.200886</v>
      </c>
    </row>
    <row r="1788" spans="1:18" ht="16" x14ac:dyDescent="0.2">
      <c r="A1788" s="3">
        <v>1785</v>
      </c>
      <c r="B1788" s="17" t="s">
        <v>1459</v>
      </c>
      <c r="C1788" s="17" t="s">
        <v>39</v>
      </c>
      <c r="D1788" s="3">
        <f>VLOOKUP(Table13[[#This Row],[Location_HQ]],layoffs_location_with_coordinat!A:B,2,FALSE)</f>
        <v>0</v>
      </c>
      <c r="E1788" s="3" t="str">
        <f>VLOOKUP(Table13[[#This Row],[Location_HQ]],layoffs_location_with_coordinat!A:C,3,FALSE)</f>
        <v>New York</v>
      </c>
      <c r="F1788" s="3" t="str">
        <f>VLOOKUP(Table13[[#This Row],[Location_HQ]],layoffs_location_with_coordinat!A:D,4,FALSE)</f>
        <v>USA</v>
      </c>
      <c r="G1788" s="3" t="str">
        <f>VLOOKUP(Table13[[#This Row],[Location_HQ]],layoffs_location_with_coordinat!A:E,5,FALSE)</f>
        <v>North America</v>
      </c>
      <c r="H1788" s="17">
        <v>40</v>
      </c>
      <c r="I1788" s="18" t="d">
        <v>2024-05-31</v>
      </c>
      <c r="J1788" s="19"/>
      <c r="K1788" s="20"/>
      <c r="L1788" s="20"/>
      <c r="M1788" s="17" t="s">
        <v>35</v>
      </c>
      <c r="N1788" s="4" t="s">
        <v>1493</v>
      </c>
      <c r="O1788" s="27">
        <v>67</v>
      </c>
      <c r="P1788" s="7">
        <v>2024</v>
      </c>
      <c r="Q1788" s="3">
        <f>VLOOKUP(Table13[[#This Row],[Location_HQ]],layoffs_location_with_coordinat!A:F,6,FALSE)</f>
        <v>40.7127281</v>
      </c>
      <c r="R1788" s="3">
        <f>VLOOKUP(Table13[[#This Row],[Location_HQ]],layoffs_location_with_coordinat!A:G,7,FALSE)</f>
        <v>-74.006015199999993</v>
      </c>
    </row>
    <row r="1789" spans="1:18" ht="16" x14ac:dyDescent="0.2">
      <c r="A1789" s="3">
        <v>1786</v>
      </c>
      <c r="B1789" s="4" t="s">
        <v>523</v>
      </c>
      <c r="C1789" s="4" t="s">
        <v>43</v>
      </c>
      <c r="D1789" s="3">
        <f>VLOOKUP(Table13[[#This Row],[Location_HQ]],layoffs_location_with_coordinat!A:B,2,FALSE)</f>
        <v>0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23">
        <v>1000</v>
      </c>
      <c r="I1789" s="24" t="d">
        <v>2024-06-03</v>
      </c>
      <c r="J1789" s="5"/>
      <c r="K1789" s="25"/>
      <c r="L1789" s="25"/>
      <c r="M1789" s="4" t="s">
        <v>1401</v>
      </c>
      <c r="N1789" s="32" t="s">
        <v>28</v>
      </c>
      <c r="O1789" s="27"/>
      <c r="P1789" s="7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x14ac:dyDescent="0.2">
      <c r="A1790" s="3">
        <v>1787</v>
      </c>
      <c r="B1790" s="17" t="s">
        <v>743</v>
      </c>
      <c r="C1790" s="17" t="s">
        <v>744</v>
      </c>
      <c r="D1790" s="3">
        <f>VLOOKUP(Table13[[#This Row],[Location_HQ]],layoffs_location_with_coordinat!A:B,2,FALSE)</f>
        <v>0</v>
      </c>
      <c r="E1790" s="3">
        <f>VLOOKUP(Table13[[#This Row],[Location_HQ]],layoffs_location_with_coordinat!A:C,3,FALSE)</f>
        <v>0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17">
        <v>100</v>
      </c>
      <c r="I1790" s="18" t="d">
        <v>2024-06-03</v>
      </c>
      <c r="J1790" s="19"/>
      <c r="K1790" s="20"/>
      <c r="L1790" s="20"/>
      <c r="M1790" s="17" t="s">
        <v>21</v>
      </c>
      <c r="N1790" s="17" t="s">
        <v>22</v>
      </c>
      <c r="O1790" s="35">
        <v>86</v>
      </c>
      <c r="P1790" s="3">
        <v>2024</v>
      </c>
      <c r="Q1790" s="3">
        <f>VLOOKUP(Table13[[#This Row],[Location_HQ]],layoffs_location_with_coordinat!A:F,6,FALSE)</f>
        <v>31.788471850000001</v>
      </c>
      <c r="R1790" s="3">
        <f>VLOOKUP(Table13[[#This Row],[Location_HQ]],layoffs_location_with_coordinat!A:G,7,FALSE)</f>
        <v>35.218794410944902</v>
      </c>
    </row>
    <row r="1791" spans="1:18" x14ac:dyDescent="0.2">
      <c r="A1791" s="3">
        <v>1788</v>
      </c>
      <c r="B1791" s="17" t="s">
        <v>523</v>
      </c>
      <c r="C1791" s="73" t="s">
        <v>43</v>
      </c>
      <c r="D1791" s="3">
        <f>VLOOKUP(Table13[[#This Row],[Location_HQ]],layoffs_location_with_coordinat!A:B,2,FALSE)</f>
        <v>0</v>
      </c>
      <c r="E1791" s="3" t="str">
        <f>VLOOKUP(Table13[[#This Row],[Location_HQ]],layoffs_location_with_coordinat!A:C,3,FALSE)</f>
        <v>Washington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3000</v>
      </c>
      <c r="I1791" s="18" t="d">
        <v>2024-06-04</v>
      </c>
      <c r="J1791" s="19"/>
      <c r="K1791" s="20"/>
      <c r="L1791" s="20"/>
      <c r="M1791" s="17" t="s">
        <v>1401</v>
      </c>
      <c r="N1791" s="17" t="s">
        <v>28</v>
      </c>
      <c r="O1791" s="35"/>
      <c r="P1791" s="3">
        <v>2024</v>
      </c>
      <c r="Q1791" s="3">
        <f>VLOOKUP(Table13[[#This Row],[Location_HQ]],layoffs_location_with_coordinat!A:F,6,FALSE)</f>
        <v>47.603832099999998</v>
      </c>
      <c r="R1791" s="3">
        <f>VLOOKUP(Table13[[#This Row],[Location_HQ]],layoffs_location_with_coordinat!A:G,7,FALSE)</f>
        <v>-122.330062</v>
      </c>
    </row>
    <row r="1792" spans="1:18" ht="16" x14ac:dyDescent="0.2">
      <c r="A1792" s="3">
        <v>1789</v>
      </c>
      <c r="B1792" s="4" t="s">
        <v>1507</v>
      </c>
      <c r="C1792" s="4" t="s">
        <v>47</v>
      </c>
      <c r="D1792" s="3">
        <f>VLOOKUP(Table13[[#This Row],[Location_HQ]],layoffs_location_with_coordinat!A:B,2,FALSE)</f>
        <v>0</v>
      </c>
      <c r="E1792" s="3">
        <f>VLOOKUP(Table13[[#This Row],[Location_HQ]],layoffs_location_with_coordinat!A:C,3,FALSE)</f>
        <v>0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23">
        <v>30</v>
      </c>
      <c r="I1792" s="24" t="d">
        <v>2024-06-05</v>
      </c>
      <c r="J1792" s="31">
        <v>30</v>
      </c>
      <c r="K1792" s="25">
        <f>SUM((Table13[[#This Row],[Laid_Off]]*100)/Table13[[#This Row],[Percentage]])</f>
        <v>100</v>
      </c>
      <c r="L1792" s="25">
        <f>SUM(Table13[[#This Row],[Company_Size_before_Layoffs]]-Table13[[#This Row],[Laid_Off]])</f>
        <v>70</v>
      </c>
      <c r="M1792" s="4" t="s">
        <v>1900</v>
      </c>
      <c r="N1792" s="32" t="s">
        <v>22</v>
      </c>
      <c r="O1792" s="86"/>
      <c r="P1792" s="7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1790</v>
      </c>
      <c r="B1793" s="17" t="s">
        <v>1421</v>
      </c>
      <c r="C1793" s="17" t="s">
        <v>679</v>
      </c>
      <c r="D1793" s="3">
        <f>VLOOKUP(Table13[[#This Row],[Location_HQ]],layoffs_location_with_coordinat!A:B,2,FALSE)</f>
        <v>0</v>
      </c>
      <c r="E1793" s="3" t="str">
        <f>VLOOKUP(Table13[[#This Row],[Location_HQ]],layoffs_location_with_coordinat!A:C,3,FALSE)</f>
        <v>Ohio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>
        <v>30</v>
      </c>
      <c r="I1793" s="18" t="d">
        <v>2024-06-05</v>
      </c>
      <c r="J1793" s="19">
        <v>10</v>
      </c>
      <c r="K1793" s="20">
        <f>SUM((H1793*100)/Table13[[#This Row],[Percentage]])</f>
        <v>300</v>
      </c>
      <c r="L1793" s="20">
        <f>SUM(Table13[[#This Row],[Company_Size_before_Layoffs]]-Table13[[#This Row],[Laid_Off]])</f>
        <v>270</v>
      </c>
      <c r="M1793" s="17" t="s">
        <v>117</v>
      </c>
      <c r="N1793" s="4" t="s">
        <v>1500</v>
      </c>
      <c r="O1793" s="27">
        <v>651</v>
      </c>
      <c r="P1793" s="3">
        <v>2024</v>
      </c>
      <c r="Q1793" s="3">
        <f>VLOOKUP(Table13[[#This Row],[Location_HQ]],layoffs_location_with_coordinat!A:F,6,FALSE)</f>
        <v>39.158168000000003</v>
      </c>
      <c r="R1793" s="3">
        <f>VLOOKUP(Table13[[#This Row],[Location_HQ]],layoffs_location_with_coordinat!A:G,7,FALSE)</f>
        <v>-75.524368199999998</v>
      </c>
    </row>
    <row r="1794" spans="1:18" x14ac:dyDescent="0.2">
      <c r="A1794" s="3">
        <v>1791</v>
      </c>
      <c r="B1794" s="17" t="s">
        <v>528</v>
      </c>
      <c r="C1794" s="17" t="s">
        <v>47</v>
      </c>
      <c r="D1794" s="3">
        <f>VLOOKUP(Table13[[#This Row],[Location_HQ]],layoffs_location_with_coordinat!A:B,2,FALSE)</f>
        <v>0</v>
      </c>
      <c r="E1794" s="3">
        <f>VLOOKUP(Table13[[#This Row],[Location_HQ]],layoffs_location_with_coordinat!A:C,3,FALSE)</f>
        <v>0</v>
      </c>
      <c r="F1794" s="3" t="str">
        <f>VLOOKUP(Table13[[#This Row],[Location_HQ]],layoffs_location_with_coordinat!A:D,4,FALSE)</f>
        <v>Israel</v>
      </c>
      <c r="G1794" s="3" t="str">
        <f>VLOOKUP(Table13[[#This Row],[Location_HQ]],layoffs_location_with_coordinat!A:E,5,FALSE)</f>
        <v>Asia</v>
      </c>
      <c r="H1794" s="17">
        <v>100</v>
      </c>
      <c r="I1794" s="18" t="d">
        <v>2024-06-05</v>
      </c>
      <c r="J1794" s="19">
        <v>14</v>
      </c>
      <c r="K1794" s="20">
        <f>SUM((H1794*100)/Table13[[#This Row],[Percentage]])</f>
        <v>714.28571428571433</v>
      </c>
      <c r="L1794" s="20">
        <f>SUM(Table13[[#This Row],[Company_Size_before_Layoffs]]-Table13[[#This Row],[Laid_Off]])</f>
        <v>614.28571428571433</v>
      </c>
      <c r="M1794" s="17" t="s">
        <v>35</v>
      </c>
      <c r="N1794" s="17" t="s">
        <v>28</v>
      </c>
      <c r="O1794" s="35">
        <v>571</v>
      </c>
      <c r="P1794" s="3">
        <v>2024</v>
      </c>
      <c r="Q1794" s="3">
        <f>VLOOKUP(Table13[[#This Row],[Location_HQ]],layoffs_location_with_coordinat!A:F,6,FALSE)</f>
        <v>32.0852997</v>
      </c>
      <c r="R1794" s="3">
        <f>VLOOKUP(Table13[[#This Row],[Location_HQ]],layoffs_location_with_coordinat!A:G,7,FALSE)</f>
        <v>34.781806400000001</v>
      </c>
    </row>
    <row r="1795" spans="1:18" ht="16" x14ac:dyDescent="0.2">
      <c r="A1795" s="3">
        <v>1792</v>
      </c>
      <c r="B1795" s="17" t="s">
        <v>1437</v>
      </c>
      <c r="C1795" s="17" t="s">
        <v>39</v>
      </c>
      <c r="D1795" s="3">
        <f>VLOOKUP(Table13[[#This Row],[Location_HQ]],layoffs_location_with_coordinat!A:B,2,FALSE)</f>
        <v>0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17"/>
      <c r="I1795" s="18" t="d">
        <v>2024-06-05</v>
      </c>
      <c r="J1795" s="19">
        <v>12</v>
      </c>
      <c r="K1795" s="20"/>
      <c r="L1795" s="20"/>
      <c r="M1795" s="17" t="s">
        <v>130</v>
      </c>
      <c r="N1795" s="4" t="s">
        <v>1492</v>
      </c>
      <c r="O1795" s="27">
        <v>117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1793</v>
      </c>
      <c r="B1796" s="17" t="s">
        <v>725</v>
      </c>
      <c r="C1796" s="17" t="s">
        <v>726</v>
      </c>
      <c r="D1796" s="3">
        <f>VLOOKUP(Table13[[#This Row],[Location_HQ]],layoffs_location_with_coordinat!A:B,2,FALSE)</f>
        <v>0</v>
      </c>
      <c r="E1796" s="3">
        <f>VLOOKUP(Table13[[#This Row],[Location_HQ]],layoffs_location_with_coordinat!A:C,3,FALSE)</f>
        <v>0</v>
      </c>
      <c r="F1796" s="3" t="str">
        <f>VLOOKUP(Table13[[#This Row],[Location_HQ]],layoffs_location_with_coordinat!A:D,4,FALSE)</f>
        <v>Norway</v>
      </c>
      <c r="G1796" s="3" t="str">
        <f>VLOOKUP(Table13[[#This Row],[Location_HQ]],layoffs_location_with_coordinat!A:E,5,FALSE)</f>
        <v>Europe</v>
      </c>
      <c r="H1796" s="17">
        <v>150</v>
      </c>
      <c r="I1796" s="18" t="d">
        <v>2024-06-06</v>
      </c>
      <c r="J1796" s="19"/>
      <c r="K1796" s="20"/>
      <c r="L1796" s="20"/>
      <c r="M1796" s="17" t="s">
        <v>77</v>
      </c>
      <c r="N1796" s="17" t="s">
        <v>22</v>
      </c>
      <c r="O1796" s="35">
        <v>377</v>
      </c>
      <c r="P1796" s="3">
        <v>2024</v>
      </c>
      <c r="Q1796" s="3">
        <f>VLOOKUP(Table13[[#This Row],[Location_HQ]],layoffs_location_with_coordinat!A:F,6,FALSE)</f>
        <v>59.913330100000003</v>
      </c>
      <c r="R1796" s="3">
        <f>VLOOKUP(Table13[[#This Row],[Location_HQ]],layoffs_location_with_coordinat!A:G,7,FALSE)</f>
        <v>10.7389701</v>
      </c>
    </row>
    <row r="1797" spans="1:18" ht="16" x14ac:dyDescent="0.2">
      <c r="A1797" s="3">
        <v>1794</v>
      </c>
      <c r="B1797" s="4" t="s">
        <v>1634</v>
      </c>
      <c r="C1797" s="4" t="s">
        <v>39</v>
      </c>
      <c r="D1797" s="3">
        <f>VLOOKUP(Table13[[#This Row],[Location_HQ]],layoffs_location_with_coordinat!A:B,2,FALSE)</f>
        <v>0</v>
      </c>
      <c r="E1797" s="3" t="str">
        <f>VLOOKUP(Table13[[#This Row],[Location_HQ]],layoffs_location_with_coordinat!A:C,3,FALSE)</f>
        <v>New York</v>
      </c>
      <c r="F1797" s="3" t="str">
        <f>VLOOKUP(Table13[[#This Row],[Location_HQ]],layoffs_location_with_coordinat!A:D,4,FALSE)</f>
        <v>USA</v>
      </c>
      <c r="G1797" s="3" t="str">
        <f>VLOOKUP(Table13[[#This Row],[Location_HQ]],layoffs_location_with_coordinat!A:E,5,FALSE)</f>
        <v>North America</v>
      </c>
      <c r="H1797" s="23">
        <v>1000</v>
      </c>
      <c r="I1797" s="24" t="d">
        <v>2024-06-06</v>
      </c>
      <c r="J1797" s="5"/>
      <c r="K1797" s="25"/>
      <c r="L1797" s="25"/>
      <c r="M1797" s="4" t="s">
        <v>32</v>
      </c>
      <c r="N1797" s="77" t="s">
        <v>1500</v>
      </c>
      <c r="O1797" s="27">
        <v>214</v>
      </c>
      <c r="P1797" s="7">
        <v>2024</v>
      </c>
      <c r="Q1797" s="3">
        <f>VLOOKUP(Table13[[#This Row],[Location_HQ]],layoffs_location_with_coordinat!A:F,6,FALSE)</f>
        <v>40.7127281</v>
      </c>
      <c r="R1797" s="3">
        <f>VLOOKUP(Table13[[#This Row],[Location_HQ]],layoffs_location_with_coordinat!A:G,7,FALSE)</f>
        <v>-74.006015199999993</v>
      </c>
    </row>
    <row r="1798" spans="1:18" x14ac:dyDescent="0.2">
      <c r="A1798" s="3">
        <v>1795</v>
      </c>
      <c r="B1798" s="17" t="s">
        <v>204</v>
      </c>
      <c r="C1798" s="17" t="s">
        <v>164</v>
      </c>
      <c r="D1798" s="3">
        <f>VLOOKUP(Table13[[#This Row],[Location_HQ]],layoffs_location_with_coordinat!A:B,2,FALSE)</f>
        <v>0</v>
      </c>
      <c r="E1798" s="3">
        <f>VLOOKUP(Table13[[#This Row],[Location_HQ]],layoffs_location_with_coordinat!A:C,3,FALSE)</f>
        <v>0</v>
      </c>
      <c r="F1798" s="3" t="str">
        <f>VLOOKUP(Table13[[#This Row],[Location_HQ]],layoffs_location_with_coordinat!A:D,4,FALSE)</f>
        <v>Kenya</v>
      </c>
      <c r="G1798" s="3" t="str">
        <f>VLOOKUP(Table13[[#This Row],[Location_HQ]],layoffs_location_with_coordinat!A:E,5,FALSE)</f>
        <v>Africa</v>
      </c>
      <c r="H1798" s="17">
        <v>1060</v>
      </c>
      <c r="I1798" s="18" t="d">
        <v>2024-06-07</v>
      </c>
      <c r="J1798" s="19"/>
      <c r="K1798" s="20"/>
      <c r="L1798" s="20"/>
      <c r="M1798" s="17" t="s">
        <v>30</v>
      </c>
      <c r="N1798" s="17" t="s">
        <v>22</v>
      </c>
      <c r="O1798" s="87"/>
      <c r="P1798" s="3">
        <v>2024</v>
      </c>
      <c r="Q1798" s="3">
        <f>VLOOKUP(Table13[[#This Row],[Location_HQ]],layoffs_location_with_coordinat!A:F,6,FALSE)</f>
        <v>-1.2832532999999999</v>
      </c>
      <c r="R1798" s="3">
        <f>VLOOKUP(Table13[[#This Row],[Location_HQ]],layoffs_location_with_coordinat!A:G,7,FALSE)</f>
        <v>36.817244899999999</v>
      </c>
    </row>
    <row r="1799" spans="1:18" x14ac:dyDescent="0.2">
      <c r="A1799" s="3">
        <v>1796</v>
      </c>
      <c r="B1799" s="17" t="s">
        <v>348</v>
      </c>
      <c r="C1799" s="17" t="s">
        <v>13</v>
      </c>
      <c r="D1799" s="3">
        <f>VLOOKUP(Table13[[#This Row],[Location_HQ]],layoffs_location_with_coordinat!A:B,2,FALSE)</f>
        <v>0</v>
      </c>
      <c r="E1799" s="3">
        <f>VLOOKUP(Table13[[#This Row],[Location_HQ]],layoffs_location_with_coordinat!A:C,3,FALSE)</f>
        <v>0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30</v>
      </c>
      <c r="I1799" s="18" t="d">
        <v>2024-06-07</v>
      </c>
      <c r="J1799" s="19"/>
      <c r="K1799" s="20"/>
      <c r="L1799" s="20"/>
      <c r="M1799" s="17" t="s">
        <v>35</v>
      </c>
      <c r="N1799" s="17" t="s">
        <v>49</v>
      </c>
      <c r="O1799" s="35">
        <v>71</v>
      </c>
      <c r="P1799" s="3">
        <v>2024</v>
      </c>
      <c r="Q1799" s="3">
        <f>VLOOKUP(Table13[[#This Row],[Location_HQ]],layoffs_location_with_coordinat!A:F,6,FALSE)</f>
        <v>12.98815675</v>
      </c>
      <c r="R1799" s="3">
        <f>VLOOKUP(Table13[[#This Row],[Location_HQ]],layoffs_location_with_coordinat!A:G,7,FALSE)</f>
        <v>77.622600037959998</v>
      </c>
    </row>
    <row r="1800" spans="1:18" x14ac:dyDescent="0.2">
      <c r="A1800" s="3">
        <v>1797</v>
      </c>
      <c r="B1800" s="17" t="s">
        <v>1440</v>
      </c>
      <c r="C1800" s="17" t="s">
        <v>222</v>
      </c>
      <c r="D1800" s="3">
        <f>VLOOKUP(Table13[[#This Row],[Location_HQ]],layoffs_location_with_coordinat!A:B,2,FALSE)</f>
        <v>0</v>
      </c>
      <c r="E1800" s="3">
        <f>VLOOKUP(Table13[[#This Row],[Location_HQ]],layoffs_location_with_coordinat!A:C,3,FALSE)</f>
        <v>0</v>
      </c>
      <c r="F1800" s="3" t="str">
        <f>VLOOKUP(Table13[[#This Row],[Location_HQ]],layoffs_location_with_coordinat!A:D,4,FALSE)</f>
        <v>India</v>
      </c>
      <c r="G1800" s="3" t="str">
        <f>VLOOKUP(Table13[[#This Row],[Location_HQ]],layoffs_location_with_coordinat!A:E,5,FALSE)</f>
        <v>Asia</v>
      </c>
      <c r="H1800" s="17">
        <v>45</v>
      </c>
      <c r="I1800" s="18" t="d">
        <v>2024-06-10</v>
      </c>
      <c r="J1800" s="19">
        <v>11</v>
      </c>
      <c r="K1800" s="20">
        <f>SUM((H1800*100)/Table13[[#This Row],[Percentage]])</f>
        <v>409.09090909090907</v>
      </c>
      <c r="L1800" s="20">
        <f>SUM(Table13[[#This Row],[Company_Size_before_Layoffs]]-Table13[[#This Row],[Laid_Off]])</f>
        <v>364.09090909090907</v>
      </c>
      <c r="M1800" s="17" t="s">
        <v>1441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13.0836939</v>
      </c>
      <c r="R1800" s="3">
        <f>VLOOKUP(Table13[[#This Row],[Location_HQ]],layoffs_location_with_coordinat!A:G,7,FALSE)</f>
        <v>80.270185999999995</v>
      </c>
    </row>
    <row r="1801" spans="1:18" x14ac:dyDescent="0.2">
      <c r="A1801" s="3">
        <v>1798</v>
      </c>
      <c r="B1801" s="17" t="s">
        <v>1427</v>
      </c>
      <c r="C1801" s="17" t="s">
        <v>67</v>
      </c>
      <c r="D1801" s="3">
        <f>VLOOKUP(Table13[[#This Row],[Location_HQ]],layoffs_location_with_coordinat!A:B,2,FALSE)</f>
        <v>0</v>
      </c>
      <c r="E1801" s="3">
        <f>VLOOKUP(Table13[[#This Row],[Location_HQ]],layoffs_location_with_coordinat!A:C,3,FALSE)</f>
        <v>0</v>
      </c>
      <c r="F1801" s="3" t="str">
        <f>VLOOKUP(Table13[[#This Row],[Location_HQ]],layoffs_location_with_coordinat!A:D,4,FALSE)</f>
        <v>India</v>
      </c>
      <c r="G1801" s="3" t="str">
        <f>VLOOKUP(Table13[[#This Row],[Location_HQ]],layoffs_location_with_coordinat!A:E,5,FALSE)</f>
        <v>Asia</v>
      </c>
      <c r="H1801" s="17">
        <v>3500</v>
      </c>
      <c r="I1801" s="18" t="d">
        <v>2024-06-10</v>
      </c>
      <c r="J1801" s="19"/>
      <c r="K1801" s="20"/>
      <c r="L1801" s="20"/>
      <c r="M1801" s="17" t="s">
        <v>35</v>
      </c>
      <c r="N1801" s="17" t="s">
        <v>22</v>
      </c>
      <c r="O1801" s="35"/>
      <c r="P1801" s="3">
        <v>2024</v>
      </c>
      <c r="Q1801" s="3">
        <f>VLOOKUP(Table13[[#This Row],[Location_HQ]],layoffs_location_with_coordinat!A:F,6,FALSE)</f>
        <v>28.570633300000001</v>
      </c>
      <c r="R1801" s="3">
        <f>VLOOKUP(Table13[[#This Row],[Location_HQ]],layoffs_location_with_coordinat!A:G,7,FALSE)</f>
        <v>77.327214699999999</v>
      </c>
    </row>
    <row r="1802" spans="1:18" x14ac:dyDescent="0.2">
      <c r="A1802" s="3">
        <v>1799</v>
      </c>
      <c r="B1802" s="17" t="s">
        <v>1415</v>
      </c>
      <c r="C1802" s="17" t="s">
        <v>1416</v>
      </c>
      <c r="D1802" s="3" t="str">
        <f>VLOOKUP(Table13[[#This Row],[Location_HQ]],layoffs_location_with_coordinat!A:B,2,FALSE)</f>
        <v>San Francisco Bay Area</v>
      </c>
      <c r="E1802" s="3" t="str">
        <f>VLOOKUP(Table13[[#This Row],[Location_HQ]],layoffs_location_with_coordinat!A:C,3,FALSE)</f>
        <v>California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184</v>
      </c>
      <c r="I1802" s="18" t="d">
        <v>2024-06-11</v>
      </c>
      <c r="J1802" s="19"/>
      <c r="K1802" s="20"/>
      <c r="L1802" s="20"/>
      <c r="M1802" s="17" t="s">
        <v>1417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37.354106999999999</v>
      </c>
      <c r="R1802" s="3">
        <f>VLOOKUP(Table13[[#This Row],[Location_HQ]],layoffs_location_with_coordinat!A:G,7,FALSE)</f>
        <v>-121.95523799999999</v>
      </c>
    </row>
    <row r="1803" spans="1:18" ht="16" x14ac:dyDescent="0.2">
      <c r="A1803" s="3">
        <v>1800</v>
      </c>
      <c r="B1803" s="4" t="s">
        <v>1592</v>
      </c>
      <c r="C1803" s="4" t="s">
        <v>135</v>
      </c>
      <c r="D1803" s="3">
        <f>VLOOKUP(Table13[[#This Row],[Location_HQ]],layoffs_location_with_coordinat!A:B,2,FALSE)</f>
        <v>0</v>
      </c>
      <c r="E1803" s="3" t="str">
        <f>VLOOKUP(Table13[[#This Row],[Location_HQ]],layoffs_location_with_coordinat!A:C,3,FALSE)</f>
        <v>Berlin</v>
      </c>
      <c r="F1803" s="3" t="str">
        <f>VLOOKUP(Table13[[#This Row],[Location_HQ]],layoffs_location_with_coordinat!A:D,4,FALSE)</f>
        <v>Germany</v>
      </c>
      <c r="G1803" s="3" t="str">
        <f>VLOOKUP(Table13[[#This Row],[Location_HQ]],layoffs_location_with_coordinat!A:E,5,FALSE)</f>
        <v>Europe</v>
      </c>
      <c r="H1803" s="4"/>
      <c r="I1803" s="24" t="d">
        <v>2024-06-11</v>
      </c>
      <c r="J1803" s="31">
        <v>100</v>
      </c>
      <c r="K1803" s="25"/>
      <c r="L1803" s="25">
        <f>SUM(Table13[[#This Row],[Company_Size_before_Layoffs]]-Table13[[#This Row],[Laid_Off]])</f>
        <v>0</v>
      </c>
      <c r="M1803" s="4" t="s">
        <v>1902</v>
      </c>
      <c r="N1803" s="17" t="s">
        <v>1698</v>
      </c>
      <c r="O1803" s="27"/>
      <c r="P1803" s="7">
        <v>2024</v>
      </c>
      <c r="Q1803" s="3">
        <f>VLOOKUP(Table13[[#This Row],[Location_HQ]],layoffs_location_with_coordinat!A:F,6,FALSE)</f>
        <v>52.517036500000003</v>
      </c>
      <c r="R1803" s="3">
        <f>VLOOKUP(Table13[[#This Row],[Location_HQ]],layoffs_location_with_coordinat!A:G,7,FALSE)</f>
        <v>13.3888599</v>
      </c>
    </row>
    <row r="1804" spans="1:18" x14ac:dyDescent="0.2">
      <c r="A1804" s="3">
        <v>1801</v>
      </c>
      <c r="B1804" s="17" t="s">
        <v>1445</v>
      </c>
      <c r="C1804" s="73" t="s">
        <v>1446</v>
      </c>
      <c r="D1804" s="3">
        <f>VLOOKUP(Table13[[#This Row],[Location_HQ]],layoffs_location_with_coordinat!A:B,2,FALSE)</f>
        <v>0</v>
      </c>
      <c r="E1804" s="3" t="str">
        <f>VLOOKUP(Table13[[#This Row],[Location_HQ]],layoffs_location_with_coordinat!A:C,3,FALSE)</f>
        <v>Massachusetts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160</v>
      </c>
      <c r="I1804" s="18" t="d">
        <v>2024-06-11</v>
      </c>
      <c r="J1804" s="19"/>
      <c r="K1804" s="20"/>
      <c r="L1804" s="20"/>
      <c r="M1804" s="17" t="s">
        <v>1447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42.375640099999998</v>
      </c>
      <c r="R1804" s="3">
        <f>VLOOKUP(Table13[[#This Row],[Location_HQ]],layoffs_location_with_coordinat!A:G,7,FALSE)</f>
        <v>-71.235800400000002</v>
      </c>
    </row>
    <row r="1805" spans="1:18" x14ac:dyDescent="0.2">
      <c r="A1805" s="3">
        <v>1802</v>
      </c>
      <c r="B1805" s="17" t="s">
        <v>1418</v>
      </c>
      <c r="C1805" s="73" t="s">
        <v>1419</v>
      </c>
      <c r="D1805" s="3">
        <f>VLOOKUP(Table13[[#This Row],[Location_HQ]],layoffs_location_with_coordinat!A:B,2,FALSE)</f>
        <v>0</v>
      </c>
      <c r="E1805" s="3" t="str">
        <f>VLOOKUP(Table13[[#This Row],[Location_HQ]],layoffs_location_with_coordinat!A:C,3,FALSE)</f>
        <v>Alabama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/>
      <c r="I1805" s="18" t="d">
        <v>2024-06-11</v>
      </c>
      <c r="J1805" s="19">
        <v>15</v>
      </c>
      <c r="K1805" s="20"/>
      <c r="L1805" s="20"/>
      <c r="M1805" s="17" t="s">
        <v>1461</v>
      </c>
      <c r="N1805" s="17" t="s">
        <v>22</v>
      </c>
      <c r="O1805" s="35"/>
      <c r="P1805" s="3">
        <v>2024</v>
      </c>
      <c r="Q1805" s="3">
        <f>VLOOKUP(Table13[[#This Row],[Location_HQ]],layoffs_location_with_coordinat!A:F,6,FALSE)</f>
        <v>34.765088800000001</v>
      </c>
      <c r="R1805" s="3">
        <f>VLOOKUP(Table13[[#This Row],[Location_HQ]],layoffs_location_with_coordinat!A:G,7,FALSE)</f>
        <v>-87.698640699999999</v>
      </c>
    </row>
    <row r="1806" spans="1:18" x14ac:dyDescent="0.2">
      <c r="A1806" s="3">
        <v>1803</v>
      </c>
      <c r="B1806" s="17" t="s">
        <v>385</v>
      </c>
      <c r="C1806" s="3" t="s">
        <v>1444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17">
        <v>50</v>
      </c>
      <c r="I1806" s="18" t="d">
        <v>2024-06-12</v>
      </c>
      <c r="J1806" s="19"/>
      <c r="K1806" s="20"/>
      <c r="L1806" s="20"/>
      <c r="M1806" s="17" t="s">
        <v>1401</v>
      </c>
      <c r="N1806" s="17" t="s">
        <v>22</v>
      </c>
      <c r="O1806" s="35"/>
      <c r="P1806" s="3">
        <v>2024</v>
      </c>
      <c r="Q1806" s="3">
        <f>VLOOKUP(Table13[[#This Row],[Location_HQ]],layoffs_location_with_coordinat!A:F,6,FALSE)</f>
        <v>37.451967099999997</v>
      </c>
      <c r="R1806" s="3">
        <f>VLOOKUP(Table13[[#This Row],[Location_HQ]],layoffs_location_with_coordinat!A:G,7,FALSE)</f>
        <v>-122.177992</v>
      </c>
    </row>
    <row r="1807" spans="1:18" ht="16" x14ac:dyDescent="0.2">
      <c r="A1807" s="3">
        <v>1804</v>
      </c>
      <c r="B1807" s="17" t="s">
        <v>1429</v>
      </c>
      <c r="C1807" s="17" t="s">
        <v>39</v>
      </c>
      <c r="D1807" s="3">
        <f>VLOOKUP(Table13[[#This Row],[Location_HQ]],layoffs_location_with_coordinat!A:B,2,FALSE)</f>
        <v>0</v>
      </c>
      <c r="E1807" s="3" t="str">
        <f>VLOOKUP(Table13[[#This Row],[Location_HQ]],layoffs_location_with_coordinat!A:C,3,FALSE)</f>
        <v>New York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17">
        <v>65</v>
      </c>
      <c r="I1807" s="18" t="d">
        <v>2024-06-12</v>
      </c>
      <c r="J1807" s="19">
        <v>20</v>
      </c>
      <c r="K1807" s="20">
        <f>SUM((H1807*100)/Table13[[#This Row],[Percentage]])</f>
        <v>325</v>
      </c>
      <c r="L1807" s="20">
        <f>SUM(Table13[[#This Row],[Company_Size_before_Layoffs]]-Table13[[#This Row],[Laid_Off]])</f>
        <v>260</v>
      </c>
      <c r="M1807" s="17" t="s">
        <v>35</v>
      </c>
      <c r="N1807" s="4" t="s">
        <v>1500</v>
      </c>
      <c r="O1807" s="27">
        <v>543</v>
      </c>
      <c r="P1807" s="7">
        <v>2024</v>
      </c>
      <c r="Q1807" s="3">
        <f>VLOOKUP(Table13[[#This Row],[Location_HQ]],layoffs_location_with_coordinat!A:F,6,FALSE)</f>
        <v>40.7127281</v>
      </c>
      <c r="R1807" s="3">
        <f>VLOOKUP(Table13[[#This Row],[Location_HQ]],layoffs_location_with_coordinat!A:G,7,FALSE)</f>
        <v>-74.006015199999993</v>
      </c>
    </row>
    <row r="1808" spans="1:18" ht="16" x14ac:dyDescent="0.2">
      <c r="A1808" s="3">
        <v>1805</v>
      </c>
      <c r="B1808" s="4" t="s">
        <v>1638</v>
      </c>
      <c r="C1808" s="7" t="s">
        <v>1726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4"/>
      <c r="I1808" s="24" t="d">
        <v>2024-06-12</v>
      </c>
      <c r="J1808" s="31">
        <v>100</v>
      </c>
      <c r="K1808" s="25"/>
      <c r="L1808" s="25">
        <f>SUM(Table13[[#This Row],[Company_Size_before_Layoffs]]-Table13[[#This Row],[Laid_Off]])</f>
        <v>0</v>
      </c>
      <c r="M1808" s="4" t="s">
        <v>1900</v>
      </c>
      <c r="N1808" s="4" t="s">
        <v>1495</v>
      </c>
      <c r="O1808" s="27">
        <v>39</v>
      </c>
      <c r="P1808" s="7">
        <v>2024</v>
      </c>
      <c r="Q1808" s="3">
        <f>VLOOKUP(Table13[[#This Row],[Location_HQ]],layoffs_location_with_coordinat!A:F,6,FALSE)</f>
        <v>37.724929600000003</v>
      </c>
      <c r="R1808" s="3">
        <f>VLOOKUP(Table13[[#This Row],[Location_HQ]],layoffs_location_with_coordinat!A:G,7,FALSE)</f>
        <v>-122.15607679999999</v>
      </c>
    </row>
    <row r="1809" spans="1:18" ht="16" x14ac:dyDescent="0.2">
      <c r="A1809" s="3">
        <v>1806</v>
      </c>
      <c r="B1809" s="4" t="s">
        <v>1601</v>
      </c>
      <c r="C1809" s="4" t="s">
        <v>1416</v>
      </c>
      <c r="D1809" s="3" t="str">
        <f>VLOOKUP(Table13[[#This Row],[Location_HQ]],layoffs_location_with_coordinat!A:B,2,FALSE)</f>
        <v>San Francisco Bay Area</v>
      </c>
      <c r="E1809" s="3" t="str">
        <f>VLOOKUP(Table13[[#This Row],[Location_HQ]],layoffs_location_with_coordinat!A:C,3,FALSE)</f>
        <v>California</v>
      </c>
      <c r="F1809" s="3" t="str">
        <f>VLOOKUP(Table13[[#This Row],[Location_HQ]],layoffs_location_with_coordinat!A:D,4,FALSE)</f>
        <v>USA</v>
      </c>
      <c r="G1809" s="3" t="str">
        <f>VLOOKUP(Table13[[#This Row],[Location_HQ]],layoffs_location_with_coordinat!A:E,5,FALSE)</f>
        <v>North America</v>
      </c>
      <c r="H1809" s="4"/>
      <c r="I1809" s="24" t="d">
        <v>2024-06-13</v>
      </c>
      <c r="J1809" s="5"/>
      <c r="K1809" s="25"/>
      <c r="L1809" s="25"/>
      <c r="M1809" s="4" t="s">
        <v>1896</v>
      </c>
      <c r="N1809" s="4" t="s">
        <v>1492</v>
      </c>
      <c r="O1809" s="27">
        <v>5900</v>
      </c>
      <c r="P1809" s="7">
        <v>2024</v>
      </c>
      <c r="Q1809" s="3">
        <f>VLOOKUP(Table13[[#This Row],[Location_HQ]],layoffs_location_with_coordinat!A:F,6,FALSE)</f>
        <v>37.354106999999999</v>
      </c>
      <c r="R1809" s="3">
        <f>VLOOKUP(Table13[[#This Row],[Location_HQ]],layoffs_location_with_coordinat!A:G,7,FALSE)</f>
        <v>-121.95523799999999</v>
      </c>
    </row>
    <row r="1810" spans="1:18" ht="16" x14ac:dyDescent="0.2">
      <c r="A1810" s="3">
        <v>1807</v>
      </c>
      <c r="B1810" s="17" t="s">
        <v>1449</v>
      </c>
      <c r="C1810" s="17" t="s">
        <v>1371</v>
      </c>
      <c r="D1810" s="3" t="str">
        <f>VLOOKUP(Table13[[#This Row],[Location_HQ]],layoffs_location_with_coordinat!A:B,2,FALSE)</f>
        <v>San Francisco Bay Area</v>
      </c>
      <c r="E1810" s="3" t="str">
        <f>VLOOKUP(Table13[[#This Row],[Location_HQ]],layoffs_location_with_coordinat!A:C,3,FALSE)</f>
        <v>California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/>
      <c r="I1810" s="18" t="d">
        <v>2024-06-13</v>
      </c>
      <c r="J1810" s="19">
        <v>30</v>
      </c>
      <c r="K1810" s="20"/>
      <c r="L1810" s="20"/>
      <c r="M1810" s="17" t="s">
        <v>1704</v>
      </c>
      <c r="N1810" s="4" t="s">
        <v>1496</v>
      </c>
      <c r="O1810" s="27">
        <v>95</v>
      </c>
      <c r="P1810" s="3">
        <v>2024</v>
      </c>
      <c r="Q1810" s="3">
        <f>VLOOKUP(Table13[[#This Row],[Location_HQ]],layoffs_location_with_coordinat!A:F,6,FALSE)</f>
        <v>37.779258800000001</v>
      </c>
      <c r="R1810" s="3">
        <f>VLOOKUP(Table13[[#This Row],[Location_HQ]],layoffs_location_with_coordinat!A:G,7,FALSE)</f>
        <v>-122.4193286</v>
      </c>
    </row>
    <row r="1811" spans="1:18" x14ac:dyDescent="0.2">
      <c r="A1811" s="3">
        <v>1808</v>
      </c>
      <c r="B1811" s="17" t="s">
        <v>1420</v>
      </c>
      <c r="C1811" s="17" t="s">
        <v>446</v>
      </c>
      <c r="D1811" s="3">
        <f>VLOOKUP(Table13[[#This Row],[Location_HQ]],layoffs_location_with_coordinat!A:B,2,FALSE)</f>
        <v>0</v>
      </c>
      <c r="E1811" s="3">
        <f>VLOOKUP(Table13[[#This Row],[Location_HQ]],layoffs_location_with_coordinat!A:C,3,FALSE)</f>
        <v>0</v>
      </c>
      <c r="F1811" s="3" t="str">
        <f>VLOOKUP(Table13[[#This Row],[Location_HQ]],layoffs_location_with_coordinat!A:D,4,FALSE)</f>
        <v>Indonesia</v>
      </c>
      <c r="G1811" s="3" t="str">
        <f>VLOOKUP(Table13[[#This Row],[Location_HQ]],layoffs_location_with_coordinat!A:E,5,FALSE)</f>
        <v>Asia</v>
      </c>
      <c r="H1811" s="17">
        <v>450</v>
      </c>
      <c r="I1811" s="18" t="d">
        <v>2024-06-14</v>
      </c>
      <c r="J1811" s="19"/>
      <c r="K1811" s="20"/>
      <c r="L1811" s="20"/>
      <c r="M1811" s="17" t="s">
        <v>16</v>
      </c>
      <c r="N1811" s="17" t="s">
        <v>22</v>
      </c>
      <c r="O1811" s="35"/>
      <c r="P1811" s="3">
        <v>2024</v>
      </c>
      <c r="Q1811" s="3">
        <f>VLOOKUP(Table13[[#This Row],[Location_HQ]],layoffs_location_with_coordinat!A:F,6,FALSE)</f>
        <v>-2.4833826000000001</v>
      </c>
      <c r="R1811" s="3">
        <f>VLOOKUP(Table13[[#This Row],[Location_HQ]],layoffs_location_with_coordinat!A:G,7,FALSE)</f>
        <v>117.8902853</v>
      </c>
    </row>
    <row r="1812" spans="1:18" x14ac:dyDescent="0.2">
      <c r="A1812" s="3">
        <v>1809</v>
      </c>
      <c r="B1812" s="17" t="s">
        <v>1438</v>
      </c>
      <c r="C1812" s="17" t="s">
        <v>171</v>
      </c>
      <c r="D1812" s="3">
        <f>VLOOKUP(Table13[[#This Row],[Location_HQ]],layoffs_location_with_coordinat!A:B,2,FALSE)</f>
        <v>0</v>
      </c>
      <c r="E1812" s="3" t="str">
        <f>VLOOKUP(Table13[[#This Row],[Location_HQ]],layoffs_location_with_coordinat!A:C,3,FALSE)</f>
        <v>Georgia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>
        <v>11</v>
      </c>
      <c r="I1812" s="18" t="d">
        <v>2024-06-14</v>
      </c>
      <c r="J1812" s="19"/>
      <c r="K1812" s="20"/>
      <c r="L1812" s="20"/>
      <c r="M1812" s="17" t="s">
        <v>48</v>
      </c>
      <c r="N1812" s="17" t="s">
        <v>49</v>
      </c>
      <c r="O1812" s="35">
        <v>54</v>
      </c>
      <c r="P1812" s="3">
        <v>2024</v>
      </c>
      <c r="Q1812" s="3">
        <f>VLOOKUP(Table13[[#This Row],[Location_HQ]],layoffs_location_with_coordinat!A:F,6,FALSE)</f>
        <v>33.748992399999999</v>
      </c>
      <c r="R1812" s="3">
        <f>VLOOKUP(Table13[[#This Row],[Location_HQ]],layoffs_location_with_coordinat!A:G,7,FALSE)</f>
        <v>-84.390264400000007</v>
      </c>
    </row>
    <row r="1813" spans="1:18" x14ac:dyDescent="0.2">
      <c r="A1813" s="3">
        <v>1810</v>
      </c>
      <c r="B1813" s="17" t="s">
        <v>1431</v>
      </c>
      <c r="C1813" s="73" t="s">
        <v>39</v>
      </c>
      <c r="D1813" s="3">
        <f>VLOOKUP(Table13[[#This Row],[Location_HQ]],layoffs_location_with_coordinat!A:B,2,FALSE)</f>
        <v>0</v>
      </c>
      <c r="E1813" s="3" t="str">
        <f>VLOOKUP(Table13[[#This Row],[Location_HQ]],layoffs_location_with_coordinat!A:C,3,FALSE)</f>
        <v>New York</v>
      </c>
      <c r="F1813" s="3" t="str">
        <f>VLOOKUP(Table13[[#This Row],[Location_HQ]],layoffs_location_with_coordinat!A:D,4,FALSE)</f>
        <v>USA</v>
      </c>
      <c r="G1813" s="3" t="str">
        <f>VLOOKUP(Table13[[#This Row],[Location_HQ]],layoffs_location_with_coordinat!A:E,5,FALSE)</f>
        <v>North America</v>
      </c>
      <c r="H1813" s="17">
        <v>143</v>
      </c>
      <c r="I1813" s="18" t="d">
        <v>2024-06-15</v>
      </c>
      <c r="J1813" s="19">
        <v>100</v>
      </c>
      <c r="K1813" s="20">
        <f>SUM((H1813*100)/Table13[[#This Row],[Percentage]])</f>
        <v>143</v>
      </c>
      <c r="L1813" s="20">
        <f>SUM(Table13[[#This Row],[Company_Size_before_Layoffs]]-Table13[[#This Row],[Laid_Off]])</f>
        <v>0</v>
      </c>
      <c r="M1813" s="17" t="s">
        <v>21</v>
      </c>
      <c r="N1813" s="17" t="s">
        <v>33</v>
      </c>
      <c r="O1813" s="35">
        <v>83</v>
      </c>
      <c r="P1813" s="3">
        <v>2024</v>
      </c>
      <c r="Q1813" s="3">
        <f>VLOOKUP(Table13[[#This Row],[Location_HQ]],layoffs_location_with_coordinat!A:F,6,FALSE)</f>
        <v>40.7127281</v>
      </c>
      <c r="R1813" s="3">
        <f>VLOOKUP(Table13[[#This Row],[Location_HQ]],layoffs_location_with_coordinat!A:G,7,FALSE)</f>
        <v>-74.006015199999993</v>
      </c>
    </row>
    <row r="1814" spans="1:18" x14ac:dyDescent="0.2">
      <c r="A1814" s="3">
        <v>1811</v>
      </c>
      <c r="B1814" s="17" t="s">
        <v>1701</v>
      </c>
      <c r="C1814" s="73" t="s">
        <v>43</v>
      </c>
      <c r="D1814" s="3">
        <f>VLOOKUP(Table13[[#This Row],[Location_HQ]],layoffs_location_with_coordinat!A:B,2,FALSE)</f>
        <v>0</v>
      </c>
      <c r="E1814" s="3" t="str">
        <f>VLOOKUP(Table13[[#This Row],[Location_HQ]],layoffs_location_with_coordinat!A:C,3,FALSE)</f>
        <v>Washington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1461</v>
      </c>
      <c r="N1814" s="17" t="s">
        <v>22</v>
      </c>
      <c r="O1814" s="35"/>
      <c r="P1814" s="3">
        <v>2024</v>
      </c>
      <c r="Q1814" s="3">
        <f>VLOOKUP(Table13[[#This Row],[Location_HQ]],layoffs_location_with_coordinat!A:F,6,FALSE)</f>
        <v>47.603832099999998</v>
      </c>
      <c r="R1814" s="3">
        <f>VLOOKUP(Table13[[#This Row],[Location_HQ]],layoffs_location_with_coordinat!A:G,7,FALSE)</f>
        <v>-122.330062</v>
      </c>
    </row>
    <row r="1815" spans="1:18" x14ac:dyDescent="0.2">
      <c r="A1815" s="3">
        <v>1812</v>
      </c>
      <c r="B1815" s="17" t="s">
        <v>1435</v>
      </c>
      <c r="C1815" s="3" t="s">
        <v>1436</v>
      </c>
      <c r="D1815" s="3">
        <f>VLOOKUP(Table13[[#This Row],[Location_HQ]],layoffs_location_with_coordinat!A:B,2,FALSE)</f>
        <v>0</v>
      </c>
      <c r="E1815" s="3">
        <f>VLOOKUP(Table13[[#This Row],[Location_HQ]],layoffs_location_with_coordinat!A:C,3,FALSE)</f>
        <v>0</v>
      </c>
      <c r="F1815" s="3" t="str">
        <f>VLOOKUP(Table13[[#This Row],[Location_HQ]],layoffs_location_with_coordinat!A:D,4,FALSE)</f>
        <v>Israel</v>
      </c>
      <c r="G1815" s="3" t="str">
        <f>VLOOKUP(Table13[[#This Row],[Location_HQ]],layoffs_location_with_coordinat!A:E,5,FALSE)</f>
        <v>Asia</v>
      </c>
      <c r="H1815" s="17">
        <v>23</v>
      </c>
      <c r="I1815" s="18" t="d">
        <v>2024-06-16</v>
      </c>
      <c r="J1815" s="19">
        <v>10</v>
      </c>
      <c r="K1815" s="20">
        <f>SUM((H1815*100)/Table13[[#This Row],[Percentage]])</f>
        <v>230</v>
      </c>
      <c r="L1815" s="20">
        <f>SUM(Table13[[#This Row],[Company_Size_before_Layoffs]]-Table13[[#This Row],[Laid_Off]])</f>
        <v>207</v>
      </c>
      <c r="M1815" s="17" t="s">
        <v>32</v>
      </c>
      <c r="N1815" s="17" t="s">
        <v>33</v>
      </c>
      <c r="O1815" s="35">
        <v>131</v>
      </c>
      <c r="P1815" s="3">
        <v>2024</v>
      </c>
      <c r="Q1815" s="3">
        <f>VLOOKUP(Table13[[#This Row],[Location_HQ]],layoffs_location_with_coordinat!A:F,6,FALSE)</f>
        <v>31.920863600000001</v>
      </c>
      <c r="R1815" s="3">
        <f>VLOOKUP(Table13[[#This Row],[Location_HQ]],layoffs_location_with_coordinat!A:G,7,FALSE)</f>
        <v>34.794139992831198</v>
      </c>
    </row>
    <row r="1816" spans="1:18" x14ac:dyDescent="0.2">
      <c r="A1816" s="3">
        <v>1813</v>
      </c>
      <c r="B1816" s="17" t="s">
        <v>1422</v>
      </c>
      <c r="C1816" s="17" t="s">
        <v>145</v>
      </c>
      <c r="D1816" s="3">
        <f>VLOOKUP(Table13[[#This Row],[Location_HQ]],layoffs_location_with_coordinat!A:B,2,FALSE)</f>
        <v>0</v>
      </c>
      <c r="E1816" s="3" t="str">
        <f>VLOOKUP(Table13[[#This Row],[Location_HQ]],layoffs_location_with_coordinat!A:C,3,FALSE)</f>
        <v>Oregon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/>
      <c r="I1816" s="18" t="d">
        <v>2024-06-16</v>
      </c>
      <c r="J1816" s="19">
        <v>100</v>
      </c>
      <c r="K1816" s="20"/>
      <c r="L1816" s="20">
        <f>SUM(Table13[[#This Row],[Company_Size_before_Layoffs]]-Table13[[#This Row],[Laid_Off]])</f>
        <v>0</v>
      </c>
      <c r="M1816" s="17" t="s">
        <v>1423</v>
      </c>
      <c r="N1816" s="17" t="s">
        <v>33</v>
      </c>
      <c r="O1816" s="35">
        <v>83</v>
      </c>
      <c r="P1816" s="3">
        <v>2024</v>
      </c>
      <c r="Q1816" s="3">
        <f>VLOOKUP(Table13[[#This Row],[Location_HQ]],layoffs_location_with_coordinat!A:F,6,FALSE)</f>
        <v>45.520247099999999</v>
      </c>
      <c r="R1816" s="3">
        <f>VLOOKUP(Table13[[#This Row],[Location_HQ]],layoffs_location_with_coordinat!A:G,7,FALSE)</f>
        <v>-122.674194</v>
      </c>
    </row>
    <row r="1817" spans="1:18" ht="16" x14ac:dyDescent="0.2">
      <c r="A1817" s="3">
        <v>1814</v>
      </c>
      <c r="B1817" s="4" t="s">
        <v>256</v>
      </c>
      <c r="C1817" s="17" t="s">
        <v>1416</v>
      </c>
      <c r="D1817" s="3" t="str">
        <f>VLOOKUP(Table13[[#This Row],[Location_HQ]],layoffs_location_with_coordinat!A:B,2,FALSE)</f>
        <v>San Francisco Bay Area</v>
      </c>
      <c r="E1817" s="3" t="str">
        <f>VLOOKUP(Table13[[#This Row],[Location_HQ]],layoffs_location_with_coordinat!A:C,3,FALSE)</f>
        <v>California</v>
      </c>
      <c r="F1817" s="3" t="str">
        <f>VLOOKUP(Table13[[#This Row],[Location_HQ]],layoffs_location_with_coordinat!A:D,4,FALSE)</f>
        <v>USA</v>
      </c>
      <c r="G1817" s="3" t="str">
        <f>VLOOKUP(Table13[[#This Row],[Location_HQ]],layoffs_location_with_coordinat!A:E,5,FALSE)</f>
        <v>North America</v>
      </c>
      <c r="H1817" s="23">
        <v>441</v>
      </c>
      <c r="I1817" s="24" t="d">
        <v>2024-06-17</v>
      </c>
      <c r="J1817" s="31">
        <v>23</v>
      </c>
      <c r="K1817" s="25">
        <f>SUM((Table13[[#This Row],[Laid_Off]]*100)/Table13[[#This Row],[Percentage]])</f>
        <v>1917.391304347826</v>
      </c>
      <c r="L1817" s="25">
        <f>SUM(Table13[[#This Row],[Company_Size_before_Layoffs]]-Table13[[#This Row],[Laid_Off]])</f>
        <v>1476.391304347826</v>
      </c>
      <c r="M1817" s="4" t="s">
        <v>1899</v>
      </c>
      <c r="N1817" s="32" t="s">
        <v>28</v>
      </c>
      <c r="O1817" s="27"/>
      <c r="P1817" s="7">
        <v>2024</v>
      </c>
      <c r="Q1817" s="3">
        <f>VLOOKUP(Table13[[#This Row],[Location_HQ]],layoffs_location_with_coordinat!A:F,6,FALSE)</f>
        <v>37.354106999999999</v>
      </c>
      <c r="R1817" s="3">
        <f>VLOOKUP(Table13[[#This Row],[Location_HQ]],layoffs_location_with_coordinat!A:G,7,FALSE)</f>
        <v>-121.95523799999999</v>
      </c>
    </row>
    <row r="1818" spans="1:18" x14ac:dyDescent="0.2">
      <c r="A1818" s="3">
        <v>1815</v>
      </c>
      <c r="B1818" s="17" t="s">
        <v>360</v>
      </c>
      <c r="C1818" s="17" t="s">
        <v>83</v>
      </c>
      <c r="D1818" s="3">
        <f>VLOOKUP(Table13[[#This Row],[Location_HQ]],layoffs_location_with_coordinat!A:B,2,FALSE)</f>
        <v>0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>
        <v>23</v>
      </c>
      <c r="I1818" s="18" t="d">
        <v>2024-06-17</v>
      </c>
      <c r="J1818" s="19">
        <v>77</v>
      </c>
      <c r="K1818" s="20">
        <f>SUM((H1818*100)/Table13[[#This Row],[Percentage]])</f>
        <v>29.870129870129869</v>
      </c>
      <c r="L1818" s="20">
        <f>SUM(Table13[[#This Row],[Company_Size_before_Layoffs]]-Table13[[#This Row],[Laid_Off]])</f>
        <v>6.870129870129869</v>
      </c>
      <c r="M1818" s="17" t="s">
        <v>1466</v>
      </c>
      <c r="N1818" s="17" t="s">
        <v>69</v>
      </c>
      <c r="O1818" s="35">
        <v>34</v>
      </c>
      <c r="P1818" s="3">
        <v>2024</v>
      </c>
      <c r="Q1818" s="3">
        <f>VLOOKUP(Table13[[#This Row],[Location_HQ]],layoffs_location_with_coordinat!A:F,6,FALSE)</f>
        <v>30.271128600000001</v>
      </c>
      <c r="R1818" s="3">
        <f>VLOOKUP(Table13[[#This Row],[Location_HQ]],layoffs_location_with_coordinat!A:G,7,FALSE)</f>
        <v>-97.743699500000005</v>
      </c>
    </row>
    <row r="1819" spans="1:18" ht="16" x14ac:dyDescent="0.2">
      <c r="A1819" s="3">
        <v>1816</v>
      </c>
      <c r="B1819" s="17" t="s">
        <v>1432</v>
      </c>
      <c r="C1819" s="17" t="s">
        <v>1433</v>
      </c>
      <c r="D1819" s="3">
        <f>VLOOKUP(Table13[[#This Row],[Location_HQ]],layoffs_location_with_coordinat!A:B,2,FALSE)</f>
        <v>0</v>
      </c>
      <c r="E1819" s="3">
        <f>VLOOKUP(Table13[[#This Row],[Location_HQ]],layoffs_location_with_coordinat!A:C,3,FALSE)</f>
        <v>0</v>
      </c>
      <c r="F1819" s="3" t="str">
        <f>VLOOKUP(Table13[[#This Row],[Location_HQ]],layoffs_location_with_coordinat!A:D,4,FALSE)</f>
        <v>Uruquay</v>
      </c>
      <c r="G1819" s="3" t="str">
        <f>VLOOKUP(Table13[[#This Row],[Location_HQ]],layoffs_location_with_coordinat!A:E,5,FALSE)</f>
        <v>South America</v>
      </c>
      <c r="H1819" s="17">
        <v>70</v>
      </c>
      <c r="I1819" s="18" t="d">
        <v>2024-06-17</v>
      </c>
      <c r="J1819" s="19">
        <v>30</v>
      </c>
      <c r="K1819" s="20">
        <f>SUM((H1819*100)/Table13[[#This Row],[Percentage]])</f>
        <v>233.33333333333334</v>
      </c>
      <c r="L1819" s="20">
        <f>SUM(Table13[[#This Row],[Company_Size_before_Layoffs]]-Table13[[#This Row],[Laid_Off]])</f>
        <v>163.33333333333334</v>
      </c>
      <c r="M1819" s="4" t="s">
        <v>1910</v>
      </c>
      <c r="N1819" s="17" t="s">
        <v>28</v>
      </c>
      <c r="O1819" s="35">
        <v>424</v>
      </c>
      <c r="P1819" s="3">
        <v>2024</v>
      </c>
      <c r="Q1819" s="3">
        <f>VLOOKUP(Table13[[#This Row],[Location_HQ]],layoffs_location_with_coordinat!A:F,6,FALSE)</f>
        <v>-34.901111999999998</v>
      </c>
      <c r="R1819" s="3">
        <f>VLOOKUP(Table13[[#This Row],[Location_HQ]],layoffs_location_with_coordinat!A:G,7,FALSE)</f>
        <v>-56.164532000000001</v>
      </c>
    </row>
    <row r="1820" spans="1:18" x14ac:dyDescent="0.2">
      <c r="A1820" s="3">
        <v>1817</v>
      </c>
      <c r="B1820" s="17" t="s">
        <v>1483</v>
      </c>
      <c r="C1820" s="17" t="s">
        <v>304</v>
      </c>
      <c r="D1820" s="3">
        <f>VLOOKUP(Table13[[#This Row],[Location_HQ]],layoffs_location_with_coordinat!A:B,2,FALSE)</f>
        <v>0</v>
      </c>
      <c r="E1820" s="3" t="str">
        <f>VLOOKUP(Table13[[#This Row],[Location_HQ]],layoffs_location_with_coordinat!A:C,3,FALSE)</f>
        <v>Texas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/>
      <c r="I1820" s="18" t="d">
        <v>2024-06-17</v>
      </c>
      <c r="J1820" s="19">
        <v>100</v>
      </c>
      <c r="K1820" s="20"/>
      <c r="L1820" s="20"/>
      <c r="M1820" s="17" t="s">
        <v>239</v>
      </c>
      <c r="N1820" s="17" t="s">
        <v>49</v>
      </c>
      <c r="O1820" s="35">
        <v>396</v>
      </c>
      <c r="P1820" s="3">
        <v>2024</v>
      </c>
      <c r="Q1820" s="3">
        <f>VLOOKUP(Table13[[#This Row],[Location_HQ]],layoffs_location_with_coordinat!A:F,6,FALSE)</f>
        <v>32.776271899999998</v>
      </c>
      <c r="R1820" s="3">
        <f>VLOOKUP(Table13[[#This Row],[Location_HQ]],layoffs_location_with_coordinat!A:G,7,FALSE)</f>
        <v>-96.796855899999997</v>
      </c>
    </row>
    <row r="1821" spans="1:18" ht="16" x14ac:dyDescent="0.2">
      <c r="A1821" s="3">
        <v>1977</v>
      </c>
      <c r="B1821" s="4" t="s">
        <v>1881</v>
      </c>
      <c r="C1821" s="4" t="s">
        <v>1416</v>
      </c>
      <c r="D1821" s="3" t="str">
        <f>VLOOKUP(Table13[[#This Row],[Location_HQ]],layoffs_location_with_coordinat!A:B,2,FALSE)</f>
        <v>San Francisco Bay Area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23">
        <v>441</v>
      </c>
      <c r="I1821" s="24" t="d">
        <v>2024-06-17</v>
      </c>
      <c r="J1821" s="47">
        <v>23</v>
      </c>
      <c r="K1821" s="25">
        <f>SUM((Table13[[#This Row],[Laid_Off]]*100)/Table13[[#This Row],[Percentage]])</f>
        <v>1917.391304347826</v>
      </c>
      <c r="L1821" s="25">
        <f>SUM(Table13[[#This Row],[Company_Size_before_Layoffs]]-Table13[[#This Row],[Laid_Off]])</f>
        <v>1476.391304347826</v>
      </c>
      <c r="M1821" s="4" t="s">
        <v>1899</v>
      </c>
      <c r="N1821" s="4" t="s">
        <v>1886</v>
      </c>
      <c r="O1821" s="27">
        <v>227</v>
      </c>
      <c r="P1821" s="77">
        <v>2024</v>
      </c>
      <c r="Q1821" s="3">
        <f>VLOOKUP(Table13[[#This Row],[Location_HQ]],layoffs_location_with_coordinat!A:F,6,FALSE)</f>
        <v>37.354106999999999</v>
      </c>
      <c r="R1821" s="3">
        <f>VLOOKUP(Table13[[#This Row],[Location_HQ]],layoffs_location_with_coordinat!A:G,7,FALSE)</f>
        <v>-121.95523799999999</v>
      </c>
    </row>
    <row r="1822" spans="1:18" ht="16" x14ac:dyDescent="0.2">
      <c r="A1822" s="3">
        <v>1978</v>
      </c>
      <c r="B1822" s="4" t="s">
        <v>1882</v>
      </c>
      <c r="C1822" s="4" t="s">
        <v>304</v>
      </c>
      <c r="D1822" s="3">
        <f>VLOOKUP(Table13[[#This Row],[Location_HQ]],layoffs_location_with_coordinat!A:B,2,FALSE)</f>
        <v>0</v>
      </c>
      <c r="E1822" s="73" t="str">
        <f>VLOOKUP(Table13[[#This Row],[Location_HQ]],layoffs_location_with_coordinat!A:C,3,FALSE)</f>
        <v>Texas</v>
      </c>
      <c r="F1822" s="3" t="str">
        <f>VLOOKUP(Table13[[#This Row],[Location_HQ]],layoffs_location_with_coordinat!A:D,4,FALSE)</f>
        <v>USA</v>
      </c>
      <c r="G1822" s="3" t="str">
        <f>VLOOKUP(Table13[[#This Row],[Location_HQ]],layoffs_location_with_coordinat!A:E,5,FALSE)</f>
        <v>North America</v>
      </c>
      <c r="H1822" s="4"/>
      <c r="I1822" s="24" t="d">
        <v>2024-06-17</v>
      </c>
      <c r="J1822" s="47">
        <v>100</v>
      </c>
      <c r="K1822" s="25">
        <f>SUM((Table13[[#This Row],[Laid_Off]]*100)/Table13[[#This Row],[Percentage]])</f>
        <v>0</v>
      </c>
      <c r="L1822" s="25">
        <f>SUM(Table13[[#This Row],[Company_Size_before_Layoffs]]-Table13[[#This Row],[Laid_Off]])</f>
        <v>0</v>
      </c>
      <c r="M1822" s="4" t="s">
        <v>239</v>
      </c>
      <c r="N1822" s="4" t="s">
        <v>1885</v>
      </c>
      <c r="O1822" s="27">
        <v>396</v>
      </c>
      <c r="P1822" s="77">
        <v>2024</v>
      </c>
      <c r="Q1822" s="3">
        <f>VLOOKUP(Table13[[#This Row],[Location_HQ]],layoffs_location_with_coordinat!A:F,6,FALSE)</f>
        <v>32.776271899999998</v>
      </c>
      <c r="R1822" s="3">
        <f>VLOOKUP(Table13[[#This Row],[Location_HQ]],layoffs_location_with_coordinat!A:G,7,FALSE)</f>
        <v>-96.796855899999997</v>
      </c>
    </row>
    <row r="1823" spans="1:18" x14ac:dyDescent="0.2">
      <c r="A1823" s="3">
        <v>1818</v>
      </c>
      <c r="B1823" s="17" t="s">
        <v>102</v>
      </c>
      <c r="C1823" s="17" t="s">
        <v>103</v>
      </c>
      <c r="D1823" s="3">
        <f>VLOOKUP(Table13[[#This Row],[Location_HQ]],layoffs_location_with_coordinat!A:B,2,FALSE)</f>
        <v>0</v>
      </c>
      <c r="E1823" s="3" t="str">
        <f>VLOOKUP(Table13[[#This Row],[Location_HQ]],layoffs_location_with_coordinat!A:C,3,FALSE)</f>
        <v>Kansas</v>
      </c>
      <c r="F1823" s="3" t="str">
        <f>VLOOKUP(Table13[[#This Row],[Location_HQ]],layoffs_location_with_coordinat!A:D,4,FALSE)</f>
        <v>USA</v>
      </c>
      <c r="G1823" s="3" t="str">
        <f>VLOOKUP(Table13[[#This Row],[Location_HQ]],layoffs_location_with_coordinat!A:E,5,FALSE)</f>
        <v>North America</v>
      </c>
      <c r="H1823" s="17">
        <v>16</v>
      </c>
      <c r="I1823" s="18" t="d">
        <v>2024-06-18</v>
      </c>
      <c r="J1823" s="19"/>
      <c r="K1823" s="20"/>
      <c r="L1823" s="20"/>
      <c r="M1823" s="17" t="s">
        <v>35</v>
      </c>
      <c r="N1823" s="17" t="s">
        <v>17</v>
      </c>
      <c r="O1823" s="35">
        <v>537</v>
      </c>
      <c r="P1823" s="3">
        <v>2024</v>
      </c>
      <c r="Q1823" s="3">
        <f>VLOOKUP(Table13[[#This Row],[Location_HQ]],layoffs_location_with_coordinat!A:F,6,FALSE)</f>
        <v>39.100104999999999</v>
      </c>
      <c r="R1823" s="3">
        <f>VLOOKUP(Table13[[#This Row],[Location_HQ]],layoffs_location_with_coordinat!A:G,7,FALSE)</f>
        <v>-94.578141599999995</v>
      </c>
    </row>
    <row r="1824" spans="1:18" x14ac:dyDescent="0.2">
      <c r="A1824" s="3">
        <v>1819</v>
      </c>
      <c r="B1824" s="17" t="s">
        <v>256</v>
      </c>
      <c r="C1824" s="17" t="s">
        <v>1416</v>
      </c>
      <c r="D1824" s="3" t="str">
        <f>VLOOKUP(Table13[[#This Row],[Location_HQ]],layoffs_location_with_coordinat!A:B,2,FALSE)</f>
        <v>San Francisco Bay Area</v>
      </c>
      <c r="E1824" s="3" t="str">
        <f>VLOOKUP(Table13[[#This Row],[Location_HQ]],layoffs_location_with_coordinat!A:C,3,FALSE)</f>
        <v>California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>
        <v>441</v>
      </c>
      <c r="I1824" s="18" t="d">
        <v>2024-06-18</v>
      </c>
      <c r="J1824" s="19">
        <v>23</v>
      </c>
      <c r="K1824" s="20">
        <f>SUM((H1824*100)/Table13[[#This Row],[Percentage]])</f>
        <v>1917.391304347826</v>
      </c>
      <c r="L1824" s="20">
        <f>SUM(Table13[[#This Row],[Company_Size_before_Layoffs]]-Table13[[#This Row],[Laid_Off]])</f>
        <v>1476.391304347826</v>
      </c>
      <c r="M1824" s="17" t="s">
        <v>68</v>
      </c>
      <c r="N1824" s="17" t="s">
        <v>28</v>
      </c>
      <c r="O1824" s="87">
        <v>227</v>
      </c>
      <c r="P1824" s="3">
        <v>2024</v>
      </c>
      <c r="Q1824" s="3">
        <f>VLOOKUP(Table13[[#This Row],[Location_HQ]],layoffs_location_with_coordinat!A:F,6,FALSE)</f>
        <v>37.354106999999999</v>
      </c>
      <c r="R1824" s="3">
        <f>VLOOKUP(Table13[[#This Row],[Location_HQ]],layoffs_location_with_coordinat!A:G,7,FALSE)</f>
        <v>-121.95523799999999</v>
      </c>
    </row>
    <row r="1825" spans="1:18" x14ac:dyDescent="0.2">
      <c r="A1825" s="3">
        <v>1820</v>
      </c>
      <c r="B1825" s="17" t="s">
        <v>1472</v>
      </c>
      <c r="C1825" s="17" t="s">
        <v>76</v>
      </c>
      <c r="D1825" s="3">
        <f>VLOOKUP(Table13[[#This Row],[Location_HQ]],layoffs_location_with_coordinat!A:B,2,FALSE)</f>
        <v>0</v>
      </c>
      <c r="E1825" s="3" t="str">
        <f>VLOOKUP(Table13[[#This Row],[Location_HQ]],layoffs_location_with_coordinat!A:C,3,FALSE)</f>
        <v>California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/>
      <c r="I1825" s="18" t="d">
        <v>2024-06-18</v>
      </c>
      <c r="J1825" s="19">
        <v>100</v>
      </c>
      <c r="K1825" s="20"/>
      <c r="L1825" s="20"/>
      <c r="M1825" s="17" t="s">
        <v>32</v>
      </c>
      <c r="N1825" s="17" t="s">
        <v>28</v>
      </c>
      <c r="O1825" s="35">
        <v>1700</v>
      </c>
      <c r="P1825" s="3">
        <v>2024</v>
      </c>
      <c r="Q1825" s="3">
        <f>VLOOKUP(Table13[[#This Row],[Location_HQ]],layoffs_location_with_coordinat!A:F,6,FALSE)</f>
        <v>34.053690899999999</v>
      </c>
      <c r="R1825" s="3">
        <f>VLOOKUP(Table13[[#This Row],[Location_HQ]],layoffs_location_with_coordinat!A:G,7,FALSE)</f>
        <v>-118.242766</v>
      </c>
    </row>
    <row r="1826" spans="1:18" x14ac:dyDescent="0.2">
      <c r="A1826" s="3">
        <v>1821</v>
      </c>
      <c r="B1826" s="17" t="s">
        <v>479</v>
      </c>
      <c r="C1826" s="17" t="s">
        <v>217</v>
      </c>
      <c r="D1826" s="3">
        <f>VLOOKUP(Table13[[#This Row],[Location_HQ]],layoffs_location_with_coordinat!A:B,2,FALSE)</f>
        <v>0</v>
      </c>
      <c r="E1826" s="3">
        <f>VLOOKUP(Table13[[#This Row],[Location_HQ]],layoffs_location_with_coordinat!A:C,3,FALSE)</f>
        <v>0</v>
      </c>
      <c r="F1826" s="3" t="str">
        <f>VLOOKUP(Table13[[#This Row],[Location_HQ]],layoffs_location_with_coordinat!A:D,4,FALSE)</f>
        <v>Ireland</v>
      </c>
      <c r="G1826" s="3" t="str">
        <f>VLOOKUP(Table13[[#This Row],[Location_HQ]],layoffs_location_with_coordinat!A:E,5,FALSE)</f>
        <v>Europe</v>
      </c>
      <c r="H1826" s="17">
        <v>85</v>
      </c>
      <c r="I1826" s="18" t="d">
        <v>2024-06-18</v>
      </c>
      <c r="J1826" s="19"/>
      <c r="K1826" s="20"/>
      <c r="L1826" s="20"/>
      <c r="M1826" s="17" t="s">
        <v>35</v>
      </c>
      <c r="N1826" s="17" t="s">
        <v>28</v>
      </c>
      <c r="O1826" s="35"/>
      <c r="P1826" s="3">
        <v>2024</v>
      </c>
      <c r="Q1826" s="3">
        <f>VLOOKUP(Table13[[#This Row],[Location_HQ]],layoffs_location_with_coordinat!A:F,6,FALSE)</f>
        <v>53.349379499999998</v>
      </c>
      <c r="R1826" s="3">
        <f>VLOOKUP(Table13[[#This Row],[Location_HQ]],layoffs_location_with_coordinat!A:G,7,FALSE)</f>
        <v>-6.2605592999999997</v>
      </c>
    </row>
    <row r="1827" spans="1:18" x14ac:dyDescent="0.2">
      <c r="A1827" s="3">
        <v>1822</v>
      </c>
      <c r="B1827" s="17" t="s">
        <v>1426</v>
      </c>
      <c r="C1827" s="17" t="s">
        <v>47</v>
      </c>
      <c r="D1827" s="3">
        <f>VLOOKUP(Table13[[#This Row],[Location_HQ]],layoffs_location_with_coordinat!A:B,2,FALSE)</f>
        <v>0</v>
      </c>
      <c r="E1827" s="3">
        <f>VLOOKUP(Table13[[#This Row],[Location_HQ]],layoffs_location_with_coordinat!A:C,3,FALSE)</f>
        <v>0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>
        <v>30</v>
      </c>
      <c r="I1827" s="18" t="d">
        <v>2024-06-18</v>
      </c>
      <c r="J1827" s="19">
        <v>4</v>
      </c>
      <c r="K1827" s="20">
        <f>SUM((H1827*100)/Table13[[#This Row],[Percentage]])</f>
        <v>750</v>
      </c>
      <c r="L1827" s="20">
        <f>SUM(Table13[[#This Row],[Company_Size_before_Layoffs]]-Table13[[#This Row],[Laid_Off]])</f>
        <v>720</v>
      </c>
      <c r="M1827" s="17" t="s">
        <v>35</v>
      </c>
      <c r="N1827" s="17" t="s">
        <v>22</v>
      </c>
      <c r="O1827" s="35">
        <v>770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1823</v>
      </c>
      <c r="B1828" s="17" t="s">
        <v>1428</v>
      </c>
      <c r="C1828" s="17" t="s">
        <v>39</v>
      </c>
      <c r="D1828" s="3">
        <f>VLOOKUP(Table13[[#This Row],[Location_HQ]],layoffs_location_with_coordinat!A:B,2,FALSE)</f>
        <v>0</v>
      </c>
      <c r="E1828" s="3" t="str">
        <f>VLOOKUP(Table13[[#This Row],[Location_HQ]],layoffs_location_with_coordinat!A:C,3,FALSE)</f>
        <v>New York</v>
      </c>
      <c r="F1828" s="3" t="str">
        <f>VLOOKUP(Table13[[#This Row],[Location_HQ]],layoffs_location_with_coordinat!A:D,4,FALSE)</f>
        <v>USA</v>
      </c>
      <c r="G1828" s="3" t="str">
        <f>VLOOKUP(Table13[[#This Row],[Location_HQ]],layoffs_location_with_coordinat!A:E,5,FALSE)</f>
        <v>North America</v>
      </c>
      <c r="H1828" s="17"/>
      <c r="I1828" s="18" t="d">
        <v>2024-06-18</v>
      </c>
      <c r="J1828" s="19">
        <v>15</v>
      </c>
      <c r="K1828" s="20"/>
      <c r="L1828" s="20"/>
      <c r="M1828" s="17" t="s">
        <v>35</v>
      </c>
      <c r="N1828" s="17" t="s">
        <v>41</v>
      </c>
      <c r="O1828" s="35">
        <v>170</v>
      </c>
      <c r="P1828" s="3">
        <v>2024</v>
      </c>
      <c r="Q1828" s="3">
        <f>VLOOKUP(Table13[[#This Row],[Location_HQ]],layoffs_location_with_coordinat!A:F,6,FALSE)</f>
        <v>40.7127281</v>
      </c>
      <c r="R1828" s="3">
        <f>VLOOKUP(Table13[[#This Row],[Location_HQ]],layoffs_location_with_coordinat!A:G,7,FALSE)</f>
        <v>-74.006015199999993</v>
      </c>
    </row>
    <row r="1829" spans="1:18" x14ac:dyDescent="0.2">
      <c r="A1829" s="3">
        <v>1824</v>
      </c>
      <c r="B1829" s="17" t="s">
        <v>1482</v>
      </c>
      <c r="C1829" s="17" t="s">
        <v>145</v>
      </c>
      <c r="D1829" s="3">
        <f>VLOOKUP(Table13[[#This Row],[Location_HQ]],layoffs_location_with_coordinat!A:B,2,FALSE)</f>
        <v>0</v>
      </c>
      <c r="E1829" s="3" t="str">
        <f>VLOOKUP(Table13[[#This Row],[Location_HQ]],layoffs_location_with_coordinat!A:C,3,FALSE)</f>
        <v>Oregon</v>
      </c>
      <c r="F1829" s="3" t="str">
        <f>VLOOKUP(Table13[[#This Row],[Location_HQ]],layoffs_location_with_coordinat!A:D,4,FALSE)</f>
        <v>USA</v>
      </c>
      <c r="G1829" s="3" t="str">
        <f>VLOOKUP(Table13[[#This Row],[Location_HQ]],layoffs_location_with_coordinat!A:E,5,FALSE)</f>
        <v>North America</v>
      </c>
      <c r="H1829" s="17">
        <v>375</v>
      </c>
      <c r="I1829" s="18" t="d">
        <v>2024-06-18</v>
      </c>
      <c r="J1829" s="19">
        <v>5</v>
      </c>
      <c r="K1829" s="20">
        <f>SUM((H1829*100)/Table13[[#This Row],[Percentage]])</f>
        <v>7500</v>
      </c>
      <c r="L1829" s="20">
        <f>SUM(Table13[[#This Row],[Company_Size_before_Layoffs]]-Table13[[#This Row],[Laid_Off]])</f>
        <v>7125</v>
      </c>
      <c r="M1829" s="17" t="s">
        <v>35</v>
      </c>
      <c r="N1829" s="17" t="s">
        <v>28</v>
      </c>
      <c r="O1829" s="35">
        <v>400</v>
      </c>
      <c r="P1829" s="3">
        <v>2024</v>
      </c>
      <c r="Q1829" s="3">
        <f>VLOOKUP(Table13[[#This Row],[Location_HQ]],layoffs_location_with_coordinat!A:F,6,FALSE)</f>
        <v>45.520247099999999</v>
      </c>
      <c r="R1829" s="3">
        <f>VLOOKUP(Table13[[#This Row],[Location_HQ]],layoffs_location_with_coordinat!A:G,7,FALSE)</f>
        <v>-122.674194</v>
      </c>
    </row>
    <row r="1830" spans="1:18" ht="16" x14ac:dyDescent="0.2">
      <c r="A1830" s="3">
        <v>1972</v>
      </c>
      <c r="B1830" s="4" t="s">
        <v>1876</v>
      </c>
      <c r="C1830" s="4" t="s">
        <v>145</v>
      </c>
      <c r="D1830" s="3">
        <f>VLOOKUP(Table13[[#This Row],[Location_HQ]],layoffs_location_with_coordinat!A:B,2,FALSE)</f>
        <v>0</v>
      </c>
      <c r="E1830" s="3" t="str">
        <f>VLOOKUP(Table13[[#This Row],[Location_HQ]],layoffs_location_with_coordinat!A:C,3,FALSE)</f>
        <v>Oregon</v>
      </c>
      <c r="F1830" s="3" t="str">
        <f>VLOOKUP(Table13[[#This Row],[Location_HQ]],layoffs_location_with_coordinat!A:D,4,FALSE)</f>
        <v>USA</v>
      </c>
      <c r="G1830" s="3" t="str">
        <f>VLOOKUP(Table13[[#This Row],[Location_HQ]],layoffs_location_with_coordinat!A:E,5,FALSE)</f>
        <v>North America</v>
      </c>
      <c r="H1830" s="23">
        <v>375</v>
      </c>
      <c r="I1830" s="24" t="d">
        <v>2024-06-18</v>
      </c>
      <c r="J1830" s="47">
        <v>5</v>
      </c>
      <c r="K1830" s="25">
        <f>SUM((Table13[[#This Row],[Laid_Off]]*100)/Table13[[#This Row],[Percentage]])</f>
        <v>7500</v>
      </c>
      <c r="L1830" s="25">
        <f>SUM(Table13[[#This Row],[Company_Size_before_Layoffs]]-Table13[[#This Row],[Laid_Off]])</f>
        <v>7125</v>
      </c>
      <c r="M1830" s="4" t="s">
        <v>1897</v>
      </c>
      <c r="N1830" s="4" t="s">
        <v>1886</v>
      </c>
      <c r="O1830" s="27">
        <v>400</v>
      </c>
      <c r="P1830" s="77">
        <v>2024</v>
      </c>
      <c r="Q1830" s="3">
        <f>VLOOKUP(Table13[[#This Row],[Location_HQ]],layoffs_location_with_coordinat!A:F,6,FALSE)</f>
        <v>45.520247099999999</v>
      </c>
      <c r="R1830" s="3">
        <f>VLOOKUP(Table13[[#This Row],[Location_HQ]],layoffs_location_with_coordinat!A:G,7,FALSE)</f>
        <v>-122.674194</v>
      </c>
    </row>
    <row r="1831" spans="1:18" ht="16" x14ac:dyDescent="0.2">
      <c r="A1831" s="3">
        <v>1973</v>
      </c>
      <c r="B1831" s="4" t="s">
        <v>1877</v>
      </c>
      <c r="C1831" s="4" t="s">
        <v>1695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23">
        <v>85</v>
      </c>
      <c r="I1831" s="24" t="d">
        <v>2024-06-18</v>
      </c>
      <c r="J1831" s="5"/>
      <c r="K1831" s="25"/>
      <c r="L1831" s="25"/>
      <c r="M1831" s="4" t="s">
        <v>1897</v>
      </c>
      <c r="N1831" s="4" t="s">
        <v>1886</v>
      </c>
      <c r="O1831" s="27">
        <v>216</v>
      </c>
      <c r="P1831" s="77">
        <v>2024</v>
      </c>
      <c r="Q1831" s="3">
        <f>VLOOKUP(Table13[[#This Row],[Location_HQ]],layoffs_location_with_coordinat!A:F,6,FALSE)</f>
        <v>37.336166300000002</v>
      </c>
      <c r="R1831" s="3">
        <f>VLOOKUP(Table13[[#This Row],[Location_HQ]],layoffs_location_with_coordinat!A:G,7,FALSE)</f>
        <v>-121.890591</v>
      </c>
    </row>
    <row r="1832" spans="1:18" ht="16" x14ac:dyDescent="0.2">
      <c r="A1832" s="3">
        <v>1974</v>
      </c>
      <c r="B1832" s="4" t="s">
        <v>1878</v>
      </c>
      <c r="C1832" s="4" t="s">
        <v>47</v>
      </c>
      <c r="D1832" s="3">
        <f>VLOOKUP(Table13[[#This Row],[Location_HQ]],layoffs_location_with_coordinat!A:B,2,FALSE)</f>
        <v>0</v>
      </c>
      <c r="E1832" s="3">
        <f>VLOOKUP(Table13[[#This Row],[Location_HQ]],layoffs_location_with_coordinat!A:C,3,FALSE)</f>
        <v>0</v>
      </c>
      <c r="F1832" s="3" t="str">
        <f>VLOOKUP(Table13[[#This Row],[Location_HQ]],layoffs_location_with_coordinat!A:D,4,FALSE)</f>
        <v>Israel</v>
      </c>
      <c r="G1832" s="3" t="str">
        <f>VLOOKUP(Table13[[#This Row],[Location_HQ]],layoffs_location_with_coordinat!A:E,5,FALSE)</f>
        <v>Asia</v>
      </c>
      <c r="H1832" s="23">
        <v>30</v>
      </c>
      <c r="I1832" s="24" t="d">
        <v>2024-06-18</v>
      </c>
      <c r="J1832" s="5"/>
      <c r="K1832" s="25"/>
      <c r="L1832" s="25"/>
      <c r="M1832" s="4" t="s">
        <v>1897</v>
      </c>
      <c r="N1832" s="4" t="s">
        <v>1883</v>
      </c>
      <c r="O1832" s="27">
        <v>770</v>
      </c>
      <c r="P1832" s="77">
        <v>2024</v>
      </c>
      <c r="Q1832" s="3">
        <f>VLOOKUP(Table13[[#This Row],[Location_HQ]],layoffs_location_with_coordinat!A:F,6,FALSE)</f>
        <v>32.0852997</v>
      </c>
      <c r="R1832" s="3">
        <f>VLOOKUP(Table13[[#This Row],[Location_HQ]],layoffs_location_with_coordinat!A:G,7,FALSE)</f>
        <v>34.781806400000001</v>
      </c>
    </row>
    <row r="1833" spans="1:18" ht="16" x14ac:dyDescent="0.2">
      <c r="A1833" s="3">
        <v>1975</v>
      </c>
      <c r="B1833" s="4" t="s">
        <v>1879</v>
      </c>
      <c r="C1833" s="4" t="s">
        <v>103</v>
      </c>
      <c r="D1833" s="3">
        <f>VLOOKUP(Table13[[#This Row],[Location_HQ]],layoffs_location_with_coordinat!A:B,2,FALSE)</f>
        <v>0</v>
      </c>
      <c r="E1833" s="3" t="str">
        <f>VLOOKUP(Table13[[#This Row],[Location_HQ]],layoffs_location_with_coordinat!A:C,3,FALSE)</f>
        <v>Kansas</v>
      </c>
      <c r="F1833" s="3" t="str">
        <f>VLOOKUP(Table13[[#This Row],[Location_HQ]],layoffs_location_with_coordinat!A:D,4,FALSE)</f>
        <v>USA</v>
      </c>
      <c r="G1833" s="3" t="str">
        <f>VLOOKUP(Table13[[#This Row],[Location_HQ]],layoffs_location_with_coordinat!A:E,5,FALSE)</f>
        <v>North America</v>
      </c>
      <c r="H1833" s="23">
        <v>16</v>
      </c>
      <c r="I1833" s="24" t="d">
        <v>2024-06-18</v>
      </c>
      <c r="J1833" s="5"/>
      <c r="K1833" s="25"/>
      <c r="L1833" s="25"/>
      <c r="M1833" s="4" t="s">
        <v>1897</v>
      </c>
      <c r="N1833" s="4" t="s">
        <v>1893</v>
      </c>
      <c r="O1833" s="27">
        <v>537</v>
      </c>
      <c r="P1833" s="77">
        <v>2024</v>
      </c>
      <c r="Q1833" s="3">
        <f>VLOOKUP(Table13[[#This Row],[Location_HQ]],layoffs_location_with_coordinat!A:F,6,FALSE)</f>
        <v>39.100104999999999</v>
      </c>
      <c r="R1833" s="3">
        <f>VLOOKUP(Table13[[#This Row],[Location_HQ]],layoffs_location_with_coordinat!A:G,7,FALSE)</f>
        <v>-94.578141599999995</v>
      </c>
    </row>
    <row r="1834" spans="1:18" ht="16" x14ac:dyDescent="0.2">
      <c r="A1834" s="3">
        <v>1976</v>
      </c>
      <c r="B1834" s="4" t="s">
        <v>1880</v>
      </c>
      <c r="C1834" s="4" t="s">
        <v>76</v>
      </c>
      <c r="D1834" s="3">
        <f>VLOOKUP(Table13[[#This Row],[Location_HQ]],layoffs_location_with_coordinat!A:B,2,FALSE)</f>
        <v>0</v>
      </c>
      <c r="E1834" s="3" t="str">
        <f>VLOOKUP(Table13[[#This Row],[Location_HQ]],layoffs_location_with_coordinat!A:C,3,FALSE)</f>
        <v>California</v>
      </c>
      <c r="F1834" s="3" t="str">
        <f>VLOOKUP(Table13[[#This Row],[Location_HQ]],layoffs_location_with_coordinat!A:D,4,FALSE)</f>
        <v>USA</v>
      </c>
      <c r="G1834" s="3" t="str">
        <f>VLOOKUP(Table13[[#This Row],[Location_HQ]],layoffs_location_with_coordinat!A:E,5,FALSE)</f>
        <v>North America</v>
      </c>
      <c r="H1834" s="4"/>
      <c r="I1834" s="24" t="d">
        <v>2024-06-18</v>
      </c>
      <c r="J1834" s="47">
        <v>100</v>
      </c>
      <c r="K1834" s="25"/>
      <c r="L1834" s="25">
        <f>SUM(Table13[[#This Row],[Company_Size_before_Layoffs]]-Table13[[#This Row],[Laid_Off]])</f>
        <v>0</v>
      </c>
      <c r="M1834" s="4" t="s">
        <v>1962</v>
      </c>
      <c r="N1834" s="4" t="s">
        <v>1886</v>
      </c>
      <c r="O1834" s="27">
        <v>1.7</v>
      </c>
      <c r="P1834" s="77">
        <v>2024</v>
      </c>
      <c r="Q1834" s="3">
        <f>VLOOKUP(Table13[[#This Row],[Location_HQ]],layoffs_location_with_coordinat!A:F,6,FALSE)</f>
        <v>34.053690899999999</v>
      </c>
      <c r="R1834" s="3">
        <f>VLOOKUP(Table13[[#This Row],[Location_HQ]],layoffs_location_with_coordinat!A:G,7,FALSE)</f>
        <v>-118.242766</v>
      </c>
    </row>
    <row r="1835" spans="1:18" ht="16" x14ac:dyDescent="0.2">
      <c r="A1835" s="3">
        <v>1825</v>
      </c>
      <c r="B1835" s="17" t="s">
        <v>1579</v>
      </c>
      <c r="C1835" s="17" t="s">
        <v>1416</v>
      </c>
      <c r="D1835" s="3" t="str">
        <f>VLOOKUP(Table13[[#This Row],[Location_HQ]],layoffs_location_with_coordinat!A:B,2,FALSE)</f>
        <v>San Francisco Bay Area</v>
      </c>
      <c r="E1835" s="3" t="str">
        <f>VLOOKUP(Table13[[#This Row],[Location_HQ]],layoffs_location_with_coordinat!A:C,3,FALSE)</f>
        <v>California</v>
      </c>
      <c r="F1835" s="3" t="str">
        <f>VLOOKUP(Table13[[#This Row],[Location_HQ]],layoffs_location_with_coordinat!A:D,4,FALSE)</f>
        <v>USA</v>
      </c>
      <c r="G1835" s="3" t="str">
        <f>VLOOKUP(Table13[[#This Row],[Location_HQ]],layoffs_location_with_coordinat!A:E,5,FALSE)</f>
        <v>North America</v>
      </c>
      <c r="H1835" s="17">
        <v>22</v>
      </c>
      <c r="I1835" s="18" t="d">
        <v>2024-06-19</v>
      </c>
      <c r="J1835" s="19">
        <v>10</v>
      </c>
      <c r="K1835" s="20">
        <f>SUM((H1835*100)/Table13[[#This Row],[Percentage]])</f>
        <v>220</v>
      </c>
      <c r="L1835" s="20">
        <f>SUM(Table13[[#This Row],[Company_Size_before_Layoffs]]-Table13[[#This Row],[Laid_Off]])</f>
        <v>198</v>
      </c>
      <c r="M1835" s="17" t="s">
        <v>1442</v>
      </c>
      <c r="N1835" s="4" t="s">
        <v>28</v>
      </c>
      <c r="O1835" s="27">
        <v>12</v>
      </c>
      <c r="P1835" s="3">
        <v>2024</v>
      </c>
      <c r="Q1835" s="3">
        <f>VLOOKUP(Table13[[#This Row],[Location_HQ]],layoffs_location_with_coordinat!A:F,6,FALSE)</f>
        <v>37.354106999999999</v>
      </c>
      <c r="R1835" s="3">
        <f>VLOOKUP(Table13[[#This Row],[Location_HQ]],layoffs_location_with_coordinat!A:G,7,FALSE)</f>
        <v>-121.95523799999999</v>
      </c>
    </row>
    <row r="1836" spans="1:18" ht="16" x14ac:dyDescent="0.2">
      <c r="A1836" s="3">
        <v>1970</v>
      </c>
      <c r="B1836" s="4" t="s">
        <v>1874</v>
      </c>
      <c r="C1836" s="77" t="s">
        <v>1489</v>
      </c>
      <c r="D1836" s="3">
        <f>VLOOKUP(Table13[[#This Row],[Location_HQ]],layoffs_location_with_coordinat!A:B,2,FALSE)</f>
        <v>0</v>
      </c>
      <c r="E1836" s="3" t="str">
        <f>VLOOKUP(Table13[[#This Row],[Location_HQ]],layoffs_location_with_coordinat!A:C,3,FALSE)</f>
        <v>Hessen</v>
      </c>
      <c r="F1836" s="3" t="str">
        <f>VLOOKUP(Table13[[#This Row],[Location_HQ]],layoffs_location_with_coordinat!A:D,4,FALSE)</f>
        <v>Germany</v>
      </c>
      <c r="G1836" s="3" t="str">
        <f>VLOOKUP(Table13[[#This Row],[Location_HQ]],layoffs_location_with_coordinat!A:E,5,FALSE)</f>
        <v>Europe</v>
      </c>
      <c r="H1836" s="23">
        <v>200</v>
      </c>
      <c r="I1836" s="24" t="d">
        <v>2024-06-19</v>
      </c>
      <c r="J1836" s="47">
        <v>18</v>
      </c>
      <c r="K1836" s="25">
        <f>SUM((Table13[[#This Row],[Laid_Off]]*100)/Table13[[#This Row],[Percentage]])</f>
        <v>1111.1111111111111</v>
      </c>
      <c r="L1836" s="25">
        <f>SUM(Table13[[#This Row],[Company_Size_before_Layoffs]]-Table13[[#This Row],[Laid_Off]])</f>
        <v>911.11111111111109</v>
      </c>
      <c r="M1836" s="4" t="s">
        <v>1902</v>
      </c>
      <c r="N1836" s="4" t="s">
        <v>1888</v>
      </c>
      <c r="O1836" s="27"/>
      <c r="P1836" s="77">
        <v>2024</v>
      </c>
      <c r="Q1836" s="3">
        <f>VLOOKUP(Table13[[#This Row],[Location_HQ]],layoffs_location_with_coordinat!A:F,6,FALSE)</f>
        <v>50.110644399999998</v>
      </c>
      <c r="R1836" s="3">
        <f>VLOOKUP(Table13[[#This Row],[Location_HQ]],layoffs_location_with_coordinat!A:G,7,FALSE)</f>
        <v>8.6820917000000009</v>
      </c>
    </row>
    <row r="1837" spans="1:18" ht="16" x14ac:dyDescent="0.2">
      <c r="A1837" s="3">
        <v>1971</v>
      </c>
      <c r="B1837" s="4" t="s">
        <v>1875</v>
      </c>
      <c r="C1837" s="4" t="s">
        <v>47</v>
      </c>
      <c r="D1837" s="3">
        <f>VLOOKUP(Table13[[#This Row],[Location_HQ]],layoffs_location_with_coordinat!A:B,2,FALSE)</f>
        <v>0</v>
      </c>
      <c r="E1837" s="3">
        <f>VLOOKUP(Table13[[#This Row],[Location_HQ]],layoffs_location_with_coordinat!A:C,3,FALSE)</f>
        <v>0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23">
        <v>20</v>
      </c>
      <c r="I1837" s="24" t="d">
        <v>2024-06-19</v>
      </c>
      <c r="J1837" s="47">
        <v>10</v>
      </c>
      <c r="K1837" s="25">
        <f>SUM((Table13[[#This Row],[Laid_Off]]*100)/Table13[[#This Row],[Percentage]])</f>
        <v>200</v>
      </c>
      <c r="L1837" s="25">
        <f>SUM(Table13[[#This Row],[Company_Size_before_Layoffs]]-Table13[[#This Row],[Laid_Off]])</f>
        <v>180</v>
      </c>
      <c r="M1837" s="4" t="s">
        <v>1961</v>
      </c>
      <c r="N1837" s="4" t="s">
        <v>1888</v>
      </c>
      <c r="O1837" s="27">
        <v>131</v>
      </c>
      <c r="P1837" s="77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x14ac:dyDescent="0.2">
      <c r="A1838" s="3">
        <v>1826</v>
      </c>
      <c r="B1838" s="17" t="s">
        <v>1425</v>
      </c>
      <c r="C1838" s="17" t="s">
        <v>47</v>
      </c>
      <c r="D1838" s="3">
        <f>VLOOKUP(Table13[[#This Row],[Location_HQ]],layoffs_location_with_coordinat!A:B,2,FALSE)</f>
        <v>0</v>
      </c>
      <c r="E1838" s="3">
        <f>VLOOKUP(Table13[[#This Row],[Location_HQ]],layoffs_location_with_coordinat!A:C,3,FALSE)</f>
        <v>0</v>
      </c>
      <c r="F1838" s="3" t="str">
        <f>VLOOKUP(Table13[[#This Row],[Location_HQ]],layoffs_location_with_coordinat!A:D,4,FALSE)</f>
        <v>Israel</v>
      </c>
      <c r="G1838" s="3" t="str">
        <f>VLOOKUP(Table13[[#This Row],[Location_HQ]],layoffs_location_with_coordinat!A:E,5,FALSE)</f>
        <v>Asia</v>
      </c>
      <c r="H1838" s="17"/>
      <c r="I1838" s="18" t="d">
        <v>2024-06-20</v>
      </c>
      <c r="J1838" s="19">
        <v>12</v>
      </c>
      <c r="K1838" s="20"/>
      <c r="L1838" s="20"/>
      <c r="M1838" s="17" t="s">
        <v>35</v>
      </c>
      <c r="N1838" s="17" t="s">
        <v>22</v>
      </c>
      <c r="O1838" s="35">
        <v>769</v>
      </c>
      <c r="P1838" s="3">
        <v>2024</v>
      </c>
      <c r="Q1838" s="3">
        <f>VLOOKUP(Table13[[#This Row],[Location_HQ]],layoffs_location_with_coordinat!A:F,6,FALSE)</f>
        <v>32.0852997</v>
      </c>
      <c r="R1838" s="3">
        <f>VLOOKUP(Table13[[#This Row],[Location_HQ]],layoffs_location_with_coordinat!A:G,7,FALSE)</f>
        <v>34.781806400000001</v>
      </c>
    </row>
    <row r="1839" spans="1:18" ht="16" x14ac:dyDescent="0.2">
      <c r="A1839" s="3">
        <v>1967</v>
      </c>
      <c r="B1839" s="36" t="s">
        <v>1871</v>
      </c>
      <c r="C1839" s="36" t="s">
        <v>71</v>
      </c>
      <c r="D1839" s="3">
        <f>VLOOKUP(Table13[[#This Row],[Location_HQ]],layoffs_location_with_coordinat!A:B,2,FALSE)</f>
        <v>0</v>
      </c>
      <c r="E1839" s="3" t="str">
        <f>VLOOKUP(Table13[[#This Row],[Location_HQ]],layoffs_location_with_coordinat!A:C,3,FALSE)</f>
        <v>Massachusetts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2">
        <v>400</v>
      </c>
      <c r="I1839" s="43" t="d">
        <v>2024-06-20</v>
      </c>
      <c r="J1839" s="47">
        <v>35</v>
      </c>
      <c r="K1839" s="25">
        <f>SUM((Table13[[#This Row],[Laid_Off]]*100)/Table13[[#This Row],[Percentage]])</f>
        <v>1142.8571428571429</v>
      </c>
      <c r="L1839" s="25">
        <f>SUM(Table13[[#This Row],[Company_Size_before_Layoffs]]-Table13[[#This Row],[Laid_Off]])</f>
        <v>742.85714285714289</v>
      </c>
      <c r="M1839" s="36" t="s">
        <v>1896</v>
      </c>
      <c r="N1839" s="36" t="s">
        <v>1886</v>
      </c>
      <c r="O1839" s="45">
        <v>1.6</v>
      </c>
      <c r="P1839" s="77">
        <v>2024</v>
      </c>
      <c r="Q1839" s="3">
        <f>VLOOKUP(Table13[[#This Row],[Location_HQ]],layoffs_location_with_coordinat!A:F,6,FALSE)</f>
        <v>42.355433400000003</v>
      </c>
      <c r="R1839" s="3">
        <f>VLOOKUP(Table13[[#This Row],[Location_HQ]],layoffs_location_with_coordinat!A:G,7,FALSE)</f>
        <v>-71.060511000000005</v>
      </c>
    </row>
    <row r="1840" spans="1:18" ht="16" x14ac:dyDescent="0.2">
      <c r="A1840" s="3">
        <v>1968</v>
      </c>
      <c r="B1840" s="4" t="s">
        <v>1873</v>
      </c>
      <c r="C1840" s="4" t="s">
        <v>47</v>
      </c>
      <c r="D1840" s="3">
        <f>VLOOKUP(Table13[[#This Row],[Location_HQ]],layoffs_location_with_coordinat!A:B,2,FALSE)</f>
        <v>0</v>
      </c>
      <c r="E1840" s="3">
        <f>VLOOKUP(Table13[[#This Row],[Location_HQ]],layoffs_location_with_coordinat!A:C,3,FALSE)</f>
        <v>0</v>
      </c>
      <c r="F1840" s="3" t="str">
        <f>VLOOKUP(Table13[[#This Row],[Location_HQ]],layoffs_location_with_coordinat!A:D,4,FALSE)</f>
        <v>Israel</v>
      </c>
      <c r="G1840" s="3" t="str">
        <f>VLOOKUP(Table13[[#This Row],[Location_HQ]],layoffs_location_with_coordinat!A:E,5,FALSE)</f>
        <v>Asia</v>
      </c>
      <c r="H1840" s="4"/>
      <c r="I1840" s="24" t="d">
        <v>2024-06-20</v>
      </c>
      <c r="J1840" s="5"/>
      <c r="K1840" s="25"/>
      <c r="L1840" s="25"/>
      <c r="M1840" s="4" t="s">
        <v>1897</v>
      </c>
      <c r="N1840" s="4" t="s">
        <v>1883</v>
      </c>
      <c r="O1840" s="27">
        <v>769</v>
      </c>
      <c r="P1840" s="4">
        <v>2024</v>
      </c>
      <c r="Q1840" s="3">
        <f>VLOOKUP(Table13[[#This Row],[Location_HQ]],layoffs_location_with_coordinat!A:F,6,FALSE)</f>
        <v>32.0852997</v>
      </c>
      <c r="R1840" s="3">
        <f>VLOOKUP(Table13[[#This Row],[Location_HQ]],layoffs_location_with_coordinat!A:G,7,FALSE)</f>
        <v>34.781806400000001</v>
      </c>
    </row>
    <row r="1841" spans="1:18" ht="16" x14ac:dyDescent="0.2">
      <c r="A1841" s="3">
        <v>1969</v>
      </c>
      <c r="B1841" s="4" t="s">
        <v>1792</v>
      </c>
      <c r="C1841" s="4" t="s">
        <v>13</v>
      </c>
      <c r="D1841" s="3">
        <f>VLOOKUP(Table13[[#This Row],[Location_HQ]],layoffs_location_with_coordinat!A:B,2,FALSE)</f>
        <v>0</v>
      </c>
      <c r="E1841" s="3">
        <f>VLOOKUP(Table13[[#This Row],[Location_HQ]],layoffs_location_with_coordinat!A:C,3,FALSE)</f>
        <v>0</v>
      </c>
      <c r="F1841" s="3" t="str">
        <f>VLOOKUP(Table13[[#This Row],[Location_HQ]],layoffs_location_with_coordinat!A:D,4,FALSE)</f>
        <v>India</v>
      </c>
      <c r="G1841" s="3" t="str">
        <f>VLOOKUP(Table13[[#This Row],[Location_HQ]],layoffs_location_with_coordinat!A:E,5,FALSE)</f>
        <v>Asia</v>
      </c>
      <c r="H1841" s="4"/>
      <c r="I1841" s="24" t="d">
        <v>2024-06-20</v>
      </c>
      <c r="J1841" s="47">
        <v>80</v>
      </c>
      <c r="K1841" s="25"/>
      <c r="L1841" s="25"/>
      <c r="M1841" s="4" t="s">
        <v>1900</v>
      </c>
      <c r="N1841" s="4" t="s">
        <v>1883</v>
      </c>
      <c r="O1841" s="27">
        <v>54</v>
      </c>
      <c r="P1841" s="4">
        <v>2024</v>
      </c>
      <c r="Q1841" s="3">
        <f>VLOOKUP(Table13[[#This Row],[Location_HQ]],layoffs_location_with_coordinat!A:F,6,FALSE)</f>
        <v>12.98815675</v>
      </c>
      <c r="R1841" s="3">
        <f>VLOOKUP(Table13[[#This Row],[Location_HQ]],layoffs_location_with_coordinat!A:G,7,FALSE)</f>
        <v>77.622600037959998</v>
      </c>
    </row>
    <row r="1842" spans="1:18" x14ac:dyDescent="0.2">
      <c r="A1842" s="3">
        <v>1827</v>
      </c>
      <c r="B1842" s="17" t="s">
        <v>1439</v>
      </c>
      <c r="C1842" s="17" t="s">
        <v>1489</v>
      </c>
      <c r="D1842" s="3">
        <f>VLOOKUP(Table13[[#This Row],[Location_HQ]],layoffs_location_with_coordinat!A:B,2,FALSE)</f>
        <v>0</v>
      </c>
      <c r="E1842" s="3" t="str">
        <f>VLOOKUP(Table13[[#This Row],[Location_HQ]],layoffs_location_with_coordinat!A:C,3,FALSE)</f>
        <v>Hessen</v>
      </c>
      <c r="F1842" s="3" t="str">
        <f>VLOOKUP(Table13[[#This Row],[Location_HQ]],layoffs_location_with_coordinat!A:D,4,FALSE)</f>
        <v>Germany</v>
      </c>
      <c r="G1842" s="3" t="str">
        <f>VLOOKUP(Table13[[#This Row],[Location_HQ]],layoffs_location_with_coordinat!A:E,5,FALSE)</f>
        <v>Europe</v>
      </c>
      <c r="H1842" s="17">
        <v>200</v>
      </c>
      <c r="I1842" s="18" t="d">
        <v>2024-06-21</v>
      </c>
      <c r="J1842" s="19">
        <v>18</v>
      </c>
      <c r="K1842" s="20">
        <f>SUM((H1842*100)/Table13[[#This Row],[Percentage]])</f>
        <v>1111.1111111111111</v>
      </c>
      <c r="L1842" s="20">
        <f>SUM(Table13[[#This Row],[Company_Size_before_Layoffs]]-Table13[[#This Row],[Laid_Off]])</f>
        <v>911.11111111111109</v>
      </c>
      <c r="M1842" s="17" t="s">
        <v>30</v>
      </c>
      <c r="N1842" s="17" t="s">
        <v>33</v>
      </c>
      <c r="O1842" s="35"/>
      <c r="P1842" s="17">
        <v>2024</v>
      </c>
      <c r="Q1842" s="3">
        <f>VLOOKUP(Table13[[#This Row],[Location_HQ]],layoffs_location_with_coordinat!A:F,6,FALSE)</f>
        <v>50.110644399999998</v>
      </c>
      <c r="R1842" s="3">
        <f>VLOOKUP(Table13[[#This Row],[Location_HQ]],layoffs_location_with_coordinat!A:G,7,FALSE)</f>
        <v>8.6820917000000009</v>
      </c>
    </row>
    <row r="1843" spans="1:18" x14ac:dyDescent="0.2">
      <c r="A1843" s="3">
        <v>1828</v>
      </c>
      <c r="B1843" s="17" t="s">
        <v>1443</v>
      </c>
      <c r="C1843" s="17" t="s">
        <v>13</v>
      </c>
      <c r="D1843" s="3">
        <f>VLOOKUP(Table13[[#This Row],[Location_HQ]],layoffs_location_with_coordinat!A:B,2,FALSE)</f>
        <v>0</v>
      </c>
      <c r="E1843" s="3">
        <f>VLOOKUP(Table13[[#This Row],[Location_HQ]],layoffs_location_with_coordinat!A:C,3,FALSE)</f>
        <v>0</v>
      </c>
      <c r="F1843" s="3" t="str">
        <f>VLOOKUP(Table13[[#This Row],[Location_HQ]],layoffs_location_with_coordinat!A:D,4,FALSE)</f>
        <v>India</v>
      </c>
      <c r="G1843" s="3" t="str">
        <f>VLOOKUP(Table13[[#This Row],[Location_HQ]],layoffs_location_with_coordinat!A:E,5,FALSE)</f>
        <v>Asia</v>
      </c>
      <c r="H1843" s="17"/>
      <c r="I1843" s="18" t="d">
        <v>2024-06-21</v>
      </c>
      <c r="J1843" s="19">
        <v>80</v>
      </c>
      <c r="K1843" s="20"/>
      <c r="L1843" s="20"/>
      <c r="M1843" s="17" t="s">
        <v>77</v>
      </c>
      <c r="N1843" s="17" t="s">
        <v>22</v>
      </c>
      <c r="O1843" s="35">
        <v>54</v>
      </c>
      <c r="P1843" s="17">
        <v>2024</v>
      </c>
      <c r="Q1843" s="3">
        <f>VLOOKUP(Table13[[#This Row],[Location_HQ]],layoffs_location_with_coordinat!A:F,6,FALSE)</f>
        <v>12.98815675</v>
      </c>
      <c r="R1843" s="3">
        <f>VLOOKUP(Table13[[#This Row],[Location_HQ]],layoffs_location_with_coordinat!A:G,7,FALSE)</f>
        <v>77.622600037959998</v>
      </c>
    </row>
    <row r="1844" spans="1:18" x14ac:dyDescent="0.2">
      <c r="A1844" s="3">
        <v>1829</v>
      </c>
      <c r="B1844" s="17" t="s">
        <v>1481</v>
      </c>
      <c r="C1844" s="17" t="s">
        <v>135</v>
      </c>
      <c r="D1844" s="3">
        <f>VLOOKUP(Table13[[#This Row],[Location_HQ]],layoffs_location_with_coordinat!A:B,2,FALSE)</f>
        <v>0</v>
      </c>
      <c r="E1844" s="3" t="str">
        <f>VLOOKUP(Table13[[#This Row],[Location_HQ]],layoffs_location_with_coordinat!A:C,3,FALSE)</f>
        <v>Berlin</v>
      </c>
      <c r="F1844" s="3" t="str">
        <f>VLOOKUP(Table13[[#This Row],[Location_HQ]],layoffs_location_with_coordinat!A:D,4,FALSE)</f>
        <v>Germany</v>
      </c>
      <c r="G1844" s="3" t="str">
        <f>VLOOKUP(Table13[[#This Row],[Location_HQ]],layoffs_location_with_coordinat!A:E,5,FALSE)</f>
        <v>Europe</v>
      </c>
      <c r="H1844" s="17"/>
      <c r="I1844" s="18" t="d">
        <v>2024-06-23</v>
      </c>
      <c r="J1844" s="19"/>
      <c r="K1844" s="20"/>
      <c r="L1844" s="20"/>
      <c r="M1844" s="17" t="s">
        <v>35</v>
      </c>
      <c r="N1844" s="17" t="s">
        <v>22</v>
      </c>
      <c r="O1844" s="35">
        <v>1300</v>
      </c>
      <c r="P1844" s="17">
        <v>2024</v>
      </c>
      <c r="Q1844" s="3">
        <f>VLOOKUP(Table13[[#This Row],[Location_HQ]],layoffs_location_with_coordinat!A:F,6,FALSE)</f>
        <v>52.517036500000003</v>
      </c>
      <c r="R1844" s="3">
        <f>VLOOKUP(Table13[[#This Row],[Location_HQ]],layoffs_location_with_coordinat!A:G,7,FALSE)</f>
        <v>13.3888599</v>
      </c>
    </row>
    <row r="1845" spans="1:18" ht="16" x14ac:dyDescent="0.2">
      <c r="A1845" s="3">
        <v>1966</v>
      </c>
      <c r="B1845" s="4" t="s">
        <v>1872</v>
      </c>
      <c r="C1845" s="4" t="s">
        <v>135</v>
      </c>
      <c r="D1845" s="3">
        <f>VLOOKUP(Table13[[#This Row],[Location_HQ]],layoffs_location_with_coordinat!A:B,2,FALSE)</f>
        <v>0</v>
      </c>
      <c r="E1845" s="3" t="str">
        <f>VLOOKUP(Table13[[#This Row],[Location_HQ]],layoffs_location_with_coordinat!A:C,3,FALSE)</f>
        <v>Berlin</v>
      </c>
      <c r="F1845" s="3" t="str">
        <f>VLOOKUP(Table13[[#This Row],[Location_HQ]],layoffs_location_with_coordinat!A:D,4,FALSE)</f>
        <v>Germany</v>
      </c>
      <c r="G1845" s="3" t="str">
        <f>VLOOKUP(Table13[[#This Row],[Location_HQ]],layoffs_location_with_coordinat!A:E,5,FALSE)</f>
        <v>Europe</v>
      </c>
      <c r="H1845" s="4"/>
      <c r="I1845" s="24" t="d">
        <v>2024-06-23</v>
      </c>
      <c r="J1845" s="5"/>
      <c r="K1845" s="25"/>
      <c r="L1845" s="25"/>
      <c r="M1845" s="4" t="s">
        <v>1897</v>
      </c>
      <c r="N1845" s="4" t="s">
        <v>1883</v>
      </c>
      <c r="O1845" s="27">
        <v>1.3</v>
      </c>
      <c r="P1845" s="4">
        <v>2024</v>
      </c>
      <c r="Q1845" s="3">
        <f>VLOOKUP(Table13[[#This Row],[Location_HQ]],layoffs_location_with_coordinat!A:F,6,FALSE)</f>
        <v>52.517036500000003</v>
      </c>
      <c r="R1845" s="3">
        <f>VLOOKUP(Table13[[#This Row],[Location_HQ]],layoffs_location_with_coordinat!A:G,7,FALSE)</f>
        <v>13.3888599</v>
      </c>
    </row>
    <row r="1846" spans="1:18" x14ac:dyDescent="0.2">
      <c r="A1846" s="3">
        <v>1830</v>
      </c>
      <c r="B1846" s="17" t="s">
        <v>1424</v>
      </c>
      <c r="C1846" s="40" t="s">
        <v>1371</v>
      </c>
      <c r="D1846" s="3" t="str">
        <f>VLOOKUP(Table13[[#This Row],[Location_HQ]],layoffs_location_with_coordinat!A:B,2,FALSE)</f>
        <v>San Francisco Bay Area</v>
      </c>
      <c r="E1846" s="3" t="str">
        <f>VLOOKUP(Table13[[#This Row],[Location_HQ]],layoffs_location_with_coordinat!A:C,3,FALSE)</f>
        <v>California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17">
        <v>30</v>
      </c>
      <c r="I1846" s="18" t="d">
        <v>2024-06-24</v>
      </c>
      <c r="J1846" s="19">
        <v>3</v>
      </c>
      <c r="K1846" s="20">
        <f>SUM((H1846*100)/Table13[[#This Row],[Percentage]])</f>
        <v>1000</v>
      </c>
      <c r="L1846" s="20">
        <f>SUM(Table13[[#This Row],[Company_Size_before_Layoffs]]-Table13[[#This Row],[Laid_Off]])</f>
        <v>970</v>
      </c>
      <c r="M1846" s="17" t="s">
        <v>35</v>
      </c>
      <c r="N1846" s="17" t="s">
        <v>22</v>
      </c>
      <c r="O1846" s="35">
        <v>509</v>
      </c>
      <c r="P1846" s="17">
        <v>2024</v>
      </c>
      <c r="Q1846" s="3">
        <f>VLOOKUP(Table13[[#This Row],[Location_HQ]],layoffs_location_with_coordinat!A:F,6,FALSE)</f>
        <v>37.779258800000001</v>
      </c>
      <c r="R1846" s="3">
        <f>VLOOKUP(Table13[[#This Row],[Location_HQ]],layoffs_location_with_coordinat!A:G,7,FALSE)</f>
        <v>-122.4193286</v>
      </c>
    </row>
    <row r="1847" spans="1:18" x14ac:dyDescent="0.2">
      <c r="A1847" s="3">
        <v>1831</v>
      </c>
      <c r="B1847" s="17" t="s">
        <v>1430</v>
      </c>
      <c r="C1847" s="17" t="s">
        <v>71</v>
      </c>
      <c r="D1847" s="3">
        <f>VLOOKUP(Table13[[#This Row],[Location_HQ]],layoffs_location_with_coordinat!A:B,2,FALSE)</f>
        <v>0</v>
      </c>
      <c r="E1847" s="3" t="str">
        <f>VLOOKUP(Table13[[#This Row],[Location_HQ]],layoffs_location_with_coordinat!A:C,3,FALSE)</f>
        <v>Massachusetts</v>
      </c>
      <c r="F1847" s="3" t="str">
        <f>VLOOKUP(Table13[[#This Row],[Location_HQ]],layoffs_location_with_coordinat!A:D,4,FALSE)</f>
        <v>USA</v>
      </c>
      <c r="G1847" s="3" t="str">
        <f>VLOOKUP(Table13[[#This Row],[Location_HQ]],layoffs_location_with_coordinat!A:E,5,FALSE)</f>
        <v>North America</v>
      </c>
      <c r="H1847" s="17">
        <v>400</v>
      </c>
      <c r="I1847" s="18" t="d">
        <v>2024-06-24</v>
      </c>
      <c r="J1847" s="19">
        <v>35</v>
      </c>
      <c r="K1847" s="20">
        <f>SUM((H1847*100)/Table13[[#This Row],[Percentage]])</f>
        <v>1142.8571428571429</v>
      </c>
      <c r="L1847" s="20">
        <f>SUM(Table13[[#This Row],[Company_Size_before_Layoffs]]-Table13[[#This Row],[Laid_Off]])</f>
        <v>742.85714285714289</v>
      </c>
      <c r="M1847" s="17" t="s">
        <v>21</v>
      </c>
      <c r="N1847" s="17" t="s">
        <v>28</v>
      </c>
      <c r="O1847" s="35">
        <v>100</v>
      </c>
      <c r="P1847" s="17">
        <v>2024</v>
      </c>
      <c r="Q1847" s="3">
        <f>VLOOKUP(Table13[[#This Row],[Location_HQ]],layoffs_location_with_coordinat!A:F,6,FALSE)</f>
        <v>42.355433400000003</v>
      </c>
      <c r="R1847" s="3">
        <f>VLOOKUP(Table13[[#This Row],[Location_HQ]],layoffs_location_with_coordinat!A:G,7,FALSE)</f>
        <v>-71.060511000000005</v>
      </c>
    </row>
    <row r="1848" spans="1:18" ht="16" x14ac:dyDescent="0.2">
      <c r="A1848" s="3">
        <v>1964</v>
      </c>
      <c r="B1848" s="4" t="s">
        <v>1870</v>
      </c>
      <c r="C1848" s="4" t="s">
        <v>1371</v>
      </c>
      <c r="D1848" s="3" t="str">
        <f>VLOOKUP(Table13[[#This Row],[Location_HQ]],layoffs_location_with_coordinat!A:B,2,FALSE)</f>
        <v>San Francisco Bay Area</v>
      </c>
      <c r="E1848" s="3" t="str">
        <f>VLOOKUP(Table13[[#This Row],[Location_HQ]],layoffs_location_with_coordinat!A:C,3,FALSE)</f>
        <v>California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30</v>
      </c>
      <c r="I1848" s="24" t="d">
        <v>2024-06-24</v>
      </c>
      <c r="J1848" s="47">
        <v>3</v>
      </c>
      <c r="K1848" s="25">
        <f>SUM((Table13[[#This Row],[Laid_Off]]*100)/Table13[[#This Row],[Percentage]])</f>
        <v>1000</v>
      </c>
      <c r="L1848" s="25">
        <f>SUM(Table13[[#This Row],[Company_Size_before_Layoffs]]-Table13[[#This Row],[Laid_Off]])</f>
        <v>970</v>
      </c>
      <c r="M1848" s="4" t="s">
        <v>1897</v>
      </c>
      <c r="N1848" s="4" t="s">
        <v>1883</v>
      </c>
      <c r="O1848" s="27">
        <v>509</v>
      </c>
      <c r="P1848" s="4">
        <v>2024</v>
      </c>
      <c r="Q1848" s="3">
        <f>VLOOKUP(Table13[[#This Row],[Location_HQ]],layoffs_location_with_coordinat!A:F,6,FALSE)</f>
        <v>37.779258800000001</v>
      </c>
      <c r="R1848" s="3">
        <f>VLOOKUP(Table13[[#This Row],[Location_HQ]],layoffs_location_with_coordinat!A:G,7,FALSE)</f>
        <v>-122.4193286</v>
      </c>
    </row>
    <row r="1849" spans="1:18" ht="16" x14ac:dyDescent="0.2">
      <c r="A1849" s="3">
        <v>1965</v>
      </c>
      <c r="B1849" s="4" t="s">
        <v>1871</v>
      </c>
      <c r="C1849" s="4" t="s">
        <v>71</v>
      </c>
      <c r="D1849" s="3">
        <f>VLOOKUP(Table13[[#This Row],[Location_HQ]],layoffs_location_with_coordinat!A:B,2,FALSE)</f>
        <v>0</v>
      </c>
      <c r="E1849" s="3" t="str">
        <f>VLOOKUP(Table13[[#This Row],[Location_HQ]],layoffs_location_with_coordinat!A:C,3,FALSE)</f>
        <v>Massachusetts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2024-06-24</v>
      </c>
      <c r="J1849" s="5"/>
      <c r="K1849" s="25"/>
      <c r="L1849" s="25"/>
      <c r="M1849" s="4" t="s">
        <v>1896</v>
      </c>
      <c r="N1849" s="4" t="s">
        <v>1886</v>
      </c>
      <c r="O1849" s="27">
        <v>1.6</v>
      </c>
      <c r="P1849" s="4">
        <v>2024</v>
      </c>
      <c r="Q1849" s="3">
        <f>VLOOKUP(Table13[[#This Row],[Location_HQ]],layoffs_location_with_coordinat!A:F,6,FALSE)</f>
        <v>42.355433400000003</v>
      </c>
      <c r="R1849" s="3">
        <f>VLOOKUP(Table13[[#This Row],[Location_HQ]],layoffs_location_with_coordinat!A:G,7,FALSE)</f>
        <v>-71.060511000000005</v>
      </c>
    </row>
    <row r="1850" spans="1:18" x14ac:dyDescent="0.2">
      <c r="A1850" s="3">
        <v>1832</v>
      </c>
      <c r="B1850" s="17" t="s">
        <v>1480</v>
      </c>
      <c r="C1850" s="17" t="s">
        <v>97</v>
      </c>
      <c r="D1850" s="3">
        <f>VLOOKUP(Table13[[#This Row],[Location_HQ]],layoffs_location_with_coordinat!A:B,2,FALSE)</f>
        <v>0</v>
      </c>
      <c r="E1850" s="3">
        <f>VLOOKUP(Table13[[#This Row],[Location_HQ]],layoffs_location_with_coordinat!A:C,3,FALSE)</f>
        <v>0</v>
      </c>
      <c r="F1850" s="3" t="str">
        <f>VLOOKUP(Table13[[#This Row],[Location_HQ]],layoffs_location_with_coordinat!A:D,4,FALSE)</f>
        <v>France</v>
      </c>
      <c r="G1850" s="3" t="str">
        <f>VLOOKUP(Table13[[#This Row],[Location_HQ]],layoffs_location_with_coordinat!A:E,5,FALSE)</f>
        <v>Europe</v>
      </c>
      <c r="H1850" s="17"/>
      <c r="I1850" s="18" t="d">
        <v>2024-06-25</v>
      </c>
      <c r="J1850" s="19"/>
      <c r="K1850" s="20"/>
      <c r="L1850" s="20"/>
      <c r="M1850" s="17" t="s">
        <v>16</v>
      </c>
      <c r="N1850" s="17" t="s">
        <v>33</v>
      </c>
      <c r="O1850" s="35"/>
      <c r="P1850" s="17">
        <v>2024</v>
      </c>
      <c r="Q1850" s="3">
        <f>VLOOKUP(Table13[[#This Row],[Location_HQ]],layoffs_location_with_coordinat!A:F,6,FALSE)</f>
        <v>48.858889699999999</v>
      </c>
      <c r="R1850" s="3">
        <f>VLOOKUP(Table13[[#This Row],[Location_HQ]],layoffs_location_with_coordinat!A:G,7,FALSE)</f>
        <v>2.32004102172007</v>
      </c>
    </row>
    <row r="1851" spans="1:18" x14ac:dyDescent="0.2">
      <c r="A1851" s="3">
        <v>1833</v>
      </c>
      <c r="B1851" s="17" t="s">
        <v>1448</v>
      </c>
      <c r="C1851" s="17" t="s">
        <v>58</v>
      </c>
      <c r="D1851" s="3">
        <f>VLOOKUP(Table13[[#This Row],[Location_HQ]],layoffs_location_with_coordinat!A:B,2,FALSE)</f>
        <v>0</v>
      </c>
      <c r="E1851" s="3">
        <f>VLOOKUP(Table13[[#This Row],[Location_HQ]],layoffs_location_with_coordinat!A:C,3,FALSE)</f>
        <v>0</v>
      </c>
      <c r="F1851" s="3" t="str">
        <f>VLOOKUP(Table13[[#This Row],[Location_HQ]],layoffs_location_with_coordinat!A:D,4,FALSE)</f>
        <v>UK</v>
      </c>
      <c r="G1851" s="3" t="str">
        <f>VLOOKUP(Table13[[#This Row],[Location_HQ]],layoffs_location_with_coordinat!A:E,5,FALSE)</f>
        <v>Europe</v>
      </c>
      <c r="H1851" s="17">
        <v>8</v>
      </c>
      <c r="I1851" s="18" t="d">
        <v>2024-06-25</v>
      </c>
      <c r="J1851" s="19">
        <v>16</v>
      </c>
      <c r="K1851" s="20">
        <f>SUM((H1851*100)/Table13[[#This Row],[Percentage]])</f>
        <v>50</v>
      </c>
      <c r="L1851" s="20">
        <f>SUM(Table13[[#This Row],[Company_Size_before_Layoffs]]-Table13[[#This Row],[Laid_Off]])</f>
        <v>42</v>
      </c>
      <c r="M1851" s="17" t="s">
        <v>35</v>
      </c>
      <c r="N1851" s="17" t="s">
        <v>22</v>
      </c>
      <c r="O1851" s="35"/>
      <c r="P1851" s="17">
        <v>2024</v>
      </c>
      <c r="Q1851" s="3">
        <f>VLOOKUP(Table13[[#This Row],[Location_HQ]],layoffs_location_with_coordinat!A:F,6,FALSE)</f>
        <v>51.489333500000001</v>
      </c>
      <c r="R1851" s="3">
        <f>VLOOKUP(Table13[[#This Row],[Location_HQ]],layoffs_location_with_coordinat!A:G,7,FALSE)</f>
        <v>-0.14405508452768701</v>
      </c>
    </row>
    <row r="1852" spans="1:18" ht="16" x14ac:dyDescent="0.2">
      <c r="A1852" s="3">
        <v>1962</v>
      </c>
      <c r="B1852" s="4" t="s">
        <v>1868</v>
      </c>
      <c r="C1852" s="4" t="s">
        <v>47</v>
      </c>
      <c r="D1852" s="3">
        <f>VLOOKUP(Table13[[#This Row],[Location_HQ]],layoffs_location_with_coordinat!A:B,2,FALSE)</f>
        <v>0</v>
      </c>
      <c r="E1852" s="3">
        <f>VLOOKUP(Table13[[#This Row],[Location_HQ]],layoffs_location_with_coordinat!A:C,3,FALSE)</f>
        <v>0</v>
      </c>
      <c r="F1852" s="3" t="str">
        <f>VLOOKUP(Table13[[#This Row],[Location_HQ]],layoffs_location_with_coordinat!A:D,4,FALSE)</f>
        <v>Israel</v>
      </c>
      <c r="G1852" s="3" t="str">
        <f>VLOOKUP(Table13[[#This Row],[Location_HQ]],layoffs_location_with_coordinat!A:E,5,FALSE)</f>
        <v>Asia</v>
      </c>
      <c r="H1852" s="23">
        <v>35</v>
      </c>
      <c r="I1852" s="24" t="d">
        <v>2024-06-25</v>
      </c>
      <c r="J1852" s="47">
        <v>5</v>
      </c>
      <c r="K1852" s="25">
        <f>SUM((Table13[[#This Row],[Laid_Off]]*100)/Table13[[#This Row],[Percentage]])</f>
        <v>700</v>
      </c>
      <c r="L1852" s="25">
        <f>SUM(Table13[[#This Row],[Company_Size_before_Layoffs]]-Table13[[#This Row],[Laid_Off]])</f>
        <v>665</v>
      </c>
      <c r="M1852" s="4" t="s">
        <v>1905</v>
      </c>
      <c r="N1852" s="4" t="s">
        <v>1886</v>
      </c>
      <c r="O1852" s="27">
        <v>76</v>
      </c>
      <c r="P1852" s="4">
        <v>2024</v>
      </c>
      <c r="Q1852" s="3">
        <f>VLOOKUP(Table13[[#This Row],[Location_HQ]],layoffs_location_with_coordinat!A:F,6,FALSE)</f>
        <v>32.0852997</v>
      </c>
      <c r="R1852" s="3">
        <f>VLOOKUP(Table13[[#This Row],[Location_HQ]],layoffs_location_with_coordinat!A:G,7,FALSE)</f>
        <v>34.781806400000001</v>
      </c>
    </row>
    <row r="1853" spans="1:18" ht="16" x14ac:dyDescent="0.2">
      <c r="A1853" s="3">
        <v>1963</v>
      </c>
      <c r="B1853" s="4" t="s">
        <v>1869</v>
      </c>
      <c r="C1853" s="4" t="s">
        <v>97</v>
      </c>
      <c r="D1853" s="3">
        <f>VLOOKUP(Table13[[#This Row],[Location_HQ]],layoffs_location_with_coordinat!A:B,2,FALSE)</f>
        <v>0</v>
      </c>
      <c r="E1853" s="3">
        <f>VLOOKUP(Table13[[#This Row],[Location_HQ]],layoffs_location_with_coordinat!A:C,3,FALSE)</f>
        <v>0</v>
      </c>
      <c r="F1853" s="3" t="str">
        <f>VLOOKUP(Table13[[#This Row],[Location_HQ]],layoffs_location_with_coordinat!A:D,4,FALSE)</f>
        <v>France</v>
      </c>
      <c r="G1853" s="3" t="str">
        <f>VLOOKUP(Table13[[#This Row],[Location_HQ]],layoffs_location_with_coordinat!A:E,5,FALSE)</f>
        <v>Europe</v>
      </c>
      <c r="H1853" s="4"/>
      <c r="I1853" s="24" t="d">
        <v>2024-06-25</v>
      </c>
      <c r="J1853" s="5"/>
      <c r="K1853" s="25"/>
      <c r="L1853" s="25"/>
      <c r="M1853" s="4" t="s">
        <v>1908</v>
      </c>
      <c r="N1853" s="4" t="s">
        <v>1888</v>
      </c>
      <c r="O1853" s="27"/>
      <c r="P1853" s="4">
        <v>2024</v>
      </c>
      <c r="Q1853" s="3">
        <f>VLOOKUP(Table13[[#This Row],[Location_HQ]],layoffs_location_with_coordinat!A:F,6,FALSE)</f>
        <v>48.858889699999999</v>
      </c>
      <c r="R1853" s="3">
        <f>VLOOKUP(Table13[[#This Row],[Location_HQ]],layoffs_location_with_coordinat!A:G,7,FALSE)</f>
        <v>2.32004102172007</v>
      </c>
    </row>
    <row r="1854" spans="1:18" x14ac:dyDescent="0.2">
      <c r="A1854" s="3">
        <v>1834</v>
      </c>
      <c r="B1854" s="17" t="s">
        <v>463</v>
      </c>
      <c r="C1854" s="17" t="s">
        <v>47</v>
      </c>
      <c r="D1854" s="3">
        <f>VLOOKUP(Table13[[#This Row],[Location_HQ]],layoffs_location_with_coordinat!A:B,2,FALSE)</f>
        <v>0</v>
      </c>
      <c r="E1854" s="3">
        <f>VLOOKUP(Table13[[#This Row],[Location_HQ]],layoffs_location_with_coordinat!A:C,3,FALSE)</f>
        <v>0</v>
      </c>
      <c r="F1854" s="3" t="str">
        <f>VLOOKUP(Table13[[#This Row],[Location_HQ]],layoffs_location_with_coordinat!A:D,4,FALSE)</f>
        <v>Israel</v>
      </c>
      <c r="G1854" s="3" t="str">
        <f>VLOOKUP(Table13[[#This Row],[Location_HQ]],layoffs_location_with_coordinat!A:E,5,FALSE)</f>
        <v>Asia</v>
      </c>
      <c r="H1854" s="17"/>
      <c r="I1854" s="18" t="d">
        <v>2024-06-26</v>
      </c>
      <c r="J1854" s="19"/>
      <c r="K1854" s="20"/>
      <c r="L1854" s="20"/>
      <c r="M1854" s="17" t="s">
        <v>1479</v>
      </c>
      <c r="N1854" s="17" t="s">
        <v>28</v>
      </c>
      <c r="O1854" s="35">
        <v>1200</v>
      </c>
      <c r="P1854" s="17">
        <v>2024</v>
      </c>
      <c r="Q1854" s="3">
        <f>VLOOKUP(Table13[[#This Row],[Location_HQ]],layoffs_location_with_coordinat!A:F,6,FALSE)</f>
        <v>32.0852997</v>
      </c>
      <c r="R1854" s="3">
        <f>VLOOKUP(Table13[[#This Row],[Location_HQ]],layoffs_location_with_coordinat!A:G,7,FALSE)</f>
        <v>34.781806400000001</v>
      </c>
    </row>
    <row r="1855" spans="1:18" x14ac:dyDescent="0.2">
      <c r="A1855" s="3">
        <v>1835</v>
      </c>
      <c r="B1855" s="17" t="s">
        <v>1478</v>
      </c>
      <c r="C1855" s="17" t="s">
        <v>1723</v>
      </c>
      <c r="D1855" s="3" t="str">
        <f>VLOOKUP(Table13[[#This Row],[Location_HQ]],layoffs_location_with_coordinat!A:B,2,FALSE)</f>
        <v>San Francisco Bay Area</v>
      </c>
      <c r="E1855" s="3" t="str">
        <f>VLOOKUP(Table13[[#This Row],[Location_HQ]],layoffs_location_with_coordinat!A:C,3,FALSE)</f>
        <v>California</v>
      </c>
      <c r="F1855" s="3" t="str">
        <f>VLOOKUP(Table13[[#This Row],[Location_HQ]],layoffs_location_with_coordinat!A:D,4,FALSE)</f>
        <v>USA</v>
      </c>
      <c r="G1855" s="3" t="str">
        <f>VLOOKUP(Table13[[#This Row],[Location_HQ]],layoffs_location_with_coordinat!A:E,5,FALSE)</f>
        <v>North America</v>
      </c>
      <c r="H1855" s="17">
        <v>101</v>
      </c>
      <c r="I1855" s="18" t="d">
        <v>2024-06-26</v>
      </c>
      <c r="J1855" s="19"/>
      <c r="K1855" s="20"/>
      <c r="L1855" s="20"/>
      <c r="M1855" s="17" t="s">
        <v>27</v>
      </c>
      <c r="N1855" s="17" t="s">
        <v>22</v>
      </c>
      <c r="O1855" s="35">
        <v>124</v>
      </c>
      <c r="P1855" s="17">
        <v>2024</v>
      </c>
      <c r="Q1855" s="3">
        <f>VLOOKUP(Table13[[#This Row],[Location_HQ]],layoffs_location_with_coordinat!A:F,6,FALSE)</f>
        <v>37.538508700000001</v>
      </c>
      <c r="R1855" s="3">
        <f>VLOOKUP(Table13[[#This Row],[Location_HQ]],layoffs_location_with_coordinat!A:G,7,FALSE)</f>
        <v>-77.434280000000001</v>
      </c>
    </row>
    <row r="1856" spans="1:18" x14ac:dyDescent="0.2">
      <c r="A1856" s="3">
        <v>1836</v>
      </c>
      <c r="B1856" s="17" t="s">
        <v>840</v>
      </c>
      <c r="C1856" s="17" t="s">
        <v>47</v>
      </c>
      <c r="D1856" s="3">
        <f>VLOOKUP(Table13[[#This Row],[Location_HQ]],layoffs_location_with_coordinat!A:B,2,FALSE)</f>
        <v>0</v>
      </c>
      <c r="E1856" s="3">
        <f>VLOOKUP(Table13[[#This Row],[Location_HQ]],layoffs_location_with_coordinat!A:C,3,FALSE)</f>
        <v>0</v>
      </c>
      <c r="F1856" s="3" t="str">
        <f>VLOOKUP(Table13[[#This Row],[Location_HQ]],layoffs_location_with_coordinat!A:D,4,FALSE)</f>
        <v>Israel</v>
      </c>
      <c r="G1856" s="3" t="str">
        <f>VLOOKUP(Table13[[#This Row],[Location_HQ]],layoffs_location_with_coordinat!A:E,5,FALSE)</f>
        <v>Asia</v>
      </c>
      <c r="H1856" s="17">
        <v>35</v>
      </c>
      <c r="I1856" s="18" t="d">
        <v>2024-06-26</v>
      </c>
      <c r="J1856" s="19">
        <v>5</v>
      </c>
      <c r="K1856" s="20">
        <f>SUM((H1856*100)/Table13[[#This Row],[Percentage]])</f>
        <v>700</v>
      </c>
      <c r="L1856" s="20">
        <f>SUM(Table13[[#This Row],[Company_Size_before_Layoffs]]-Table13[[#This Row],[Laid_Off]])</f>
        <v>665</v>
      </c>
      <c r="M1856" s="17" t="s">
        <v>130</v>
      </c>
      <c r="N1856" s="17" t="s">
        <v>28</v>
      </c>
      <c r="O1856" s="35">
        <v>76</v>
      </c>
      <c r="P1856" s="17">
        <v>2024</v>
      </c>
      <c r="Q1856" s="3">
        <f>VLOOKUP(Table13[[#This Row],[Location_HQ]],layoffs_location_with_coordinat!A:F,6,FALSE)</f>
        <v>32.0852997</v>
      </c>
      <c r="R1856" s="3">
        <f>VLOOKUP(Table13[[#This Row],[Location_HQ]],layoffs_location_with_coordinat!A:G,7,FALSE)</f>
        <v>34.781806400000001</v>
      </c>
    </row>
    <row r="1857" spans="1:18" ht="16" x14ac:dyDescent="0.2">
      <c r="A1857" s="3">
        <v>1837</v>
      </c>
      <c r="B1857" s="17" t="s">
        <v>191</v>
      </c>
      <c r="C1857" s="26" t="s">
        <v>1371</v>
      </c>
      <c r="D1857" s="3" t="str">
        <f>VLOOKUP(Table13[[#This Row],[Location_HQ]],layoffs_location_with_coordinat!A:B,2,FALSE)</f>
        <v>San Francisco Bay Area</v>
      </c>
      <c r="E1857" s="3" t="str">
        <f>VLOOKUP(Table13[[#This Row],[Location_HQ]],layoffs_location_with_coordinat!A:C,3,FALSE)</f>
        <v>California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17">
        <v>180</v>
      </c>
      <c r="I1857" s="18" t="d">
        <v>2024-06-26</v>
      </c>
      <c r="J1857" s="19">
        <v>17</v>
      </c>
      <c r="K1857" s="20">
        <f>SUM((H1857*100)/Table13[[#This Row],[Percentage]])</f>
        <v>1058.8235294117646</v>
      </c>
      <c r="L1857" s="20">
        <f>SUM(Table13[[#This Row],[Company_Size_before_Layoffs]]-Table13[[#This Row],[Laid_Off]])</f>
        <v>878.82352941176464</v>
      </c>
      <c r="M1857" s="17" t="s">
        <v>192</v>
      </c>
      <c r="N1857" s="17" t="s">
        <v>28</v>
      </c>
      <c r="O1857" s="35">
        <v>574</v>
      </c>
      <c r="P1857" s="17">
        <v>2024</v>
      </c>
      <c r="Q1857" s="3">
        <f>VLOOKUP(Table13[[#This Row],[Location_HQ]],layoffs_location_with_coordinat!A:F,6,FALSE)</f>
        <v>37.779258800000001</v>
      </c>
      <c r="R1857" s="3">
        <f>VLOOKUP(Table13[[#This Row],[Location_HQ]],layoffs_location_with_coordinat!A:G,7,FALSE)</f>
        <v>-122.4193286</v>
      </c>
    </row>
    <row r="1858" spans="1:18" ht="16" x14ac:dyDescent="0.2">
      <c r="A1858" s="3">
        <v>1959</v>
      </c>
      <c r="B1858" s="4" t="s">
        <v>1866</v>
      </c>
      <c r="C1858" s="4" t="s">
        <v>1371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180</v>
      </c>
      <c r="I1858" s="24" t="d">
        <v>2024-06-26</v>
      </c>
      <c r="J1858" s="47">
        <v>17</v>
      </c>
      <c r="K1858" s="25">
        <f>SUM((Table13[[#This Row],[Laid_Off]]*100)/Table13[[#This Row],[Percentage]])</f>
        <v>1058.8235294117646</v>
      </c>
      <c r="L1858" s="25">
        <f>SUM(Table13[[#This Row],[Company_Size_before_Layoffs]]-Table13[[#This Row],[Laid_Off]])</f>
        <v>878.82352941176464</v>
      </c>
      <c r="M1858" s="4" t="s">
        <v>1910</v>
      </c>
      <c r="N1858" s="4" t="s">
        <v>1886</v>
      </c>
      <c r="O1858" s="27">
        <v>574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1960</v>
      </c>
      <c r="B1859" s="4" t="s">
        <v>1830</v>
      </c>
      <c r="C1859" s="4" t="s">
        <v>1723</v>
      </c>
      <c r="D1859" s="3" t="str">
        <f>VLOOKUP(Table13[[#This Row],[Location_HQ]],layoffs_location_with_coordinat!A:B,2,FALSE)</f>
        <v>San Francisco Bay Area</v>
      </c>
      <c r="E1859" s="3" t="str">
        <f>VLOOKUP(Table13[[#This Row],[Location_HQ]],layoffs_location_with_coordinat!A:C,3,FALSE)</f>
        <v>California</v>
      </c>
      <c r="F1859" s="3" t="str">
        <f>VLOOKUP(Table13[[#This Row],[Location_HQ]],layoffs_location_with_coordinat!A:D,4,FALSE)</f>
        <v>USA</v>
      </c>
      <c r="G1859" s="3" t="str">
        <f>VLOOKUP(Table13[[#This Row],[Location_HQ]],layoffs_location_with_coordinat!A:E,5,FALSE)</f>
        <v>North America</v>
      </c>
      <c r="H1859" s="23">
        <v>101</v>
      </c>
      <c r="I1859" s="24" t="d">
        <v>2024-06-26</v>
      </c>
      <c r="J1859" s="5"/>
      <c r="K1859" s="25"/>
      <c r="L1859" s="25"/>
      <c r="M1859" s="4" t="s">
        <v>1912</v>
      </c>
      <c r="N1859" s="4" t="s">
        <v>1883</v>
      </c>
      <c r="O1859" s="27">
        <v>124</v>
      </c>
      <c r="P1859" s="4">
        <v>2024</v>
      </c>
      <c r="Q1859" s="3">
        <f>VLOOKUP(Table13[[#This Row],[Location_HQ]],layoffs_location_with_coordinat!A:F,6,FALSE)</f>
        <v>37.538508700000001</v>
      </c>
      <c r="R1859" s="3">
        <f>VLOOKUP(Table13[[#This Row],[Location_HQ]],layoffs_location_with_coordinat!A:G,7,FALSE)</f>
        <v>-77.434280000000001</v>
      </c>
    </row>
    <row r="1860" spans="1:18" ht="16" x14ac:dyDescent="0.2">
      <c r="A1860" s="3">
        <v>1961</v>
      </c>
      <c r="B1860" s="4" t="s">
        <v>1867</v>
      </c>
      <c r="C1860" s="4" t="s">
        <v>47</v>
      </c>
      <c r="D1860" s="3">
        <f>VLOOKUP(Table13[[#This Row],[Location_HQ]],layoffs_location_with_coordinat!A:B,2,FALSE)</f>
        <v>0</v>
      </c>
      <c r="E1860" s="3">
        <f>VLOOKUP(Table13[[#This Row],[Location_HQ]],layoffs_location_with_coordinat!A:C,3,FALSE)</f>
        <v>0</v>
      </c>
      <c r="F1860" s="3" t="str">
        <f>VLOOKUP(Table13[[#This Row],[Location_HQ]],layoffs_location_with_coordinat!A:D,4,FALSE)</f>
        <v>Israel</v>
      </c>
      <c r="G1860" s="3" t="str">
        <f>VLOOKUP(Table13[[#This Row],[Location_HQ]],layoffs_location_with_coordinat!A:E,5,FALSE)</f>
        <v>Asia</v>
      </c>
      <c r="H1860" s="4"/>
      <c r="I1860" s="24" t="d">
        <v>2024-06-26</v>
      </c>
      <c r="J1860" s="5"/>
      <c r="K1860" s="25"/>
      <c r="L1860" s="25"/>
      <c r="M1860" s="4" t="s">
        <v>60</v>
      </c>
      <c r="N1860" s="4" t="s">
        <v>1886</v>
      </c>
      <c r="O1860" s="27">
        <v>1.2</v>
      </c>
      <c r="P1860" s="4">
        <v>2024</v>
      </c>
      <c r="Q1860" s="3">
        <f>VLOOKUP(Table13[[#This Row],[Location_HQ]],layoffs_location_with_coordinat!A:F,6,FALSE)</f>
        <v>32.0852997</v>
      </c>
      <c r="R1860" s="3">
        <f>VLOOKUP(Table13[[#This Row],[Location_HQ]],layoffs_location_with_coordinat!A:G,7,FALSE)</f>
        <v>34.781806400000001</v>
      </c>
    </row>
    <row r="1861" spans="1:18" ht="16" x14ac:dyDescent="0.2">
      <c r="A1861" s="3">
        <v>1838</v>
      </c>
      <c r="B1861" s="4" t="s">
        <v>1632</v>
      </c>
      <c r="C1861" s="4" t="s">
        <v>304</v>
      </c>
      <c r="D1861" s="3">
        <f>VLOOKUP(Table13[[#This Row],[Location_HQ]],layoffs_location_with_coordinat!A:B,2,FALSE)</f>
        <v>0</v>
      </c>
      <c r="E1861" s="3" t="str">
        <f>VLOOKUP(Table13[[#This Row],[Location_HQ]],layoffs_location_with_coordinat!A:C,3,FALSE)</f>
        <v>Texas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>
        <v>20</v>
      </c>
      <c r="I1861" s="24" t="d">
        <v>2024-06-27</v>
      </c>
      <c r="J1861" s="31">
        <v>4</v>
      </c>
      <c r="K1861" s="25">
        <f>SUM((Table13[[#This Row],[Laid_Off]]*100)/Table13[[#This Row],[Percentage]])</f>
        <v>500</v>
      </c>
      <c r="L1861" s="25">
        <f>SUM(Table13[[#This Row],[Company_Size_before_Layoffs]]-Table13[[#This Row],[Laid_Off]])</f>
        <v>480</v>
      </c>
      <c r="M1861" s="4" t="s">
        <v>1898</v>
      </c>
      <c r="N1861" s="4" t="s">
        <v>1491</v>
      </c>
      <c r="O1861" s="27">
        <v>105</v>
      </c>
      <c r="P1861" s="4">
        <v>2024</v>
      </c>
      <c r="Q1861" s="3">
        <f>VLOOKUP(Table13[[#This Row],[Location_HQ]],layoffs_location_with_coordinat!A:F,6,FALSE)</f>
        <v>32.776271899999998</v>
      </c>
      <c r="R1861" s="3">
        <f>VLOOKUP(Table13[[#This Row],[Location_HQ]],layoffs_location_with_coordinat!A:G,7,FALSE)</f>
        <v>-96.796855899999997</v>
      </c>
    </row>
    <row r="1862" spans="1:18" ht="16" x14ac:dyDescent="0.2">
      <c r="A1862" s="3">
        <v>1958</v>
      </c>
      <c r="B1862" s="4" t="s">
        <v>1865</v>
      </c>
      <c r="C1862" s="4" t="s">
        <v>304</v>
      </c>
      <c r="D1862" s="3">
        <f>VLOOKUP(Table13[[#This Row],[Location_HQ]],layoffs_location_with_coordinat!A:B,2,FALSE)</f>
        <v>0</v>
      </c>
      <c r="E1862" s="3" t="str">
        <f>VLOOKUP(Table13[[#This Row],[Location_HQ]],layoffs_location_with_coordinat!A:C,3,FALSE)</f>
        <v>Texas</v>
      </c>
      <c r="F1862" s="3" t="str">
        <f>VLOOKUP(Table13[[#This Row],[Location_HQ]],layoffs_location_with_coordinat!A:D,4,FALSE)</f>
        <v>USA</v>
      </c>
      <c r="G1862" s="3" t="str">
        <f>VLOOKUP(Table13[[#This Row],[Location_HQ]],layoffs_location_with_coordinat!A:E,5,FALSE)</f>
        <v>North America</v>
      </c>
      <c r="H1862" s="23">
        <v>260</v>
      </c>
      <c r="I1862" s="24" t="d">
        <v>2024-06-27</v>
      </c>
      <c r="J1862" s="47">
        <v>4</v>
      </c>
      <c r="K1862" s="25">
        <f>SUM((Table13[[#This Row],[Laid_Off]]*100)/Table13[[#This Row],[Percentage]])</f>
        <v>6500</v>
      </c>
      <c r="L1862" s="25">
        <f>SUM(Table13[[#This Row],[Company_Size_before_Layoffs]]-Table13[[#This Row],[Laid_Off]])</f>
        <v>6240</v>
      </c>
      <c r="M1862" s="4" t="s">
        <v>1898</v>
      </c>
      <c r="N1862" s="4" t="s">
        <v>1888</v>
      </c>
      <c r="O1862" s="27">
        <v>105</v>
      </c>
      <c r="P1862" s="4">
        <v>2024</v>
      </c>
      <c r="Q1862" s="3">
        <f>VLOOKUP(Table13[[#This Row],[Location_HQ]],layoffs_location_with_coordinat!A:F,6,FALSE)</f>
        <v>32.776271899999998</v>
      </c>
      <c r="R1862" s="3">
        <f>VLOOKUP(Table13[[#This Row],[Location_HQ]],layoffs_location_with_coordinat!A:G,7,FALSE)</f>
        <v>-96.796855899999997</v>
      </c>
    </row>
    <row r="1863" spans="1:18" ht="16" x14ac:dyDescent="0.2">
      <c r="A1863" s="3">
        <v>1839</v>
      </c>
      <c r="B1863" s="4" t="s">
        <v>1625</v>
      </c>
      <c r="C1863" s="4" t="s">
        <v>1348</v>
      </c>
      <c r="D1863" s="3">
        <f>VLOOKUP(Table13[[#This Row],[Location_HQ]],layoffs_location_with_coordinat!A:B,2,FALSE)</f>
        <v>0</v>
      </c>
      <c r="E1863" s="3" t="str">
        <f>VLOOKUP(Table13[[#This Row],[Location_HQ]],layoffs_location_with_coordinat!A:C,3,FALSE)</f>
        <v>Connecticut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103</v>
      </c>
      <c r="I1863" s="24" t="d">
        <v>2024-06-28</v>
      </c>
      <c r="J1863" s="31">
        <v>17</v>
      </c>
      <c r="K1863" s="25">
        <f>SUM((Table13[[#This Row],[Laid_Off]]*100)/Table13[[#This Row],[Percentage]])</f>
        <v>605.88235294117646</v>
      </c>
      <c r="L1863" s="25">
        <f>SUM(Table13[[#This Row],[Company_Size_before_Layoffs]]-Table13[[#This Row],[Laid_Off]])</f>
        <v>502.88235294117646</v>
      </c>
      <c r="M1863" s="4" t="s">
        <v>1911</v>
      </c>
      <c r="N1863" s="4" t="s">
        <v>1491</v>
      </c>
      <c r="O1863" s="27">
        <v>77</v>
      </c>
      <c r="P1863" s="4">
        <v>2024</v>
      </c>
      <c r="Q1863" s="3">
        <f>VLOOKUP(Table13[[#This Row],[Location_HQ]],layoffs_location_with_coordinat!A:F,6,FALSE)</f>
        <v>41.117596599999999</v>
      </c>
      <c r="R1863" s="3">
        <f>VLOOKUP(Table13[[#This Row],[Location_HQ]],layoffs_location_with_coordinat!A:G,7,FALSE)</f>
        <v>-73.407896800000003</v>
      </c>
    </row>
    <row r="1864" spans="1:18" ht="16" x14ac:dyDescent="0.2">
      <c r="A1864" s="3">
        <v>1957</v>
      </c>
      <c r="B1864" s="4" t="s">
        <v>1864</v>
      </c>
      <c r="C1864" s="4" t="s">
        <v>1348</v>
      </c>
      <c r="D1864" s="3">
        <f>VLOOKUP(Table13[[#This Row],[Location_HQ]],layoffs_location_with_coordinat!A:B,2,FALSE)</f>
        <v>0</v>
      </c>
      <c r="E1864" s="3" t="str">
        <f>VLOOKUP(Table13[[#This Row],[Location_HQ]],layoffs_location_with_coordinat!A:C,3,FALSE)</f>
        <v>Connecticut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23">
        <v>103</v>
      </c>
      <c r="I1864" s="24" t="d">
        <v>2024-06-28</v>
      </c>
      <c r="J1864" s="47">
        <v>7</v>
      </c>
      <c r="K1864" s="25">
        <f>SUM((Table13[[#This Row],[Laid_Off]]*100)/Table13[[#This Row],[Percentage]])</f>
        <v>1471.4285714285713</v>
      </c>
      <c r="L1864" s="25">
        <f>SUM(Table13[[#This Row],[Company_Size_before_Layoffs]]-Table13[[#This Row],[Laid_Off]])</f>
        <v>1368.4285714285713</v>
      </c>
      <c r="M1864" s="4" t="s">
        <v>1922</v>
      </c>
      <c r="N1864" s="4" t="s">
        <v>1888</v>
      </c>
      <c r="O1864" s="27">
        <v>77</v>
      </c>
      <c r="P1864" s="4">
        <v>2024</v>
      </c>
      <c r="Q1864" s="3">
        <f>VLOOKUP(Table13[[#This Row],[Location_HQ]],layoffs_location_with_coordinat!A:F,6,FALSE)</f>
        <v>41.117596599999999</v>
      </c>
      <c r="R1864" s="3">
        <f>VLOOKUP(Table13[[#This Row],[Location_HQ]],layoffs_location_with_coordinat!A:G,7,FALSE)</f>
        <v>-73.407896800000003</v>
      </c>
    </row>
    <row r="1865" spans="1:18" ht="16" x14ac:dyDescent="0.2">
      <c r="A1865" s="3">
        <v>1952</v>
      </c>
      <c r="B1865" s="4" t="s">
        <v>1859</v>
      </c>
      <c r="C1865" s="4" t="s">
        <v>744</v>
      </c>
      <c r="D1865" s="3">
        <f>VLOOKUP(Table13[[#This Row],[Location_HQ]],layoffs_location_with_coordinat!A:B,2,FALSE)</f>
        <v>0</v>
      </c>
      <c r="E1865" s="3">
        <f>VLOOKUP(Table13[[#This Row],[Location_HQ]],layoffs_location_with_coordinat!A:C,3,FALSE)</f>
        <v>0</v>
      </c>
      <c r="F1865" s="3" t="str">
        <f>VLOOKUP(Table13[[#This Row],[Location_HQ]],layoffs_location_with_coordinat!A:D,4,FALSE)</f>
        <v>Israel</v>
      </c>
      <c r="G1865" s="3" t="str">
        <f>VLOOKUP(Table13[[#This Row],[Location_HQ]],layoffs_location_with_coordinat!A:E,5,FALSE)</f>
        <v>Asia</v>
      </c>
      <c r="H1865" s="23">
        <v>70</v>
      </c>
      <c r="I1865" s="24" t="d">
        <v>2024-07-01</v>
      </c>
      <c r="J1865" s="47">
        <v>12</v>
      </c>
      <c r="K1865" s="25">
        <f>SUM((Table13[[#This Row],[Laid_Off]]*100)/Table13[[#This Row],[Percentage]])</f>
        <v>583.33333333333337</v>
      </c>
      <c r="L1865" s="25">
        <f>SUM(Table13[[#This Row],[Company_Size_before_Layoffs]]-Table13[[#This Row],[Laid_Off]])</f>
        <v>513.33333333333337</v>
      </c>
      <c r="M1865" s="4" t="s">
        <v>1908</v>
      </c>
      <c r="N1865" s="4" t="s">
        <v>1887</v>
      </c>
      <c r="O1865" s="27">
        <v>335</v>
      </c>
      <c r="P1865" s="4">
        <v>2024</v>
      </c>
      <c r="Q1865" s="3">
        <f>VLOOKUP(Table13[[#This Row],[Location_HQ]],layoffs_location_with_coordinat!A:F,6,FALSE)</f>
        <v>31.788471850000001</v>
      </c>
      <c r="R1865" s="3">
        <f>VLOOKUP(Table13[[#This Row],[Location_HQ]],layoffs_location_with_coordinat!A:G,7,FALSE)</f>
        <v>35.218794410944902</v>
      </c>
    </row>
    <row r="1866" spans="1:18" ht="16" x14ac:dyDescent="0.2">
      <c r="A1866" s="3">
        <v>1953</v>
      </c>
      <c r="B1866" s="4" t="s">
        <v>1860</v>
      </c>
      <c r="C1866" s="4" t="s">
        <v>1717</v>
      </c>
      <c r="D1866" s="3" t="str">
        <f>VLOOKUP(Table13[[#This Row],[Location_HQ]],layoffs_location_with_coordinat!A:B,2,FALSE)</f>
        <v>San Francisco Bay Area</v>
      </c>
      <c r="E1866" s="3" t="str">
        <f>VLOOKUP(Table13[[#This Row],[Location_HQ]],layoffs_location_with_coordinat!A:C,3,FALSE)</f>
        <v>California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26</v>
      </c>
      <c r="I1866" s="24" t="d">
        <v>2024-07-01</v>
      </c>
      <c r="J1866" s="5"/>
      <c r="K1866" s="25"/>
      <c r="L1866" s="25"/>
      <c r="M1866" s="4" t="s">
        <v>1900</v>
      </c>
      <c r="N1866" s="4" t="s">
        <v>1883</v>
      </c>
      <c r="O1866" s="27">
        <v>598</v>
      </c>
      <c r="P1866" s="4">
        <v>2024</v>
      </c>
      <c r="Q1866" s="3">
        <f>VLOOKUP(Table13[[#This Row],[Location_HQ]],layoffs_location_with_coordinat!A:F,6,FALSE)</f>
        <v>37.8708393</v>
      </c>
      <c r="R1866" s="3">
        <f>VLOOKUP(Table13[[#This Row],[Location_HQ]],layoffs_location_with_coordinat!A:G,7,FALSE)</f>
        <v>-122.272863</v>
      </c>
    </row>
    <row r="1867" spans="1:18" ht="16" x14ac:dyDescent="0.2">
      <c r="A1867" s="3">
        <v>1954</v>
      </c>
      <c r="B1867" s="4" t="s">
        <v>1861</v>
      </c>
      <c r="C1867" s="4" t="s">
        <v>47</v>
      </c>
      <c r="D1867" s="3">
        <f>VLOOKUP(Table13[[#This Row],[Location_HQ]],layoffs_location_with_coordinat!A:B,2,FALSE)</f>
        <v>0</v>
      </c>
      <c r="E1867" s="3">
        <f>VLOOKUP(Table13[[#This Row],[Location_HQ]],layoffs_location_with_coordinat!A:C,3,FALSE)</f>
        <v>0</v>
      </c>
      <c r="F1867" s="3" t="str">
        <f>VLOOKUP(Table13[[#This Row],[Location_HQ]],layoffs_location_with_coordinat!A:D,4,FALSE)</f>
        <v>Israel</v>
      </c>
      <c r="G1867" s="3" t="str">
        <f>VLOOKUP(Table13[[#This Row],[Location_HQ]],layoffs_location_with_coordinat!A:E,5,FALSE)</f>
        <v>Asia</v>
      </c>
      <c r="H1867" s="23">
        <v>20</v>
      </c>
      <c r="I1867" s="24" t="d">
        <v>2024-07-01</v>
      </c>
      <c r="J1867" s="47">
        <v>33</v>
      </c>
      <c r="K1867" s="25">
        <f>SUM((Table13[[#This Row],[Laid_Off]]*100)/Table13[[#This Row],[Percentage]])</f>
        <v>60.606060606060609</v>
      </c>
      <c r="L1867" s="25">
        <f>SUM(Table13[[#This Row],[Company_Size_before_Layoffs]]-Table13[[#This Row],[Laid_Off]])</f>
        <v>40.606060606060609</v>
      </c>
      <c r="M1867" s="4" t="s">
        <v>1914</v>
      </c>
      <c r="N1867" s="4" t="s">
        <v>1883</v>
      </c>
      <c r="O1867" s="27">
        <v>61</v>
      </c>
      <c r="P1867" s="4">
        <v>2024</v>
      </c>
      <c r="Q1867" s="3">
        <f>VLOOKUP(Table13[[#This Row],[Location_HQ]],layoffs_location_with_coordinat!A:F,6,FALSE)</f>
        <v>32.0852997</v>
      </c>
      <c r="R1867" s="3">
        <f>VLOOKUP(Table13[[#This Row],[Location_HQ]],layoffs_location_with_coordinat!A:G,7,FALSE)</f>
        <v>34.781806400000001</v>
      </c>
    </row>
    <row r="1868" spans="1:18" ht="16" x14ac:dyDescent="0.2">
      <c r="A1868" s="3">
        <v>1955</v>
      </c>
      <c r="B1868" s="4" t="s">
        <v>1862</v>
      </c>
      <c r="C1868" s="4" t="s">
        <v>51</v>
      </c>
      <c r="D1868" s="3">
        <f>VLOOKUP(Table13[[#This Row],[Location_HQ]],layoffs_location_with_coordinat!A:B,2,FALSE)</f>
        <v>0</v>
      </c>
      <c r="E1868" s="3">
        <f>VLOOKUP(Table13[[#This Row],[Location_HQ]],layoffs_location_with_coordinat!A:C,3,FALSE)</f>
        <v>0</v>
      </c>
      <c r="F1868" s="3" t="str">
        <f>VLOOKUP(Table13[[#This Row],[Location_HQ]],layoffs_location_with_coordinat!A:D,4,FALSE)</f>
        <v>Sweden</v>
      </c>
      <c r="G1868" s="3" t="str">
        <f>VLOOKUP(Table13[[#This Row],[Location_HQ]],layoffs_location_with_coordinat!A:E,5,FALSE)</f>
        <v>Europe</v>
      </c>
      <c r="H1868" s="4"/>
      <c r="I1868" s="24" t="d">
        <v>2024-07-01</v>
      </c>
      <c r="J1868" s="5"/>
      <c r="K1868" s="25"/>
      <c r="L1868" s="25"/>
      <c r="M1868" s="4" t="s">
        <v>1920</v>
      </c>
      <c r="N1868" s="4" t="s">
        <v>1886</v>
      </c>
      <c r="O1868" s="27">
        <v>17</v>
      </c>
      <c r="P1868" s="4">
        <v>2024</v>
      </c>
      <c r="Q1868" s="3">
        <f>VLOOKUP(Table13[[#This Row],[Location_HQ]],layoffs_location_with_coordinat!A:F,6,FALSE)</f>
        <v>59.325117200000001</v>
      </c>
      <c r="R1868" s="3">
        <f>VLOOKUP(Table13[[#This Row],[Location_HQ]],layoffs_location_with_coordinat!A:G,7,FALSE)</f>
        <v>18.0710935</v>
      </c>
    </row>
    <row r="1869" spans="1:18" ht="16" x14ac:dyDescent="0.2">
      <c r="A1869" s="3">
        <v>1956</v>
      </c>
      <c r="B1869" s="4" t="s">
        <v>1863</v>
      </c>
      <c r="C1869" s="4" t="s">
        <v>244</v>
      </c>
      <c r="D1869" s="3">
        <f>VLOOKUP(Table13[[#This Row],[Location_HQ]],layoffs_location_with_coordinat!A:B,2,FALSE)</f>
        <v>0</v>
      </c>
      <c r="E1869" s="3">
        <f>VLOOKUP(Table13[[#This Row],[Location_HQ]],layoffs_location_with_coordinat!A:C,3,FALSE)</f>
        <v>0</v>
      </c>
      <c r="F1869" s="3" t="str">
        <f>VLOOKUP(Table13[[#This Row],[Location_HQ]],layoffs_location_with_coordinat!A:D,4,FALSE)</f>
        <v>Singapore</v>
      </c>
      <c r="G1869" s="3" t="str">
        <f>VLOOKUP(Table13[[#This Row],[Location_HQ]],layoffs_location_with_coordinat!A:E,5,FALSE)</f>
        <v>Asia</v>
      </c>
      <c r="H1869" s="4"/>
      <c r="I1869" s="24" t="d">
        <v>2024-07-01</v>
      </c>
      <c r="J1869" s="47">
        <v>5</v>
      </c>
      <c r="K1869" s="25"/>
      <c r="L1869" s="25"/>
      <c r="M1869" s="4" t="s">
        <v>1962</v>
      </c>
      <c r="N1869" s="4" t="s">
        <v>1891</v>
      </c>
      <c r="O1869" s="27">
        <v>974</v>
      </c>
      <c r="P1869" s="4">
        <v>2024</v>
      </c>
      <c r="Q1869" s="3">
        <f>VLOOKUP(Table13[[#This Row],[Location_HQ]],layoffs_location_with_coordinat!A:F,6,FALSE)</f>
        <v>1.2899175000000001</v>
      </c>
      <c r="R1869" s="3">
        <f>VLOOKUP(Table13[[#This Row],[Location_HQ]],layoffs_location_with_coordinat!A:G,7,FALSE)</f>
        <v>103.8519072</v>
      </c>
    </row>
    <row r="1870" spans="1:18" ht="16" x14ac:dyDescent="0.2">
      <c r="A1870" s="3">
        <v>1950</v>
      </c>
      <c r="B1870" s="4" t="s">
        <v>1857</v>
      </c>
      <c r="C1870" s="4" t="s">
        <v>13</v>
      </c>
      <c r="D1870" s="3">
        <f>VLOOKUP(Table13[[#This Row],[Location_HQ]],layoffs_location_with_coordinat!A:B,2,FALSE)</f>
        <v>0</v>
      </c>
      <c r="E1870" s="3">
        <f>VLOOKUP(Table13[[#This Row],[Location_HQ]],layoffs_location_with_coordinat!A:C,3,FALSE)</f>
        <v>0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250</v>
      </c>
      <c r="I1870" s="24" t="d">
        <v>2024-07-02</v>
      </c>
      <c r="J1870" s="5"/>
      <c r="K1870" s="25"/>
      <c r="L1870" s="25"/>
      <c r="M1870" s="4" t="s">
        <v>1899</v>
      </c>
      <c r="N1870" s="4" t="s">
        <v>1893</v>
      </c>
      <c r="O1870" s="27">
        <v>838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1951</v>
      </c>
      <c r="B1871" s="4" t="s">
        <v>1858</v>
      </c>
      <c r="C1871" s="4" t="s">
        <v>13</v>
      </c>
      <c r="D1871" s="3">
        <f>VLOOKUP(Table13[[#This Row],[Location_HQ]],layoffs_location_with_coordinat!A:B,2,FALSE)</f>
        <v>0</v>
      </c>
      <c r="E1871" s="3">
        <f>VLOOKUP(Table13[[#This Row],[Location_HQ]],layoffs_location_with_coordinat!A:C,3,FALSE)</f>
        <v>0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4"/>
      <c r="I1871" s="24" t="d">
        <v>2024-07-02</v>
      </c>
      <c r="J1871" s="47">
        <v>100</v>
      </c>
      <c r="K1871" s="25"/>
      <c r="L1871" s="25">
        <f>SUM(Table13[[#This Row],[Company_Size_before_Layoffs]]-Table13[[#This Row],[Laid_Off]])</f>
        <v>0</v>
      </c>
      <c r="M1871" s="4" t="s">
        <v>1908</v>
      </c>
      <c r="N1871" s="4" t="s">
        <v>1883</v>
      </c>
      <c r="O1871" s="27">
        <v>51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1947</v>
      </c>
      <c r="B1872" s="4" t="s">
        <v>1855</v>
      </c>
      <c r="C1872" s="4" t="s">
        <v>71</v>
      </c>
      <c r="D1872" s="3">
        <f>VLOOKUP(Table13[[#This Row],[Location_HQ]],layoffs_location_with_coordinat!A:B,2,FALSE)</f>
        <v>0</v>
      </c>
      <c r="E1872" s="3" t="str">
        <f>VLOOKUP(Table13[[#This Row],[Location_HQ]],layoffs_location_with_coordinat!A:C,3,FALSE)</f>
        <v>Massachusetts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2200</v>
      </c>
      <c r="I1872" s="24" t="d">
        <v>2024-07-03</v>
      </c>
      <c r="J1872" s="47">
        <v>14</v>
      </c>
      <c r="K1872" s="25">
        <f>SUM((Table13[[#This Row],[Laid_Off]]*100)/Table13[[#This Row],[Percentage]])</f>
        <v>15714.285714285714</v>
      </c>
      <c r="L1872" s="25">
        <f>SUM(Table13[[#This Row],[Company_Size_before_Layoffs]]-Table13[[#This Row],[Laid_Off]])</f>
        <v>13514.285714285714</v>
      </c>
      <c r="M1872" s="4" t="s">
        <v>1903</v>
      </c>
      <c r="N1872" s="4" t="s">
        <v>1883</v>
      </c>
      <c r="O1872" s="27"/>
      <c r="P1872" s="4">
        <v>2024</v>
      </c>
      <c r="Q1872" s="3">
        <f>VLOOKUP(Table13[[#This Row],[Location_HQ]],layoffs_location_with_coordinat!A:F,6,FALSE)</f>
        <v>42.355433400000003</v>
      </c>
      <c r="R1872" s="3">
        <f>VLOOKUP(Table13[[#This Row],[Location_HQ]],layoffs_location_with_coordinat!A:G,7,FALSE)</f>
        <v>-71.060511000000005</v>
      </c>
    </row>
    <row r="1873" spans="1:18" ht="16" x14ac:dyDescent="0.2">
      <c r="A1873" s="3">
        <v>1948</v>
      </c>
      <c r="B1873" s="4" t="s">
        <v>1856</v>
      </c>
      <c r="C1873" s="4" t="s">
        <v>622</v>
      </c>
      <c r="D1873" s="3">
        <f>VLOOKUP(Table13[[#This Row],[Location_HQ]],layoffs_location_with_coordinat!A:B,2,FALSE)</f>
        <v>0</v>
      </c>
      <c r="E1873" s="3">
        <f>VLOOKUP(Table13[[#This Row],[Location_HQ]],layoffs_location_with_coordinat!A:C,3,FALSE)</f>
        <v>0</v>
      </c>
      <c r="F1873" s="3" t="str">
        <f>VLOOKUP(Table13[[#This Row],[Location_HQ]],layoffs_location_with_coordinat!A:D,4,FALSE)</f>
        <v>Canada</v>
      </c>
      <c r="G1873" s="3" t="str">
        <f>VLOOKUP(Table13[[#This Row],[Location_HQ]],layoffs_location_with_coordinat!A:E,5,FALSE)</f>
        <v>North America</v>
      </c>
      <c r="H1873" s="23">
        <v>1200</v>
      </c>
      <c r="I1873" s="24" t="d">
        <v>2024-07-03</v>
      </c>
      <c r="J1873" s="47">
        <v>2</v>
      </c>
      <c r="K1873" s="25">
        <f>SUM((Table13[[#This Row],[Laid_Off]]*100)/Table13[[#This Row],[Percentage]])</f>
        <v>60000</v>
      </c>
      <c r="L1873" s="25">
        <f>SUM(Table13[[#This Row],[Company_Size_before_Layoffs]]-Table13[[#This Row],[Laid_Off]])</f>
        <v>58800</v>
      </c>
      <c r="M1873" s="4" t="s">
        <v>1920</v>
      </c>
      <c r="N1873" s="4" t="s">
        <v>1886</v>
      </c>
      <c r="O1873" s="27">
        <v>1.1000000000000001</v>
      </c>
      <c r="P1873" s="4">
        <v>2024</v>
      </c>
      <c r="Q1873" s="3">
        <f>VLOOKUP(Table13[[#This Row],[Location_HQ]],layoffs_location_with_coordinat!A:F,6,FALSE)</f>
        <v>43.465269900000003</v>
      </c>
      <c r="R1873" s="3">
        <f>VLOOKUP(Table13[[#This Row],[Location_HQ]],layoffs_location_with_coordinat!A:G,7,FALSE)</f>
        <v>-80.522296100000005</v>
      </c>
    </row>
    <row r="1874" spans="1:18" ht="16" x14ac:dyDescent="0.2">
      <c r="A1874" s="3">
        <v>1949</v>
      </c>
      <c r="B1874" s="4" t="s">
        <v>1764</v>
      </c>
      <c r="C1874" s="4" t="s">
        <v>43</v>
      </c>
      <c r="D1874" s="3">
        <f>VLOOKUP(Table13[[#This Row],[Location_HQ]],layoffs_location_with_coordinat!A:B,2,FALSE)</f>
        <v>0</v>
      </c>
      <c r="E1874" s="3" t="str">
        <f>VLOOKUP(Table13[[#This Row],[Location_HQ]],layoffs_location_with_coordinat!A:C,3,FALSE)</f>
        <v>Washington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4"/>
      <c r="I1874" s="24" t="d">
        <v>2024-07-03</v>
      </c>
      <c r="J1874" s="5"/>
      <c r="K1874" s="25"/>
      <c r="L1874" s="25"/>
      <c r="M1874" s="4" t="s">
        <v>1901</v>
      </c>
      <c r="N1874" s="4" t="s">
        <v>1886</v>
      </c>
      <c r="O1874" s="27">
        <v>1</v>
      </c>
      <c r="P1874" s="4">
        <v>2024</v>
      </c>
      <c r="Q1874" s="3">
        <f>VLOOKUP(Table13[[#This Row],[Location_HQ]],layoffs_location_with_coordinat!A:F,6,FALSE)</f>
        <v>47.603832099999998</v>
      </c>
      <c r="R1874" s="3">
        <f>VLOOKUP(Table13[[#This Row],[Location_HQ]],layoffs_location_with_coordinat!A:G,7,FALSE)</f>
        <v>-122.330062</v>
      </c>
    </row>
    <row r="1875" spans="1:18" ht="16" x14ac:dyDescent="0.2">
      <c r="A1875" s="3">
        <v>1946</v>
      </c>
      <c r="B1875" s="4" t="s">
        <v>1854</v>
      </c>
      <c r="C1875" s="4" t="s">
        <v>39</v>
      </c>
      <c r="D1875" s="3">
        <f>VLOOKUP(Table13[[#This Row],[Location_HQ]],layoffs_location_with_coordinat!A:B,2,FALSE)</f>
        <v>0</v>
      </c>
      <c r="E1875" s="3" t="str">
        <f>VLOOKUP(Table13[[#This Row],[Location_HQ]],layoffs_location_with_coordinat!A:C,3,FALSE)</f>
        <v>New York</v>
      </c>
      <c r="F1875" s="3" t="str">
        <f>VLOOKUP(Table13[[#This Row],[Location_HQ]],layoffs_location_with_coordinat!A:D,4,FALSE)</f>
        <v>USA</v>
      </c>
      <c r="G1875" s="3" t="str">
        <f>VLOOKUP(Table13[[#This Row],[Location_HQ]],layoffs_location_with_coordinat!A:E,5,FALSE)</f>
        <v>North America</v>
      </c>
      <c r="H1875" s="23">
        <v>420</v>
      </c>
      <c r="I1875" s="24" t="d">
        <v>2024-07-09</v>
      </c>
      <c r="J1875" s="47">
        <v>10</v>
      </c>
      <c r="K1875" s="25">
        <f>SUM((Table13[[#This Row],[Laid_Off]]*100)/Table13[[#This Row],[Percentage]])</f>
        <v>4200</v>
      </c>
      <c r="L1875" s="25">
        <f>SUM(Table13[[#This Row],[Company_Size_before_Layoffs]]-Table13[[#This Row],[Laid_Off]])</f>
        <v>3780</v>
      </c>
      <c r="M1875" s="4" t="s">
        <v>1901</v>
      </c>
      <c r="N1875" s="4" t="s">
        <v>1886</v>
      </c>
      <c r="O1875" s="27">
        <v>2</v>
      </c>
      <c r="P1875" s="4">
        <v>2024</v>
      </c>
      <c r="Q1875" s="3">
        <f>VLOOKUP(Table13[[#This Row],[Location_HQ]],layoffs_location_with_coordinat!A:F,6,FALSE)</f>
        <v>40.7127281</v>
      </c>
      <c r="R1875" s="3">
        <f>VLOOKUP(Table13[[#This Row],[Location_HQ]],layoffs_location_with_coordinat!A:G,7,FALSE)</f>
        <v>-74.006015199999993</v>
      </c>
    </row>
    <row r="1876" spans="1:18" ht="16" x14ac:dyDescent="0.2">
      <c r="A1876" s="3">
        <v>1943</v>
      </c>
      <c r="B1876" s="4" t="s">
        <v>1851</v>
      </c>
      <c r="C1876" s="4" t="s">
        <v>1409</v>
      </c>
      <c r="D1876" s="3" t="str">
        <f>VLOOKUP(Table13[[#This Row],[Location_HQ]],layoffs_location_with_coordinat!A:B,2,FALSE)</f>
        <v>San Francisco Bay Area</v>
      </c>
      <c r="E1876" s="3" t="str">
        <f>VLOOKUP(Table13[[#This Row],[Location_HQ]],layoffs_location_with_coordinat!A:C,3,FALSE)</f>
        <v>California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1800</v>
      </c>
      <c r="I1876" s="24" t="d">
        <v>2024-07-10</v>
      </c>
      <c r="J1876" s="47">
        <v>10</v>
      </c>
      <c r="K1876" s="25">
        <f>SUM((Table13[[#This Row],[Laid_Off]]*100)/Table13[[#This Row],[Percentage]])</f>
        <v>18000</v>
      </c>
      <c r="L1876" s="25">
        <f>SUM(Table13[[#This Row],[Company_Size_before_Layoffs]]-Table13[[#This Row],[Laid_Off]])</f>
        <v>16200</v>
      </c>
      <c r="M1876" s="4" t="s">
        <v>1897</v>
      </c>
      <c r="N1876" s="4" t="s">
        <v>1886</v>
      </c>
      <c r="O1876" s="27">
        <v>18</v>
      </c>
      <c r="P1876" s="4">
        <v>2024</v>
      </c>
      <c r="Q1876" s="3">
        <f>VLOOKUP(Table13[[#This Row],[Location_HQ]],layoffs_location_with_coordinat!A:F,6,FALSE)</f>
        <v>37.3893889</v>
      </c>
      <c r="R1876" s="3">
        <f>VLOOKUP(Table13[[#This Row],[Location_HQ]],layoffs_location_with_coordinat!A:G,7,FALSE)</f>
        <v>-122.0832101</v>
      </c>
    </row>
    <row r="1877" spans="1:18" ht="16" x14ac:dyDescent="0.2">
      <c r="A1877" s="3">
        <v>1944</v>
      </c>
      <c r="B1877" s="4" t="s">
        <v>1852</v>
      </c>
      <c r="C1877" s="4" t="s">
        <v>154</v>
      </c>
      <c r="D1877" s="3">
        <f>VLOOKUP(Table13[[#This Row],[Location_HQ]],layoffs_location_with_coordinat!A:B,2,FALSE)</f>
        <v>0</v>
      </c>
      <c r="E1877" s="3" t="str">
        <f>VLOOKUP(Table13[[#This Row],[Location_HQ]],layoffs_location_with_coordinat!A:C,3,FALSE)</f>
        <v>Illinois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1000</v>
      </c>
      <c r="I1877" s="24" t="d">
        <v>2024-07-10</v>
      </c>
      <c r="J1877" s="47">
        <v>100</v>
      </c>
      <c r="K1877" s="25">
        <f>SUM((Table13[[#This Row],[Laid_Off]]*100)/Table13[[#This Row],[Percentage]])</f>
        <v>1000</v>
      </c>
      <c r="L1877" s="25">
        <f>SUM(Table13[[#This Row],[Company_Size_before_Layoffs]]-Table13[[#This Row],[Laid_Off]])</f>
        <v>0</v>
      </c>
      <c r="M1877" s="4" t="s">
        <v>1919</v>
      </c>
      <c r="N1877" s="4" t="s">
        <v>1888</v>
      </c>
      <c r="O1877" s="27">
        <v>51</v>
      </c>
      <c r="P1877" s="4">
        <v>2024</v>
      </c>
      <c r="Q1877" s="3">
        <f>VLOOKUP(Table13[[#This Row],[Location_HQ]],layoffs_location_with_coordinat!A:F,6,FALSE)</f>
        <v>41.875561599999997</v>
      </c>
      <c r="R1877" s="3">
        <f>VLOOKUP(Table13[[#This Row],[Location_HQ]],layoffs_location_with_coordinat!A:G,7,FALSE)</f>
        <v>-87.6244212</v>
      </c>
    </row>
    <row r="1878" spans="1:18" ht="16" x14ac:dyDescent="0.2">
      <c r="A1878" s="3">
        <v>1945</v>
      </c>
      <c r="B1878" s="4" t="s">
        <v>1853</v>
      </c>
      <c r="C1878" s="4" t="s">
        <v>76</v>
      </c>
      <c r="D1878" s="3">
        <f>VLOOKUP(Table13[[#This Row],[Location_HQ]],layoffs_location_with_coordinat!A:B,2,FALSE)</f>
        <v>0</v>
      </c>
      <c r="E1878" s="3" t="str">
        <f>VLOOKUP(Table13[[#This Row],[Location_HQ]],layoffs_location_with_coordinat!A:C,3,FALSE)</f>
        <v>California</v>
      </c>
      <c r="F1878" s="3" t="str">
        <f>VLOOKUP(Table13[[#This Row],[Location_HQ]],layoffs_location_with_coordinat!A:D,4,FALSE)</f>
        <v>USA</v>
      </c>
      <c r="G1878" s="3" t="str">
        <f>VLOOKUP(Table13[[#This Row],[Location_HQ]],layoffs_location_with_coordinat!A:E,5,FALSE)</f>
        <v>North America</v>
      </c>
      <c r="H1878" s="4"/>
      <c r="I1878" s="24" t="d">
        <v>2024-07-10</v>
      </c>
      <c r="J1878" s="47">
        <v>7</v>
      </c>
      <c r="K1878" s="25"/>
      <c r="L1878" s="25"/>
      <c r="M1878" s="4" t="s">
        <v>1913</v>
      </c>
      <c r="N1878" s="48" t="s">
        <v>1698</v>
      </c>
      <c r="O1878" s="27"/>
      <c r="P1878" s="4">
        <v>2024</v>
      </c>
      <c r="Q1878" s="3">
        <f>VLOOKUP(Table13[[#This Row],[Location_HQ]],layoffs_location_with_coordinat!A:F,6,FALSE)</f>
        <v>34.053690899999999</v>
      </c>
      <c r="R1878" s="3">
        <f>VLOOKUP(Table13[[#This Row],[Location_HQ]],layoffs_location_with_coordinat!A:G,7,FALSE)</f>
        <v>-118.242766</v>
      </c>
    </row>
    <row r="1879" spans="1:18" ht="16" x14ac:dyDescent="0.2">
      <c r="A1879" s="3">
        <v>1942</v>
      </c>
      <c r="B1879" s="4" t="s">
        <v>1850</v>
      </c>
      <c r="C1879" s="4" t="s">
        <v>43</v>
      </c>
      <c r="D1879" s="3">
        <f>VLOOKUP(Table13[[#This Row],[Location_HQ]],layoffs_location_with_coordinat!A:B,2,FALSE)</f>
        <v>0</v>
      </c>
      <c r="E1879" s="3" t="str">
        <f>VLOOKUP(Table13[[#This Row],[Location_HQ]],layoffs_location_with_coordinat!A:C,3,FALSE)</f>
        <v>Washington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2024-07-11</v>
      </c>
      <c r="J1879" s="5"/>
      <c r="K1879" s="25"/>
      <c r="L1879" s="25"/>
      <c r="M1879" s="4" t="s">
        <v>1898</v>
      </c>
      <c r="N1879" s="48" t="s">
        <v>1697</v>
      </c>
      <c r="O1879" s="27"/>
      <c r="P1879" s="4">
        <v>2024</v>
      </c>
      <c r="Q1879" s="3">
        <f>VLOOKUP(Table13[[#This Row],[Location_HQ]],layoffs_location_with_coordinat!A:F,6,FALSE)</f>
        <v>47.603832099999998</v>
      </c>
      <c r="R1879" s="3">
        <f>VLOOKUP(Table13[[#This Row],[Location_HQ]],layoffs_location_with_coordinat!A:G,7,FALSE)</f>
        <v>-122.330062</v>
      </c>
    </row>
    <row r="1880" spans="1:18" ht="16" x14ac:dyDescent="0.2">
      <c r="A1880" s="3">
        <v>1941</v>
      </c>
      <c r="B1880" s="4" t="s">
        <v>1849</v>
      </c>
      <c r="C1880" s="4" t="s">
        <v>1748</v>
      </c>
      <c r="D1880" s="3">
        <f>VLOOKUP(Table13[[#This Row],[Location_HQ]],layoffs_location_with_coordinat!A:B,2,FALSE)</f>
        <v>0</v>
      </c>
      <c r="E1880" s="3">
        <f>VLOOKUP(Table13[[#This Row],[Location_HQ]],layoffs_location_with_coordinat!A:C,3,FALSE)</f>
        <v>0</v>
      </c>
      <c r="F1880" s="3" t="str">
        <f>VLOOKUP(Table13[[#This Row],[Location_HQ]],layoffs_location_with_coordinat!A:D,4,FALSE)</f>
        <v>Pakistan</v>
      </c>
      <c r="G1880" s="3" t="str">
        <f>VLOOKUP(Table13[[#This Row],[Location_HQ]],layoffs_location_with_coordinat!A:E,5,FALSE)</f>
        <v>Asia</v>
      </c>
      <c r="H1880" s="4"/>
      <c r="I1880" s="24" t="d">
        <v>2024-07-12</v>
      </c>
      <c r="J1880" s="47">
        <v>30</v>
      </c>
      <c r="K1880" s="25"/>
      <c r="L1880" s="25"/>
      <c r="M1880" s="4" t="s">
        <v>1897</v>
      </c>
      <c r="N1880" s="4" t="s">
        <v>1888</v>
      </c>
      <c r="O1880" s="27">
        <v>20</v>
      </c>
      <c r="P1880" s="4">
        <v>2024</v>
      </c>
      <c r="Q1880" s="3">
        <f>VLOOKUP(Table13[[#This Row],[Location_HQ]],layoffs_location_with_coordinat!A:F,6,FALSE)</f>
        <v>33.738045</v>
      </c>
      <c r="R1880" s="3">
        <f>VLOOKUP(Table13[[#This Row],[Location_HQ]],layoffs_location_with_coordinat!A:G,7,FALSE)</f>
        <v>73.084487999999993</v>
      </c>
    </row>
    <row r="1881" spans="1:18" ht="16" x14ac:dyDescent="0.2">
      <c r="A1881" s="3">
        <v>1938</v>
      </c>
      <c r="B1881" s="4" t="s">
        <v>1846</v>
      </c>
      <c r="C1881" s="4" t="s">
        <v>47</v>
      </c>
      <c r="D1881" s="3">
        <f>VLOOKUP(Table13[[#This Row],[Location_HQ]],layoffs_location_with_coordinat!A:B,2,FALSE)</f>
        <v>0</v>
      </c>
      <c r="E1881" s="3">
        <f>VLOOKUP(Table13[[#This Row],[Location_HQ]],layoffs_location_with_coordinat!A:C,3,FALSE)</f>
        <v>0</v>
      </c>
      <c r="F1881" s="3" t="str">
        <f>VLOOKUP(Table13[[#This Row],[Location_HQ]],layoffs_location_with_coordinat!A:D,4,FALSE)</f>
        <v>Israel</v>
      </c>
      <c r="G1881" s="3" t="str">
        <f>VLOOKUP(Table13[[#This Row],[Location_HQ]],layoffs_location_with_coordinat!A:E,5,FALSE)</f>
        <v>Asia</v>
      </c>
      <c r="H1881" s="23">
        <v>400</v>
      </c>
      <c r="I1881" s="24" t="d">
        <v>2024-07-15</v>
      </c>
      <c r="J1881" s="5"/>
      <c r="K1881" s="25"/>
      <c r="L1881" s="25"/>
      <c r="M1881" s="4" t="s">
        <v>1912</v>
      </c>
      <c r="N1881" s="4" t="s">
        <v>1886</v>
      </c>
      <c r="O1881" s="27">
        <v>155</v>
      </c>
      <c r="P1881" s="4">
        <v>2024</v>
      </c>
      <c r="Q1881" s="3">
        <f>VLOOKUP(Table13[[#This Row],[Location_HQ]],layoffs_location_with_coordinat!A:F,6,FALSE)</f>
        <v>32.0852997</v>
      </c>
      <c r="R1881" s="3">
        <f>VLOOKUP(Table13[[#This Row],[Location_HQ]],layoffs_location_with_coordinat!A:G,7,FALSE)</f>
        <v>34.781806400000001</v>
      </c>
    </row>
    <row r="1882" spans="1:18" ht="16" x14ac:dyDescent="0.2">
      <c r="A1882" s="3">
        <v>1939</v>
      </c>
      <c r="B1882" s="4" t="s">
        <v>1847</v>
      </c>
      <c r="C1882" s="4" t="s">
        <v>1371</v>
      </c>
      <c r="D1882" s="3" t="str">
        <f>VLOOKUP(Table13[[#This Row],[Location_HQ]],layoffs_location_with_coordinat!A:B,2,FALSE)</f>
        <v>San Francisco Bay Area</v>
      </c>
      <c r="E1882" s="3" t="str">
        <f>VLOOKUP(Table13[[#This Row],[Location_HQ]],layoffs_location_with_coordinat!A:C,3,FALSE)</f>
        <v>California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23">
        <v>300</v>
      </c>
      <c r="I1882" s="24" t="d">
        <v>2024-07-15</v>
      </c>
      <c r="J1882" s="5"/>
      <c r="K1882" s="25"/>
      <c r="L1882" s="25"/>
      <c r="M1882" s="4" t="s">
        <v>1921</v>
      </c>
      <c r="N1882" s="4" t="s">
        <v>1886</v>
      </c>
      <c r="O1882" s="27">
        <v>65</v>
      </c>
      <c r="P1882" s="4">
        <v>2024</v>
      </c>
      <c r="Q1882" s="3">
        <f>VLOOKUP(Table13[[#This Row],[Location_HQ]],layoffs_location_with_coordinat!A:F,6,FALSE)</f>
        <v>37.779258800000001</v>
      </c>
      <c r="R1882" s="3">
        <f>VLOOKUP(Table13[[#This Row],[Location_HQ]],layoffs_location_with_coordinat!A:G,7,FALSE)</f>
        <v>-122.4193286</v>
      </c>
    </row>
    <row r="1883" spans="1:18" ht="16" x14ac:dyDescent="0.2">
      <c r="A1883" s="3">
        <v>1940</v>
      </c>
      <c r="B1883" s="4" t="s">
        <v>1848</v>
      </c>
      <c r="C1883" s="4" t="s">
        <v>51</v>
      </c>
      <c r="D1883" s="3">
        <f>VLOOKUP(Table13[[#This Row],[Location_HQ]],layoffs_location_with_coordinat!A:B,2,FALSE)</f>
        <v>0</v>
      </c>
      <c r="E1883" s="3">
        <f>VLOOKUP(Table13[[#This Row],[Location_HQ]],layoffs_location_with_coordinat!A:C,3,FALSE)</f>
        <v>0</v>
      </c>
      <c r="F1883" s="3" t="str">
        <f>VLOOKUP(Table13[[#This Row],[Location_HQ]],layoffs_location_with_coordinat!A:D,4,FALSE)</f>
        <v>Sweden</v>
      </c>
      <c r="G1883" s="3" t="str">
        <f>VLOOKUP(Table13[[#This Row],[Location_HQ]],layoffs_location_with_coordinat!A:E,5,FALSE)</f>
        <v>Europe</v>
      </c>
      <c r="H1883" s="23">
        <v>40</v>
      </c>
      <c r="I1883" s="24" t="d">
        <v>2024-07-15</v>
      </c>
      <c r="J1883" s="5"/>
      <c r="K1883" s="25"/>
      <c r="L1883" s="25"/>
      <c r="M1883" s="4" t="s">
        <v>1919</v>
      </c>
      <c r="N1883" s="4" t="s">
        <v>1886</v>
      </c>
      <c r="O1883" s="27">
        <v>2.1</v>
      </c>
      <c r="P1883" s="4">
        <v>2024</v>
      </c>
      <c r="Q1883" s="3">
        <f>VLOOKUP(Table13[[#This Row],[Location_HQ]],layoffs_location_with_coordinat!A:F,6,FALSE)</f>
        <v>59.325117200000001</v>
      </c>
      <c r="R1883" s="3">
        <f>VLOOKUP(Table13[[#This Row],[Location_HQ]],layoffs_location_with_coordinat!A:G,7,FALSE)</f>
        <v>18.0710935</v>
      </c>
    </row>
    <row r="1884" spans="1:18" ht="16" x14ac:dyDescent="0.2">
      <c r="A1884" s="3">
        <v>1935</v>
      </c>
      <c r="B1884" s="4" t="s">
        <v>1843</v>
      </c>
      <c r="C1884" s="4" t="s">
        <v>1371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60</v>
      </c>
      <c r="I1884" s="24" t="d">
        <v>2024-07-16</v>
      </c>
      <c r="J1884" s="47">
        <v>100</v>
      </c>
      <c r="K1884" s="25">
        <f>SUM((Table13[[#This Row],[Laid_Off]]*100)/Table13[[#This Row],[Percentage]])</f>
        <v>60</v>
      </c>
      <c r="L1884" s="25">
        <f>SUM(Table13[[#This Row],[Company_Size_before_Layoffs]]-Table13[[#This Row],[Laid_Off]])</f>
        <v>0</v>
      </c>
      <c r="M1884" s="4" t="s">
        <v>1902</v>
      </c>
      <c r="N1884" s="4" t="s">
        <v>1883</v>
      </c>
      <c r="O1884" s="27">
        <v>81</v>
      </c>
      <c r="P1884" s="4">
        <v>2024</v>
      </c>
      <c r="Q1884" s="3">
        <f>VLOOKUP(Table13[[#This Row],[Location_HQ]],layoffs_location_with_coordinat!A:F,6,FALSE)</f>
        <v>37.779258800000001</v>
      </c>
      <c r="R1884" s="3">
        <f>VLOOKUP(Table13[[#This Row],[Location_HQ]],layoffs_location_with_coordinat!A:G,7,FALSE)</f>
        <v>-122.4193286</v>
      </c>
    </row>
    <row r="1885" spans="1:18" ht="16" x14ac:dyDescent="0.2">
      <c r="A1885" s="3">
        <v>1936</v>
      </c>
      <c r="B1885" s="4" t="s">
        <v>1844</v>
      </c>
      <c r="C1885" s="4" t="s">
        <v>71</v>
      </c>
      <c r="D1885" s="3">
        <f>VLOOKUP(Table13[[#This Row],[Location_HQ]],layoffs_location_with_coordinat!A:B,2,FALSE)</f>
        <v>0</v>
      </c>
      <c r="E1885" s="3" t="str">
        <f>VLOOKUP(Table13[[#This Row],[Location_HQ]],layoffs_location_with_coordinat!A:C,3,FALSE)</f>
        <v>Massachusetts</v>
      </c>
      <c r="F1885" s="3" t="str">
        <f>VLOOKUP(Table13[[#This Row],[Location_HQ]],layoffs_location_with_coordinat!A:D,4,FALSE)</f>
        <v>USA</v>
      </c>
      <c r="G1885" s="3" t="str">
        <f>VLOOKUP(Table13[[#This Row],[Location_HQ]],layoffs_location_with_coordinat!A:E,5,FALSE)</f>
        <v>North America</v>
      </c>
      <c r="H1885" s="4"/>
      <c r="I1885" s="24" t="d">
        <v>2024-07-16</v>
      </c>
      <c r="J1885" s="5"/>
      <c r="K1885" s="25"/>
      <c r="L1885" s="25"/>
      <c r="M1885" s="4" t="s">
        <v>1913</v>
      </c>
      <c r="N1885" s="48" t="s">
        <v>1697</v>
      </c>
      <c r="O1885" s="27"/>
      <c r="P1885" s="4">
        <v>2024</v>
      </c>
      <c r="Q1885" s="3">
        <f>VLOOKUP(Table13[[#This Row],[Location_HQ]],layoffs_location_with_coordinat!A:F,6,FALSE)</f>
        <v>42.355433400000003</v>
      </c>
      <c r="R1885" s="3">
        <f>VLOOKUP(Table13[[#This Row],[Location_HQ]],layoffs_location_with_coordinat!A:G,7,FALSE)</f>
        <v>-71.060511000000005</v>
      </c>
    </row>
    <row r="1886" spans="1:18" ht="16" x14ac:dyDescent="0.2">
      <c r="A1886" s="3">
        <v>1937</v>
      </c>
      <c r="B1886" s="4" t="s">
        <v>1845</v>
      </c>
      <c r="C1886" s="4" t="s">
        <v>271</v>
      </c>
      <c r="D1886" s="3">
        <f>VLOOKUP(Table13[[#This Row],[Location_HQ]],layoffs_location_with_coordinat!A:B,2,FALSE)</f>
        <v>0</v>
      </c>
      <c r="E1886" s="3">
        <f>VLOOKUP(Table13[[#This Row],[Location_HQ]],layoffs_location_with_coordinat!A:C,3,FALSE)</f>
        <v>0</v>
      </c>
      <c r="F1886" s="3" t="str">
        <f>VLOOKUP(Table13[[#This Row],[Location_HQ]],layoffs_location_with_coordinat!A:D,4,FALSE)</f>
        <v>Canada</v>
      </c>
      <c r="G1886" s="3" t="str">
        <f>VLOOKUP(Table13[[#This Row],[Location_HQ]],layoffs_location_with_coordinat!A:E,5,FALSE)</f>
        <v>North America</v>
      </c>
      <c r="H1886" s="4"/>
      <c r="I1886" s="24" t="d">
        <v>2024-07-16</v>
      </c>
      <c r="J1886" s="5"/>
      <c r="K1886" s="25"/>
      <c r="L1886" s="25"/>
      <c r="M1886" s="4" t="s">
        <v>1905</v>
      </c>
      <c r="N1886" s="4" t="s">
        <v>1888</v>
      </c>
      <c r="O1886" s="27">
        <v>39</v>
      </c>
      <c r="P1886" s="4">
        <v>2024</v>
      </c>
      <c r="Q1886" s="3">
        <f>VLOOKUP(Table13[[#This Row],[Location_HQ]],layoffs_location_with_coordinat!A:F,6,FALSE)</f>
        <v>49.260872399999997</v>
      </c>
      <c r="R1886" s="3">
        <f>VLOOKUP(Table13[[#This Row],[Location_HQ]],layoffs_location_with_coordinat!A:G,7,FALSE)</f>
        <v>-123.113952</v>
      </c>
    </row>
    <row r="1887" spans="1:18" ht="16" x14ac:dyDescent="0.2">
      <c r="A1887" s="3">
        <v>1932</v>
      </c>
      <c r="B1887" s="4" t="s">
        <v>1840</v>
      </c>
      <c r="C1887" s="4" t="s">
        <v>71</v>
      </c>
      <c r="D1887" s="3">
        <f>VLOOKUP(Table13[[#This Row],[Location_HQ]],layoffs_location_with_coordinat!A:B,2,FALSE)</f>
        <v>0</v>
      </c>
      <c r="E1887" s="3" t="str">
        <f>VLOOKUP(Table13[[#This Row],[Location_HQ]],layoffs_location_with_coordinat!A:C,3,FALSE)</f>
        <v>Massachusetts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23">
        <v>50</v>
      </c>
      <c r="I1887" s="24" t="d">
        <v>2024-07-17</v>
      </c>
      <c r="J1887" s="47">
        <v>10</v>
      </c>
      <c r="K1887" s="25">
        <f>SUM((Table13[[#This Row],[Laid_Off]]*100)/Table13[[#This Row],[Percentage]])</f>
        <v>500</v>
      </c>
      <c r="L1887" s="25">
        <f>SUM(Table13[[#This Row],[Company_Size_before_Layoffs]]-Table13[[#This Row],[Laid_Off]])</f>
        <v>450</v>
      </c>
      <c r="M1887" s="4" t="s">
        <v>1913</v>
      </c>
      <c r="N1887" s="4" t="s">
        <v>1891</v>
      </c>
      <c r="O1887" s="27">
        <v>325</v>
      </c>
      <c r="P1887" s="4">
        <v>2024</v>
      </c>
      <c r="Q1887" s="3">
        <f>VLOOKUP(Table13[[#This Row],[Location_HQ]],layoffs_location_with_coordinat!A:F,6,FALSE)</f>
        <v>42.355433400000003</v>
      </c>
      <c r="R1887" s="3">
        <f>VLOOKUP(Table13[[#This Row],[Location_HQ]],layoffs_location_with_coordinat!A:G,7,FALSE)</f>
        <v>-71.060511000000005</v>
      </c>
    </row>
    <row r="1888" spans="1:18" ht="16" x14ac:dyDescent="0.2">
      <c r="A1888" s="3">
        <v>1933</v>
      </c>
      <c r="B1888" s="4" t="s">
        <v>1841</v>
      </c>
      <c r="C1888" s="4" t="s">
        <v>47</v>
      </c>
      <c r="D1888" s="3">
        <f>VLOOKUP(Table13[[#This Row],[Location_HQ]],layoffs_location_with_coordinat!A:B,2,FALSE)</f>
        <v>0</v>
      </c>
      <c r="E1888" s="3">
        <f>VLOOKUP(Table13[[#This Row],[Location_HQ]],layoffs_location_with_coordinat!A:C,3,FALSE)</f>
        <v>0</v>
      </c>
      <c r="F1888" s="3" t="str">
        <f>VLOOKUP(Table13[[#This Row],[Location_HQ]],layoffs_location_with_coordinat!A:D,4,FALSE)</f>
        <v>Israel</v>
      </c>
      <c r="G1888" s="3" t="str">
        <f>VLOOKUP(Table13[[#This Row],[Location_HQ]],layoffs_location_with_coordinat!A:E,5,FALSE)</f>
        <v>Asia</v>
      </c>
      <c r="H1888" s="23">
        <v>16</v>
      </c>
      <c r="I1888" s="24" t="d">
        <v>2024-07-17</v>
      </c>
      <c r="J1888" s="47">
        <v>10</v>
      </c>
      <c r="K1888" s="25">
        <f>SUM((Table13[[#This Row],[Laid_Off]]*100)/Table13[[#This Row],[Percentage]])</f>
        <v>160</v>
      </c>
      <c r="L1888" s="25">
        <f>SUM(Table13[[#This Row],[Company_Size_before_Layoffs]]-Table13[[#This Row],[Laid_Off]])</f>
        <v>144</v>
      </c>
      <c r="M1888" s="4" t="s">
        <v>1913</v>
      </c>
      <c r="N1888" s="4" t="s">
        <v>1883</v>
      </c>
      <c r="O1888" s="27">
        <v>61</v>
      </c>
      <c r="P1888" s="4">
        <v>2024</v>
      </c>
      <c r="Q1888" s="3">
        <f>VLOOKUP(Table13[[#This Row],[Location_HQ]],layoffs_location_with_coordinat!A:F,6,FALSE)</f>
        <v>32.0852997</v>
      </c>
      <c r="R1888" s="3">
        <f>VLOOKUP(Table13[[#This Row],[Location_HQ]],layoffs_location_with_coordinat!A:G,7,FALSE)</f>
        <v>34.781806400000001</v>
      </c>
    </row>
    <row r="1889" spans="1:18" ht="16" x14ac:dyDescent="0.2">
      <c r="A1889" s="3">
        <v>1934</v>
      </c>
      <c r="B1889" s="4" t="s">
        <v>1842</v>
      </c>
      <c r="C1889" s="4" t="s">
        <v>39</v>
      </c>
      <c r="D1889" s="3">
        <f>VLOOKUP(Table13[[#This Row],[Location_HQ]],layoffs_location_with_coordinat!A:B,2,FALSE)</f>
        <v>0</v>
      </c>
      <c r="E1889" s="3" t="str">
        <f>VLOOKUP(Table13[[#This Row],[Location_HQ]],layoffs_location_with_coordinat!A:C,3,FALSE)</f>
        <v>New York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4"/>
      <c r="I1889" s="24" t="d">
        <v>2024-07-17</v>
      </c>
      <c r="J1889" s="5"/>
      <c r="K1889" s="25"/>
      <c r="L1889" s="25"/>
      <c r="M1889" s="4" t="s">
        <v>1908</v>
      </c>
      <c r="N1889" s="4" t="s">
        <v>1889</v>
      </c>
      <c r="O1889" s="27">
        <v>7</v>
      </c>
      <c r="P1889" s="4">
        <v>2024</v>
      </c>
      <c r="Q1889" s="3">
        <f>VLOOKUP(Table13[[#This Row],[Location_HQ]],layoffs_location_with_coordinat!A:F,6,FALSE)</f>
        <v>40.7127281</v>
      </c>
      <c r="R1889" s="3">
        <f>VLOOKUP(Table13[[#This Row],[Location_HQ]],layoffs_location_with_coordinat!A:G,7,FALSE)</f>
        <v>-74.006015199999993</v>
      </c>
    </row>
    <row r="1890" spans="1:18" ht="16" x14ac:dyDescent="0.2">
      <c r="A1890" s="3">
        <v>1930</v>
      </c>
      <c r="B1890" s="4" t="s">
        <v>1838</v>
      </c>
      <c r="C1890" s="4" t="s">
        <v>220</v>
      </c>
      <c r="D1890" s="3">
        <f>VLOOKUP(Table13[[#This Row],[Location_HQ]],layoffs_location_with_coordinat!A:B,2,FALSE)</f>
        <v>0</v>
      </c>
      <c r="E1890" s="3" t="str">
        <f>VLOOKUP(Table13[[#This Row],[Location_HQ]],layoffs_location_with_coordinat!A:C,3,FALSE)</f>
        <v>Florida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23">
        <v>75</v>
      </c>
      <c r="I1890" s="24" t="d">
        <v>2024-07-19</v>
      </c>
      <c r="J1890" s="5"/>
      <c r="K1890" s="25"/>
      <c r="L1890" s="25"/>
      <c r="M1890" s="4" t="s">
        <v>1908</v>
      </c>
      <c r="N1890" s="4" t="s">
        <v>1891</v>
      </c>
      <c r="O1890" s="27">
        <v>4.0999999999999996</v>
      </c>
      <c r="P1890" s="4">
        <v>2024</v>
      </c>
      <c r="Q1890" s="3">
        <f>VLOOKUP(Table13[[#This Row],[Location_HQ]],layoffs_location_with_coordinat!A:F,6,FALSE)</f>
        <v>25.774172799999999</v>
      </c>
      <c r="R1890" s="3">
        <f>VLOOKUP(Table13[[#This Row],[Location_HQ]],layoffs_location_with_coordinat!A:G,7,FALSE)</f>
        <v>-80.193619999999996</v>
      </c>
    </row>
    <row r="1891" spans="1:18" ht="16" x14ac:dyDescent="0.2">
      <c r="A1891" s="3">
        <v>1931</v>
      </c>
      <c r="B1891" s="4" t="s">
        <v>1839</v>
      </c>
      <c r="C1891" s="4" t="s">
        <v>1474</v>
      </c>
      <c r="D1891" s="3" t="str">
        <f>VLOOKUP(Table13[[#This Row],[Location_HQ]],layoffs_location_with_coordinat!A:B,2,FALSE)</f>
        <v>San Francisco Bay Area</v>
      </c>
      <c r="E1891" s="3" t="str">
        <f>VLOOKUP(Table13[[#This Row],[Location_HQ]],layoffs_location_with_coordinat!A:C,3,FALSE)</f>
        <v>California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2024-07-19</v>
      </c>
      <c r="J1891" s="47">
        <v>50</v>
      </c>
      <c r="K1891" s="25"/>
      <c r="L1891" s="25"/>
      <c r="M1891" s="4" t="s">
        <v>1902</v>
      </c>
      <c r="N1891" s="48" t="s">
        <v>1698</v>
      </c>
      <c r="O1891" s="27"/>
      <c r="P1891" s="4">
        <v>2024</v>
      </c>
      <c r="Q1891" s="3">
        <f>VLOOKUP(Table13[[#This Row],[Location_HQ]],layoffs_location_with_coordinat!A:F,6,FALSE)</f>
        <v>37.4443293</v>
      </c>
      <c r="R1891" s="3">
        <f>VLOOKUP(Table13[[#This Row],[Location_HQ]],layoffs_location_with_coordinat!A:G,7,FALSE)</f>
        <v>-122.1598465</v>
      </c>
    </row>
    <row r="1892" spans="1:18" ht="16" x14ac:dyDescent="0.2">
      <c r="A1892" s="3">
        <v>1929</v>
      </c>
      <c r="B1892" s="4" t="s">
        <v>1837</v>
      </c>
      <c r="C1892" s="4" t="s">
        <v>13</v>
      </c>
      <c r="D1892" s="3">
        <f>VLOOKUP(Table13[[#This Row],[Location_HQ]],layoffs_location_with_coordinat!A:B,2,FALSE)</f>
        <v>0</v>
      </c>
      <c r="E1892" s="3">
        <f>VLOOKUP(Table13[[#This Row],[Location_HQ]],layoffs_location_with_coordinat!A:C,3,FALSE)</f>
        <v>0</v>
      </c>
      <c r="F1892" s="3" t="str">
        <f>VLOOKUP(Table13[[#This Row],[Location_HQ]],layoffs_location_with_coordinat!A:D,4,FALSE)</f>
        <v>India</v>
      </c>
      <c r="G1892" s="3" t="str">
        <f>VLOOKUP(Table13[[#This Row],[Location_HQ]],layoffs_location_with_coordinat!A:E,5,FALSE)</f>
        <v>Asia</v>
      </c>
      <c r="H1892" s="4"/>
      <c r="I1892" s="24" t="d">
        <v>2024-07-22</v>
      </c>
      <c r="J1892" s="47">
        <v>100</v>
      </c>
      <c r="K1892" s="25"/>
      <c r="L1892" s="25">
        <f>SUM(Table13[[#This Row],[Company_Size_before_Layoffs]]-Table13[[#This Row],[Laid_Off]])</f>
        <v>0</v>
      </c>
      <c r="M1892" s="4" t="s">
        <v>1899</v>
      </c>
      <c r="N1892" s="4" t="s">
        <v>1889</v>
      </c>
      <c r="O1892" s="27">
        <v>4</v>
      </c>
      <c r="P1892" s="4">
        <v>2024</v>
      </c>
      <c r="Q1892" s="3">
        <f>VLOOKUP(Table13[[#This Row],[Location_HQ]],layoffs_location_with_coordinat!A:F,6,FALSE)</f>
        <v>12.98815675</v>
      </c>
      <c r="R1892" s="3">
        <f>VLOOKUP(Table13[[#This Row],[Location_HQ]],layoffs_location_with_coordinat!A:G,7,FALSE)</f>
        <v>77.622600037959998</v>
      </c>
    </row>
    <row r="1893" spans="1:18" ht="16" x14ac:dyDescent="0.2">
      <c r="A1893" s="3">
        <v>1927</v>
      </c>
      <c r="B1893" s="4" t="s">
        <v>1835</v>
      </c>
      <c r="C1893" s="4" t="s">
        <v>1371</v>
      </c>
      <c r="D1893" s="3" t="str">
        <f>VLOOKUP(Table13[[#This Row],[Location_HQ]],layoffs_location_with_coordinat!A:B,2,FALSE)</f>
        <v>San Francisco Bay Area</v>
      </c>
      <c r="E1893" s="3" t="str">
        <f>VLOOKUP(Table13[[#This Row],[Location_HQ]],layoffs_location_with_coordinat!A:C,3,FALSE)</f>
        <v>California</v>
      </c>
      <c r="F1893" s="3" t="str">
        <f>VLOOKUP(Table13[[#This Row],[Location_HQ]],layoffs_location_with_coordinat!A:D,4,FALSE)</f>
        <v>USA</v>
      </c>
      <c r="G1893" s="3" t="str">
        <f>VLOOKUP(Table13[[#This Row],[Location_HQ]],layoffs_location_with_coordinat!A:E,5,FALSE)</f>
        <v>North America</v>
      </c>
      <c r="H1893" s="23">
        <v>36</v>
      </c>
      <c r="I1893" s="24" t="d">
        <v>2024-07-23</v>
      </c>
      <c r="J1893" s="47">
        <v>100</v>
      </c>
      <c r="K1893" s="25">
        <f>SUM((Table13[[#This Row],[Laid_Off]]*100)/Table13[[#This Row],[Percentage]])</f>
        <v>36</v>
      </c>
      <c r="L1893" s="25">
        <f>SUM(Table13[[#This Row],[Company_Size_before_Layoffs]]-Table13[[#This Row],[Laid_Off]])</f>
        <v>0</v>
      </c>
      <c r="M1893" s="4" t="s">
        <v>1919</v>
      </c>
      <c r="N1893" s="4" t="s">
        <v>1888</v>
      </c>
      <c r="O1893" s="27">
        <v>4</v>
      </c>
      <c r="P1893" s="4">
        <v>2024</v>
      </c>
      <c r="Q1893" s="3">
        <f>VLOOKUP(Table13[[#This Row],[Location_HQ]],layoffs_location_with_coordinat!A:F,6,FALSE)</f>
        <v>37.779258800000001</v>
      </c>
      <c r="R1893" s="3">
        <f>VLOOKUP(Table13[[#This Row],[Location_HQ]],layoffs_location_with_coordinat!A:G,7,FALSE)</f>
        <v>-122.4193286</v>
      </c>
    </row>
    <row r="1894" spans="1:18" ht="16" x14ac:dyDescent="0.2">
      <c r="A1894" s="3">
        <v>1928</v>
      </c>
      <c r="B1894" s="4" t="s">
        <v>1836</v>
      </c>
      <c r="C1894" s="4" t="s">
        <v>179</v>
      </c>
      <c r="D1894" s="3">
        <f>VLOOKUP(Table13[[#This Row],[Location_HQ]],layoffs_location_with_coordinat!A:B,2,FALSE)</f>
        <v>0</v>
      </c>
      <c r="E1894" s="3">
        <f>VLOOKUP(Table13[[#This Row],[Location_HQ]],layoffs_location_with_coordinat!A:C,3,FALSE)</f>
        <v>0</v>
      </c>
      <c r="F1894" s="3" t="str">
        <f>VLOOKUP(Table13[[#This Row],[Location_HQ]],layoffs_location_with_coordinat!A:D,4,FALSE)</f>
        <v>Canada</v>
      </c>
      <c r="G1894" s="3" t="str">
        <f>VLOOKUP(Table13[[#This Row],[Location_HQ]],layoffs_location_with_coordinat!A:E,5,FALSE)</f>
        <v>North America</v>
      </c>
      <c r="H1894" s="23">
        <v>20</v>
      </c>
      <c r="I1894" s="24" t="d">
        <v>2024-07-23</v>
      </c>
      <c r="J1894" s="47">
        <v>5</v>
      </c>
      <c r="K1894" s="25">
        <f>SUM((Table13[[#This Row],[Laid_Off]]*100)/Table13[[#This Row],[Percentage]])</f>
        <v>400</v>
      </c>
      <c r="L1894" s="25">
        <f>SUM(Table13[[#This Row],[Company_Size_before_Layoffs]]-Table13[[#This Row],[Laid_Off]])</f>
        <v>380</v>
      </c>
      <c r="M1894" s="4" t="s">
        <v>1906</v>
      </c>
      <c r="N1894" s="4" t="s">
        <v>1887</v>
      </c>
      <c r="O1894" s="27">
        <v>935</v>
      </c>
      <c r="P1894" s="4">
        <v>2024</v>
      </c>
      <c r="Q1894" s="3">
        <f>VLOOKUP(Table13[[#This Row],[Location_HQ]],layoffs_location_with_coordinat!A:F,6,FALSE)</f>
        <v>43.6534817</v>
      </c>
      <c r="R1894" s="3">
        <f>VLOOKUP(Table13[[#This Row],[Location_HQ]],layoffs_location_with_coordinat!A:G,7,FALSE)</f>
        <v>-79.383934699999998</v>
      </c>
    </row>
    <row r="1895" spans="1:18" ht="16" x14ac:dyDescent="0.2">
      <c r="A1895" s="3">
        <v>1926</v>
      </c>
      <c r="B1895" s="4" t="s">
        <v>1834</v>
      </c>
      <c r="C1895" s="4" t="s">
        <v>1371</v>
      </c>
      <c r="D1895" s="3" t="str">
        <f>VLOOKUP(Table13[[#This Row],[Location_HQ]],layoffs_location_with_coordinat!A:B,2,FALSE)</f>
        <v>San Francisco Bay Area</v>
      </c>
      <c r="E1895" s="3" t="str">
        <f>VLOOKUP(Table13[[#This Row],[Location_HQ]],layoffs_location_with_coordinat!A:C,3,FALSE)</f>
        <v>California</v>
      </c>
      <c r="F1895" s="3" t="str">
        <f>VLOOKUP(Table13[[#This Row],[Location_HQ]],layoffs_location_with_coordinat!A:D,4,FALSE)</f>
        <v>USA</v>
      </c>
      <c r="G1895" s="3" t="str">
        <f>VLOOKUP(Table13[[#This Row],[Location_HQ]],layoffs_location_with_coordinat!A:E,5,FALSE)</f>
        <v>North America</v>
      </c>
      <c r="H1895" s="4"/>
      <c r="I1895" s="24" t="d">
        <v>2024-07-25</v>
      </c>
      <c r="J1895" s="47">
        <v>8</v>
      </c>
      <c r="K1895" s="25"/>
      <c r="L1895" s="25"/>
      <c r="M1895" s="4" t="s">
        <v>1905</v>
      </c>
      <c r="N1895" s="4" t="s">
        <v>1884</v>
      </c>
      <c r="O1895" s="27">
        <v>335</v>
      </c>
      <c r="P1895" s="4">
        <v>2024</v>
      </c>
      <c r="Q1895" s="3">
        <f>VLOOKUP(Table13[[#This Row],[Location_HQ]],layoffs_location_with_coordinat!A:F,6,FALSE)</f>
        <v>37.779258800000001</v>
      </c>
      <c r="R1895" s="3">
        <f>VLOOKUP(Table13[[#This Row],[Location_HQ]],layoffs_location_with_coordinat!A:G,7,FALSE)</f>
        <v>-122.4193286</v>
      </c>
    </row>
    <row r="1896" spans="1:18" ht="16" x14ac:dyDescent="0.2">
      <c r="A1896" s="3">
        <v>1925</v>
      </c>
      <c r="B1896" s="4" t="s">
        <v>1833</v>
      </c>
      <c r="C1896" s="4" t="s">
        <v>222</v>
      </c>
      <c r="D1896" s="3">
        <f>VLOOKUP(Table13[[#This Row],[Location_HQ]],layoffs_location_with_coordinat!A:B,2,FALSE)</f>
        <v>0</v>
      </c>
      <c r="E1896" s="3">
        <f>VLOOKUP(Table13[[#This Row],[Location_HQ]],layoffs_location_with_coordinat!A:C,3,FALSE)</f>
        <v>0</v>
      </c>
      <c r="F1896" s="3" t="str">
        <f>VLOOKUP(Table13[[#This Row],[Location_HQ]],layoffs_location_with_coordinat!A:D,4,FALSE)</f>
        <v>India</v>
      </c>
      <c r="G1896" s="3" t="str">
        <f>VLOOKUP(Table13[[#This Row],[Location_HQ]],layoffs_location_with_coordinat!A:E,5,FALSE)</f>
        <v>Asia</v>
      </c>
      <c r="H1896" s="23">
        <v>200</v>
      </c>
      <c r="I1896" s="24" t="d">
        <v>2024-07-26</v>
      </c>
      <c r="J1896" s="5"/>
      <c r="K1896" s="25"/>
      <c r="L1896" s="25"/>
      <c r="M1896" s="4" t="s">
        <v>1900</v>
      </c>
      <c r="N1896" s="4" t="s">
        <v>1883</v>
      </c>
      <c r="O1896" s="27">
        <v>363</v>
      </c>
      <c r="P1896" s="4">
        <v>2024</v>
      </c>
      <c r="Q1896" s="3">
        <f>VLOOKUP(Table13[[#This Row],[Location_HQ]],layoffs_location_with_coordinat!A:F,6,FALSE)</f>
        <v>13.0836939</v>
      </c>
      <c r="R1896" s="3">
        <f>VLOOKUP(Table13[[#This Row],[Location_HQ]],layoffs_location_with_coordinat!A:G,7,FALSE)</f>
        <v>80.270185999999995</v>
      </c>
    </row>
    <row r="1897" spans="1:18" ht="16" x14ac:dyDescent="0.2">
      <c r="A1897" s="3">
        <v>1924</v>
      </c>
      <c r="B1897" s="4" t="s">
        <v>1832</v>
      </c>
      <c r="C1897" s="4" t="s">
        <v>13</v>
      </c>
      <c r="D1897" s="3">
        <f>VLOOKUP(Table13[[#This Row],[Location_HQ]],layoffs_location_with_coordinat!A:B,2,FALSE)</f>
        <v>0</v>
      </c>
      <c r="E1897" s="3">
        <f>VLOOKUP(Table13[[#This Row],[Location_HQ]],layoffs_location_with_coordinat!A:C,3,FALSE)</f>
        <v>0</v>
      </c>
      <c r="F1897" s="3" t="str">
        <f>VLOOKUP(Table13[[#This Row],[Location_HQ]],layoffs_location_with_coordinat!A:D,4,FALSE)</f>
        <v>India</v>
      </c>
      <c r="G1897" s="3" t="str">
        <f>VLOOKUP(Table13[[#This Row],[Location_HQ]],layoffs_location_with_coordinat!A:E,5,FALSE)</f>
        <v>Asia</v>
      </c>
      <c r="H1897" s="23">
        <v>200</v>
      </c>
      <c r="I1897" s="24" t="d">
        <v>2024-07-27</v>
      </c>
      <c r="J1897" s="5"/>
      <c r="K1897" s="25"/>
      <c r="L1897" s="25"/>
      <c r="M1897" s="4" t="s">
        <v>1919</v>
      </c>
      <c r="N1897" s="4" t="s">
        <v>1887</v>
      </c>
      <c r="O1897" s="27">
        <v>212</v>
      </c>
      <c r="P1897" s="4">
        <v>2024</v>
      </c>
      <c r="Q1897" s="3">
        <f>VLOOKUP(Table13[[#This Row],[Location_HQ]],layoffs_location_with_coordinat!A:F,6,FALSE)</f>
        <v>12.98815675</v>
      </c>
      <c r="R1897" s="3">
        <f>VLOOKUP(Table13[[#This Row],[Location_HQ]],layoffs_location_with_coordinat!A:G,7,FALSE)</f>
        <v>77.622600037959998</v>
      </c>
    </row>
    <row r="1898" spans="1:18" ht="16" x14ac:dyDescent="0.2">
      <c r="A1898" s="3">
        <v>1923</v>
      </c>
      <c r="B1898" s="4" t="s">
        <v>1831</v>
      </c>
      <c r="C1898" s="4" t="s">
        <v>744</v>
      </c>
      <c r="D1898" s="3">
        <f>VLOOKUP(Table13[[#This Row],[Location_HQ]],layoffs_location_with_coordinat!A:B,2,FALSE)</f>
        <v>0</v>
      </c>
      <c r="E1898" s="3">
        <f>VLOOKUP(Table13[[#This Row],[Location_HQ]],layoffs_location_with_coordinat!A:C,3,FALSE)</f>
        <v>0</v>
      </c>
      <c r="F1898" s="3" t="str">
        <f>VLOOKUP(Table13[[#This Row],[Location_HQ]],layoffs_location_with_coordinat!A:D,4,FALSE)</f>
        <v>Israel</v>
      </c>
      <c r="G1898" s="3" t="str">
        <f>VLOOKUP(Table13[[#This Row],[Location_HQ]],layoffs_location_with_coordinat!A:E,5,FALSE)</f>
        <v>Asia</v>
      </c>
      <c r="H1898" s="4"/>
      <c r="I1898" s="24" t="d">
        <v>2024-07-28</v>
      </c>
      <c r="J1898" s="5"/>
      <c r="K1898" s="25"/>
      <c r="L1898" s="25"/>
      <c r="M1898" s="4" t="s">
        <v>1896</v>
      </c>
      <c r="N1898" s="4" t="s">
        <v>1883</v>
      </c>
      <c r="O1898" s="27">
        <v>86</v>
      </c>
      <c r="P1898" s="4">
        <v>2024</v>
      </c>
      <c r="Q1898" s="3">
        <f>VLOOKUP(Table13[[#This Row],[Location_HQ]],layoffs_location_with_coordinat!A:F,6,FALSE)</f>
        <v>31.788471850000001</v>
      </c>
      <c r="R1898" s="3">
        <f>VLOOKUP(Table13[[#This Row],[Location_HQ]],layoffs_location_with_coordinat!A:G,7,FALSE)</f>
        <v>35.218794410944902</v>
      </c>
    </row>
    <row r="1899" spans="1:18" ht="16" x14ac:dyDescent="0.2">
      <c r="A1899" s="3">
        <v>1922</v>
      </c>
      <c r="B1899" s="4" t="s">
        <v>1830</v>
      </c>
      <c r="C1899" s="4" t="s">
        <v>1723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248</v>
      </c>
      <c r="I1899" s="24" t="d">
        <v>2024-07-29</v>
      </c>
      <c r="J1899" s="47">
        <v>100</v>
      </c>
      <c r="K1899" s="25">
        <f>SUM((Table13[[#This Row],[Laid_Off]]*100)/Table13[[#This Row],[Percentage]])</f>
        <v>248</v>
      </c>
      <c r="L1899" s="25">
        <f>SUM(Table13[[#This Row],[Company_Size_before_Layoffs]]-Table13[[#This Row],[Laid_Off]])</f>
        <v>0</v>
      </c>
      <c r="M1899" s="4" t="s">
        <v>1912</v>
      </c>
      <c r="N1899" s="4" t="s">
        <v>1883</v>
      </c>
      <c r="O1899" s="27">
        <v>124</v>
      </c>
      <c r="P1899" s="4">
        <v>2024</v>
      </c>
      <c r="Q1899" s="3">
        <f>VLOOKUP(Table13[[#This Row],[Location_HQ]],layoffs_location_with_coordinat!A:F,6,FALSE)</f>
        <v>37.538508700000001</v>
      </c>
      <c r="R1899" s="3">
        <f>VLOOKUP(Table13[[#This Row],[Location_HQ]],layoffs_location_with_coordinat!A:G,7,FALSE)</f>
        <v>-77.434280000000001</v>
      </c>
    </row>
    <row r="1900" spans="1:18" ht="16" x14ac:dyDescent="0.2">
      <c r="A1900" s="3">
        <v>1921</v>
      </c>
      <c r="B1900" s="4" t="s">
        <v>1829</v>
      </c>
      <c r="C1900" s="4" t="s">
        <v>1371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2024-07-30</v>
      </c>
      <c r="J1900" s="47">
        <v>15</v>
      </c>
      <c r="K1900" s="25"/>
      <c r="L1900" s="25"/>
      <c r="M1900" s="4" t="s">
        <v>1897</v>
      </c>
      <c r="N1900" s="4" t="s">
        <v>1886</v>
      </c>
      <c r="O1900" s="27">
        <v>105</v>
      </c>
      <c r="P1900" s="4">
        <v>2024</v>
      </c>
      <c r="Q1900" s="3">
        <f>VLOOKUP(Table13[[#This Row],[Location_HQ]],layoffs_location_with_coordinat!A:F,6,FALSE)</f>
        <v>37.779258800000001</v>
      </c>
      <c r="R1900" s="3">
        <f>VLOOKUP(Table13[[#This Row],[Location_HQ]],layoffs_location_with_coordinat!A:G,7,FALSE)</f>
        <v>-122.4193286</v>
      </c>
    </row>
    <row r="1901" spans="1:18" ht="16" x14ac:dyDescent="0.2">
      <c r="A1901" s="3">
        <v>1918</v>
      </c>
      <c r="B1901" s="4" t="s">
        <v>1826</v>
      </c>
      <c r="C1901" s="4" t="s">
        <v>43</v>
      </c>
      <c r="D1901" s="3">
        <f>VLOOKUP(Table13[[#This Row],[Location_HQ]],layoffs_location_with_coordinat!A:B,2,FALSE)</f>
        <v>0</v>
      </c>
      <c r="E1901" s="3" t="str">
        <f>VLOOKUP(Table13[[#This Row],[Location_HQ]],layoffs_location_with_coordinat!A:C,3,FALSE)</f>
        <v>Washington</v>
      </c>
      <c r="F1901" s="3" t="str">
        <f>VLOOKUP(Table13[[#This Row],[Location_HQ]],layoffs_location_with_coordinat!A:D,4,FALSE)</f>
        <v>USA</v>
      </c>
      <c r="G1901" s="3" t="str">
        <f>VLOOKUP(Table13[[#This Row],[Location_HQ]],layoffs_location_with_coordinat!A:E,5,FALSE)</f>
        <v>North America</v>
      </c>
      <c r="H1901" s="23">
        <v>220</v>
      </c>
      <c r="I1901" s="24" t="d">
        <v>2024-07-31</v>
      </c>
      <c r="J1901" s="47">
        <v>17</v>
      </c>
      <c r="K1901" s="25">
        <f>SUM((Table13[[#This Row],[Laid_Off]]*100)/Table13[[#This Row],[Percentage]])</f>
        <v>1294.1176470588234</v>
      </c>
      <c r="L1901" s="25">
        <f>SUM(Table13[[#This Row],[Company_Size_before_Layoffs]]-Table13[[#This Row],[Laid_Off]])</f>
        <v>1074.1176470588234</v>
      </c>
      <c r="M1901" s="4" t="s">
        <v>1908</v>
      </c>
      <c r="N1901" s="4" t="s">
        <v>1888</v>
      </c>
      <c r="O1901" s="27">
        <v>100</v>
      </c>
      <c r="P1901" s="4">
        <v>2024</v>
      </c>
      <c r="Q1901" s="3">
        <f>VLOOKUP(Table13[[#This Row],[Location_HQ]],layoffs_location_with_coordinat!A:F,6,FALSE)</f>
        <v>47.603832099999998</v>
      </c>
      <c r="R1901" s="3">
        <f>VLOOKUP(Table13[[#This Row],[Location_HQ]],layoffs_location_with_coordinat!A:G,7,FALSE)</f>
        <v>-122.330062</v>
      </c>
    </row>
    <row r="1902" spans="1:18" ht="16" x14ac:dyDescent="0.2">
      <c r="A1902" s="3">
        <v>1919</v>
      </c>
      <c r="B1902" s="4" t="s">
        <v>1827</v>
      </c>
      <c r="C1902" s="4" t="s">
        <v>135</v>
      </c>
      <c r="D1902" s="3">
        <f>VLOOKUP(Table13[[#This Row],[Location_HQ]],layoffs_location_with_coordinat!A:B,2,FALSE)</f>
        <v>0</v>
      </c>
      <c r="E1902" s="3" t="str">
        <f>VLOOKUP(Table13[[#This Row],[Location_HQ]],layoffs_location_with_coordinat!A:C,3,FALSE)</f>
        <v>Berlin</v>
      </c>
      <c r="F1902" s="3" t="str">
        <f>VLOOKUP(Table13[[#This Row],[Location_HQ]],layoffs_location_with_coordinat!A:D,4,FALSE)</f>
        <v>Germany</v>
      </c>
      <c r="G1902" s="3" t="str">
        <f>VLOOKUP(Table13[[#This Row],[Location_HQ]],layoffs_location_with_coordinat!A:E,5,FALSE)</f>
        <v>Europe</v>
      </c>
      <c r="H1902" s="23">
        <v>200</v>
      </c>
      <c r="I1902" s="24" t="d">
        <v>2024-07-31</v>
      </c>
      <c r="J1902" s="5"/>
      <c r="K1902" s="25"/>
      <c r="L1902" s="25"/>
      <c r="M1902" s="4" t="s">
        <v>1900</v>
      </c>
      <c r="N1902" s="4" t="s">
        <v>1886</v>
      </c>
      <c r="O1902" s="27">
        <v>9.9</v>
      </c>
      <c r="P1902" s="4">
        <v>2024</v>
      </c>
      <c r="Q1902" s="3">
        <f>VLOOKUP(Table13[[#This Row],[Location_HQ]],layoffs_location_with_coordinat!A:F,6,FALSE)</f>
        <v>52.517036500000003</v>
      </c>
      <c r="R1902" s="3">
        <f>VLOOKUP(Table13[[#This Row],[Location_HQ]],layoffs_location_with_coordinat!A:G,7,FALSE)</f>
        <v>13.3888599</v>
      </c>
    </row>
    <row r="1903" spans="1:18" ht="16" x14ac:dyDescent="0.2">
      <c r="A1903" s="3">
        <v>1920</v>
      </c>
      <c r="B1903" s="4" t="s">
        <v>1828</v>
      </c>
      <c r="C1903" s="4" t="s">
        <v>39</v>
      </c>
      <c r="D1903" s="3">
        <f>VLOOKUP(Table13[[#This Row],[Location_HQ]],layoffs_location_with_coordinat!A:B,2,FALSE)</f>
        <v>0</v>
      </c>
      <c r="E1903" s="3" t="str">
        <f>VLOOKUP(Table13[[#This Row],[Location_HQ]],layoffs_location_with_coordinat!A:C,3,FALSE)</f>
        <v>New York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4"/>
      <c r="I1903" s="24" t="d">
        <v>2024-07-31</v>
      </c>
      <c r="J1903" s="47">
        <v>6</v>
      </c>
      <c r="K1903" s="25">
        <f>SUM((Table13[[#This Row],[Laid_Off]]*100)/Table13[[#This Row],[Percentage]])</f>
        <v>0</v>
      </c>
      <c r="L1903" s="25">
        <f>SUM(Table13[[#This Row],[Company_Size_before_Layoffs]]-Table13[[#This Row],[Laid_Off]])</f>
        <v>0</v>
      </c>
      <c r="M1903" s="4" t="s">
        <v>1908</v>
      </c>
      <c r="N1903" s="4" t="s">
        <v>1886</v>
      </c>
      <c r="O1903" s="27"/>
      <c r="P1903" s="4">
        <v>2024</v>
      </c>
      <c r="Q1903" s="3">
        <f>VLOOKUP(Table13[[#This Row],[Location_HQ]],layoffs_location_with_coordinat!A:F,6,FALSE)</f>
        <v>40.7127281</v>
      </c>
      <c r="R1903" s="3">
        <f>VLOOKUP(Table13[[#This Row],[Location_HQ]],layoffs_location_with_coordinat!A:G,7,FALSE)</f>
        <v>-74.006015199999993</v>
      </c>
    </row>
    <row r="1904" spans="1:18" ht="16" x14ac:dyDescent="0.2">
      <c r="A1904" s="3">
        <v>1916</v>
      </c>
      <c r="B1904" s="4" t="s">
        <v>1824</v>
      </c>
      <c r="C1904" s="4" t="s">
        <v>1416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15000</v>
      </c>
      <c r="I1904" s="24" t="d">
        <v>2024-08-01</v>
      </c>
      <c r="J1904" s="47">
        <v>15</v>
      </c>
      <c r="K1904" s="25">
        <f>SUM((Table13[[#This Row],[Laid_Off]]*100)/Table13[[#This Row],[Percentage]])</f>
        <v>100000</v>
      </c>
      <c r="L1904" s="25">
        <f>SUM(Table13[[#This Row],[Company_Size_before_Layoffs]]-Table13[[#This Row],[Laid_Off]])</f>
        <v>85000</v>
      </c>
      <c r="M1904" s="4" t="s">
        <v>1914</v>
      </c>
      <c r="N1904" s="4" t="s">
        <v>1886</v>
      </c>
      <c r="O1904" s="27">
        <v>12</v>
      </c>
      <c r="P1904" s="4">
        <v>2024</v>
      </c>
      <c r="Q1904" s="3">
        <f>VLOOKUP(Table13[[#This Row],[Location_HQ]],layoffs_location_with_coordinat!A:F,6,FALSE)</f>
        <v>37.354106999999999</v>
      </c>
      <c r="R1904" s="3">
        <f>VLOOKUP(Table13[[#This Row],[Location_HQ]],layoffs_location_with_coordinat!A:G,7,FALSE)</f>
        <v>-121.95523799999999</v>
      </c>
    </row>
    <row r="1905" spans="1:18" ht="16" x14ac:dyDescent="0.2">
      <c r="A1905" s="3">
        <v>1917</v>
      </c>
      <c r="B1905" s="4" t="s">
        <v>1825</v>
      </c>
      <c r="C1905" s="4" t="s">
        <v>43</v>
      </c>
      <c r="D1905" s="3">
        <f>VLOOKUP(Table13[[#This Row],[Location_HQ]],layoffs_location_with_coordinat!A:B,2,FALSE)</f>
        <v>0</v>
      </c>
      <c r="E1905" s="3" t="str">
        <f>VLOOKUP(Table13[[#This Row],[Location_HQ]],layoffs_location_with_coordinat!A:C,3,FALSE)</f>
        <v>Washington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4"/>
      <c r="I1905" s="24" t="d">
        <v>2024-08-01</v>
      </c>
      <c r="J1905" s="5"/>
      <c r="K1905" s="25"/>
      <c r="L1905" s="25"/>
      <c r="M1905" s="4" t="s">
        <v>1962</v>
      </c>
      <c r="N1905" s="4" t="s">
        <v>1887</v>
      </c>
      <c r="O1905" s="27">
        <v>329</v>
      </c>
      <c r="P1905" s="4">
        <v>2024</v>
      </c>
      <c r="Q1905" s="3">
        <f>VLOOKUP(Table13[[#This Row],[Location_HQ]],layoffs_location_with_coordinat!A:F,6,FALSE)</f>
        <v>47.603832099999998</v>
      </c>
      <c r="R1905" s="3">
        <f>VLOOKUP(Table13[[#This Row],[Location_HQ]],layoffs_location_with_coordinat!A:G,7,FALSE)</f>
        <v>-122.330062</v>
      </c>
    </row>
    <row r="1906" spans="1:18" ht="16" x14ac:dyDescent="0.2">
      <c r="A1906" s="3">
        <v>1915</v>
      </c>
      <c r="B1906" s="4" t="s">
        <v>1823</v>
      </c>
      <c r="C1906" s="4" t="s">
        <v>13</v>
      </c>
      <c r="D1906" s="3">
        <f>VLOOKUP(Table13[[#This Row],[Location_HQ]],layoffs_location_with_coordinat!A:B,2,FALSE)</f>
        <v>0</v>
      </c>
      <c r="E1906" s="3">
        <f>VLOOKUP(Table13[[#This Row],[Location_HQ]],layoffs_location_with_coordinat!A:C,3,FALSE)</f>
        <v>0</v>
      </c>
      <c r="F1906" s="3" t="str">
        <f>VLOOKUP(Table13[[#This Row],[Location_HQ]],layoffs_location_with_coordinat!A:D,4,FALSE)</f>
        <v>India</v>
      </c>
      <c r="G1906" s="3" t="str">
        <f>VLOOKUP(Table13[[#This Row],[Location_HQ]],layoffs_location_with_coordinat!A:E,5,FALSE)</f>
        <v>Asia</v>
      </c>
      <c r="H1906" s="23">
        <v>30</v>
      </c>
      <c r="I1906" s="24" t="d">
        <v>2024-08-03</v>
      </c>
      <c r="J1906" s="47">
        <v>5</v>
      </c>
      <c r="K1906" s="25">
        <f>SUM((Table13[[#This Row],[Laid_Off]]*100)/Table13[[#This Row],[Percentage]])</f>
        <v>600</v>
      </c>
      <c r="L1906" s="25">
        <f>SUM(Table13[[#This Row],[Company_Size_before_Layoffs]]-Table13[[#This Row],[Laid_Off]])</f>
        <v>570</v>
      </c>
      <c r="M1906" s="4" t="s">
        <v>1905</v>
      </c>
      <c r="N1906" s="4" t="s">
        <v>1887</v>
      </c>
      <c r="O1906" s="27">
        <v>222</v>
      </c>
      <c r="P1906" s="4">
        <v>2024</v>
      </c>
      <c r="Q1906" s="3">
        <f>VLOOKUP(Table13[[#This Row],[Location_HQ]],layoffs_location_with_coordinat!A:F,6,FALSE)</f>
        <v>12.98815675</v>
      </c>
      <c r="R1906" s="3">
        <f>VLOOKUP(Table13[[#This Row],[Location_HQ]],layoffs_location_with_coordinat!A:G,7,FALSE)</f>
        <v>77.622600037959998</v>
      </c>
    </row>
    <row r="1907" spans="1:18" ht="16" x14ac:dyDescent="0.2">
      <c r="A1907" s="3">
        <v>1912</v>
      </c>
      <c r="B1907" s="4" t="s">
        <v>1820</v>
      </c>
      <c r="C1907" s="4" t="s">
        <v>601</v>
      </c>
      <c r="D1907" s="3">
        <f>VLOOKUP(Table13[[#This Row],[Location_HQ]],layoffs_location_with_coordinat!A:B,2,FALSE)</f>
        <v>0</v>
      </c>
      <c r="E1907" s="3" t="str">
        <f>VLOOKUP(Table13[[#This Row],[Location_HQ]],layoffs_location_with_coordinat!A:C,3,FALSE)</f>
        <v>Bayern</v>
      </c>
      <c r="F1907" s="3" t="str">
        <f>VLOOKUP(Table13[[#This Row],[Location_HQ]],layoffs_location_with_coordinat!A:D,4,FALSE)</f>
        <v>Germany</v>
      </c>
      <c r="G1907" s="3" t="str">
        <f>VLOOKUP(Table13[[#This Row],[Location_HQ]],layoffs_location_with_coordinat!A:E,5,FALSE)</f>
        <v>Europe</v>
      </c>
      <c r="H1907" s="23">
        <v>1400</v>
      </c>
      <c r="I1907" s="24" t="d">
        <v>2024-08-05</v>
      </c>
      <c r="J1907" s="5"/>
      <c r="K1907" s="25"/>
      <c r="L1907" s="25"/>
      <c r="M1907" s="4" t="s">
        <v>155</v>
      </c>
      <c r="N1907" s="4" t="s">
        <v>1886</v>
      </c>
      <c r="O1907" s="27">
        <v>1.5</v>
      </c>
      <c r="P1907" s="4">
        <v>2024</v>
      </c>
      <c r="Q1907" s="3">
        <f>VLOOKUP(Table13[[#This Row],[Location_HQ]],layoffs_location_with_coordinat!A:F,6,FALSE)</f>
        <v>48.137107899999997</v>
      </c>
      <c r="R1907" s="3">
        <f>VLOOKUP(Table13[[#This Row],[Location_HQ]],layoffs_location_with_coordinat!A:G,7,FALSE)</f>
        <v>11.5753822</v>
      </c>
    </row>
    <row r="1908" spans="1:18" ht="16" x14ac:dyDescent="0.2">
      <c r="A1908" s="3">
        <v>1913</v>
      </c>
      <c r="B1908" s="4" t="s">
        <v>1821</v>
      </c>
      <c r="C1908" s="4" t="s">
        <v>76</v>
      </c>
      <c r="D1908" s="3">
        <f>VLOOKUP(Table13[[#This Row],[Location_HQ]],layoffs_location_with_coordinat!A:B,2,FALSE)</f>
        <v>0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85</v>
      </c>
      <c r="I1908" s="24" t="d">
        <v>2024-08-05</v>
      </c>
      <c r="J1908" s="47">
        <v>10</v>
      </c>
      <c r="K1908" s="25">
        <f>SUM((Table13[[#This Row],[Laid_Off]]*100)/Table13[[#This Row],[Percentage]])</f>
        <v>850</v>
      </c>
      <c r="L1908" s="25">
        <f>SUM(Table13[[#This Row],[Company_Size_before_Layoffs]]-Table13[[#This Row],[Laid_Off]])</f>
        <v>765</v>
      </c>
      <c r="M1908" s="4" t="s">
        <v>1908</v>
      </c>
      <c r="N1908" s="4" t="s">
        <v>1883</v>
      </c>
      <c r="O1908" s="27">
        <v>652</v>
      </c>
      <c r="P1908" s="4">
        <v>2024</v>
      </c>
      <c r="Q1908" s="3">
        <f>VLOOKUP(Table13[[#This Row],[Location_HQ]],layoffs_location_with_coordinat!A:F,6,FALSE)</f>
        <v>34.053690899999999</v>
      </c>
      <c r="R1908" s="3">
        <f>VLOOKUP(Table13[[#This Row],[Location_HQ]],layoffs_location_with_coordinat!A:G,7,FALSE)</f>
        <v>-118.242766</v>
      </c>
    </row>
    <row r="1909" spans="1:18" ht="16" x14ac:dyDescent="0.2">
      <c r="A1909" s="3">
        <v>1914</v>
      </c>
      <c r="B1909" s="4" t="s">
        <v>1822</v>
      </c>
      <c r="C1909" s="4" t="s">
        <v>83</v>
      </c>
      <c r="D1909" s="3">
        <f>VLOOKUP(Table13[[#This Row],[Location_HQ]],layoffs_location_with_coordinat!A:B,2,FALSE)</f>
        <v>0</v>
      </c>
      <c r="E1909" s="3" t="str">
        <f>VLOOKUP(Table13[[#This Row],[Location_HQ]],layoffs_location_with_coordinat!A:C,3,FALSE)</f>
        <v>Texas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2024-08-05</v>
      </c>
      <c r="J1909" s="5"/>
      <c r="K1909" s="25"/>
      <c r="L1909" s="25"/>
      <c r="M1909" s="4" t="s">
        <v>1914</v>
      </c>
      <c r="N1909" s="4" t="s">
        <v>1886</v>
      </c>
      <c r="O1909" s="27"/>
      <c r="P1909" s="4">
        <v>2024</v>
      </c>
      <c r="Q1909" s="3">
        <f>VLOOKUP(Table13[[#This Row],[Location_HQ]],layoffs_location_with_coordinat!A:F,6,FALSE)</f>
        <v>30.271128600000001</v>
      </c>
      <c r="R1909" s="3">
        <f>VLOOKUP(Table13[[#This Row],[Location_HQ]],layoffs_location_with_coordinat!A:G,7,FALSE)</f>
        <v>-97.743699500000005</v>
      </c>
    </row>
    <row r="1910" spans="1:18" ht="16" x14ac:dyDescent="0.2">
      <c r="A1910" s="3">
        <v>1909</v>
      </c>
      <c r="B1910" s="4" t="s">
        <v>1817</v>
      </c>
      <c r="C1910" s="4" t="s">
        <v>260</v>
      </c>
      <c r="D1910" s="3">
        <f>VLOOKUP(Table13[[#This Row],[Location_HQ]],layoffs_location_with_coordinat!A:B,2,FALSE)</f>
        <v>0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7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1919</v>
      </c>
      <c r="N1910" s="4" t="s">
        <v>1888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1818</v>
      </c>
      <c r="C1911" s="4" t="s">
        <v>164</v>
      </c>
      <c r="D1911" s="3">
        <f>VLOOKUP(Table13[[#This Row],[Location_HQ]],layoffs_location_with_coordinat!A:B,2,FALSE)</f>
        <v>0</v>
      </c>
      <c r="E1911" s="3">
        <f>VLOOKUP(Table13[[#This Row],[Location_HQ]],layoffs_location_with_coordinat!A:C,3,FALSE)</f>
        <v>0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7">
        <v>100</v>
      </c>
      <c r="K1911" s="25"/>
      <c r="L1911" s="25">
        <f>SUM(Table13[[#This Row],[Company_Size_before_Layoffs]]-Table13[[#This Row],[Laid_Off]])</f>
        <v>0</v>
      </c>
      <c r="M1911" s="4" t="s">
        <v>1962</v>
      </c>
      <c r="N1911" s="4" t="s">
        <v>1883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1819</v>
      </c>
      <c r="C1912" s="4" t="s">
        <v>74</v>
      </c>
      <c r="D1912" s="3">
        <f>VLOOKUP(Table13[[#This Row],[Location_HQ]],layoffs_location_with_coordinat!A:B,2,FALSE)</f>
        <v>0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7">
        <v>13</v>
      </c>
      <c r="K1912" s="25"/>
      <c r="L1912" s="25"/>
      <c r="M1912" s="4" t="s">
        <v>1920</v>
      </c>
      <c r="N1912" s="4" t="s">
        <v>1886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1907</v>
      </c>
      <c r="B1913" s="4" t="s">
        <v>1815</v>
      </c>
      <c r="C1913" s="4" t="s">
        <v>1371</v>
      </c>
      <c r="D1913" s="3" t="str">
        <f>VLOOKUP(Table13[[#This Row],[Location_HQ]],layoffs_location_with_coordinat!A:B,2,FALSE)</f>
        <v>San Francisco Bay Area</v>
      </c>
      <c r="E1913" s="3" t="str">
        <f>VLOOKUP(Table13[[#This Row],[Location_HQ]],layoffs_location_with_coordinat!A:C,3,FALSE)</f>
        <v>California</v>
      </c>
      <c r="F1913" s="3" t="str">
        <f>VLOOKUP(Table13[[#This Row],[Location_HQ]],layoffs_location_with_coordinat!A:D,4,FALSE)</f>
        <v>USA</v>
      </c>
      <c r="G1913" s="3" t="str">
        <f>VLOOKUP(Table13[[#This Row],[Location_HQ]],layoffs_location_with_coordinat!A:E,5,FALSE)</f>
        <v>North America</v>
      </c>
      <c r="H1913" s="23">
        <v>100</v>
      </c>
      <c r="I1913" s="24" t="d">
        <v>2024-08-07</v>
      </c>
      <c r="J1913" s="47">
        <v>11</v>
      </c>
      <c r="K1913" s="25">
        <f>SUM((Table13[[#This Row],[Laid_Off]]*100)/Table13[[#This Row],[Percentage]])</f>
        <v>909.09090909090912</v>
      </c>
      <c r="L1913" s="25">
        <f>SUM(Table13[[#This Row],[Company_Size_before_Layoffs]]-Table13[[#This Row],[Laid_Off]])</f>
        <v>809.09090909090912</v>
      </c>
      <c r="M1913" s="4" t="s">
        <v>1908</v>
      </c>
      <c r="N1913" s="4" t="s">
        <v>1886</v>
      </c>
      <c r="O1913" s="27">
        <v>557</v>
      </c>
      <c r="P1913" s="4">
        <v>2024</v>
      </c>
      <c r="Q1913" s="3">
        <f>VLOOKUP(Table13[[#This Row],[Location_HQ]],layoffs_location_with_coordinat!A:F,6,FALSE)</f>
        <v>37.779258800000001</v>
      </c>
      <c r="R1913" s="3">
        <f>VLOOKUP(Table13[[#This Row],[Location_HQ]],layoffs_location_with_coordinat!A:G,7,FALSE)</f>
        <v>-122.4193286</v>
      </c>
    </row>
    <row r="1914" spans="1:18" ht="16" x14ac:dyDescent="0.2">
      <c r="A1914" s="3">
        <v>1908</v>
      </c>
      <c r="B1914" s="4" t="s">
        <v>1816</v>
      </c>
      <c r="C1914" s="4" t="s">
        <v>76</v>
      </c>
      <c r="D1914" s="3">
        <f>VLOOKUP(Table13[[#This Row],[Location_HQ]],layoffs_location_with_coordinat!A:B,2,FALSE)</f>
        <v>0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4"/>
      <c r="I1914" s="24" t="d">
        <v>2024-08-07</v>
      </c>
      <c r="J1914" s="47">
        <v>15</v>
      </c>
      <c r="K1914" s="25"/>
      <c r="L1914" s="25"/>
      <c r="M1914" s="4" t="s">
        <v>1918</v>
      </c>
      <c r="N1914" s="4" t="s">
        <v>1886</v>
      </c>
      <c r="O1914" s="27">
        <v>952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1906</v>
      </c>
      <c r="B1915" s="4" t="s">
        <v>1814</v>
      </c>
      <c r="C1915" s="4" t="s">
        <v>1371</v>
      </c>
      <c r="D1915" s="3" t="str">
        <f>VLOOKUP(Table13[[#This Row],[Location_HQ]],layoffs_location_with_coordinat!A:B,2,FALSE)</f>
        <v>San Francisco Bay Area</v>
      </c>
      <c r="E1915" s="3" t="str">
        <f>VLOOKUP(Table13[[#This Row],[Location_HQ]],layoffs_location_with_coordinat!A:C,3,FALSE)</f>
        <v>California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2024-08-08</v>
      </c>
      <c r="J1915" s="47">
        <v>11</v>
      </c>
      <c r="K1915" s="25"/>
      <c r="L1915" s="25"/>
      <c r="M1915" s="4" t="s">
        <v>239</v>
      </c>
      <c r="N1915" s="4" t="s">
        <v>1886</v>
      </c>
      <c r="O1915" s="27">
        <v>219</v>
      </c>
      <c r="P1915" s="4">
        <v>2024</v>
      </c>
      <c r="Q1915" s="3">
        <f>VLOOKUP(Table13[[#This Row],[Location_HQ]],layoffs_location_with_coordinat!A:F,6,FALSE)</f>
        <v>37.779258800000001</v>
      </c>
      <c r="R1915" s="3">
        <f>VLOOKUP(Table13[[#This Row],[Location_HQ]],layoffs_location_with_coordinat!A:G,7,FALSE)</f>
        <v>-122.4193286</v>
      </c>
    </row>
    <row r="1916" spans="1:18" ht="16" x14ac:dyDescent="0.2">
      <c r="A1916" s="3">
        <v>1902</v>
      </c>
      <c r="B1916" s="4" t="s">
        <v>1810</v>
      </c>
      <c r="C1916" s="4" t="s">
        <v>1695</v>
      </c>
      <c r="D1916" s="3" t="str">
        <f>VLOOKUP(Table13[[#This Row],[Location_HQ]],layoffs_location_with_coordinat!A:B,2,FALSE)</f>
        <v>San Francisco Bay Area</v>
      </c>
      <c r="E1916" s="3" t="str">
        <f>VLOOKUP(Table13[[#This Row],[Location_HQ]],layoffs_location_with_coordinat!A:C,3,FALSE)</f>
        <v>California</v>
      </c>
      <c r="F1916" s="3" t="str">
        <f>VLOOKUP(Table13[[#This Row],[Location_HQ]],layoffs_location_with_coordinat!A:D,4,FALSE)</f>
        <v>USA</v>
      </c>
      <c r="G1916" s="3" t="str">
        <f>VLOOKUP(Table13[[#This Row],[Location_HQ]],layoffs_location_with_coordinat!A:E,5,FALSE)</f>
        <v>North America</v>
      </c>
      <c r="H1916" s="23">
        <v>5600</v>
      </c>
      <c r="I1916" s="24" t="d">
        <v>2024-08-09</v>
      </c>
      <c r="J1916" s="47">
        <v>7</v>
      </c>
      <c r="K1916" s="25">
        <f>SUM((Table13[[#This Row],[Laid_Off]]*100)/Table13[[#This Row],[Percentage]])</f>
        <v>80000</v>
      </c>
      <c r="L1916" s="25">
        <f>SUM(Table13[[#This Row],[Company_Size_before_Layoffs]]-Table13[[#This Row],[Laid_Off]])</f>
        <v>74400</v>
      </c>
      <c r="M1916" s="4" t="s">
        <v>239</v>
      </c>
      <c r="N1916" s="4" t="s">
        <v>1886</v>
      </c>
      <c r="O1916" s="27">
        <v>2</v>
      </c>
      <c r="P1916" s="4">
        <v>2024</v>
      </c>
      <c r="Q1916" s="3">
        <f>VLOOKUP(Table13[[#This Row],[Location_HQ]],layoffs_location_with_coordinat!A:F,6,FALSE)</f>
        <v>37.336166300000002</v>
      </c>
      <c r="R1916" s="3">
        <f>VLOOKUP(Table13[[#This Row],[Location_HQ]],layoffs_location_with_coordinat!A:G,7,FALSE)</f>
        <v>-121.890591</v>
      </c>
    </row>
    <row r="1917" spans="1:18" ht="16" x14ac:dyDescent="0.2">
      <c r="A1917" s="3">
        <v>1903</v>
      </c>
      <c r="B1917" s="4" t="s">
        <v>1811</v>
      </c>
      <c r="C1917" s="4" t="s">
        <v>1474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100</v>
      </c>
      <c r="I1917" s="24" t="d">
        <v>2024-08-09</v>
      </c>
      <c r="J1917" s="5"/>
      <c r="K1917" s="25"/>
      <c r="L1917" s="25"/>
      <c r="M1917" s="4" t="s">
        <v>1905</v>
      </c>
      <c r="N1917" s="4" t="s">
        <v>1892</v>
      </c>
      <c r="O1917" s="27">
        <v>667</v>
      </c>
      <c r="P1917" s="4">
        <v>2024</v>
      </c>
      <c r="Q1917" s="3">
        <f>VLOOKUP(Table13[[#This Row],[Location_HQ]],layoffs_location_with_coordinat!A:F,6,FALSE)</f>
        <v>37.4443293</v>
      </c>
      <c r="R1917" s="3">
        <f>VLOOKUP(Table13[[#This Row],[Location_HQ]],layoffs_location_with_coordinat!A:G,7,FALSE)</f>
        <v>-122.1598465</v>
      </c>
    </row>
    <row r="1918" spans="1:18" ht="16" x14ac:dyDescent="0.2">
      <c r="A1918" s="3">
        <v>1904</v>
      </c>
      <c r="B1918" s="4" t="s">
        <v>1812</v>
      </c>
      <c r="C1918" s="4" t="s">
        <v>1747</v>
      </c>
      <c r="D1918" s="3">
        <f>VLOOKUP(Table13[[#This Row],[Location_HQ]],layoffs_location_with_coordinat!A:B,2,FALSE)</f>
        <v>0</v>
      </c>
      <c r="E1918" s="3" t="str">
        <f>VLOOKUP(Table13[[#This Row],[Location_HQ]],layoffs_location_with_coordinat!A:C,3,FALSE)</f>
        <v>New Jersey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23">
        <v>69</v>
      </c>
      <c r="I1918" s="24" t="d">
        <v>2024-08-09</v>
      </c>
      <c r="J1918" s="5"/>
      <c r="K1918" s="25"/>
      <c r="L1918" s="25"/>
      <c r="M1918" s="4" t="s">
        <v>1917</v>
      </c>
      <c r="N1918" s="4" t="s">
        <v>1888</v>
      </c>
      <c r="O1918" s="27">
        <v>93</v>
      </c>
      <c r="P1918" s="4">
        <v>2024</v>
      </c>
      <c r="Q1918" s="3">
        <f>VLOOKUP(Table13[[#This Row],[Location_HQ]],layoffs_location_with_coordinat!A:F,6,FALSE)</f>
        <v>40.330599999999997</v>
      </c>
      <c r="R1918" s="3">
        <f>VLOOKUP(Table13[[#This Row],[Location_HQ]],layoffs_location_with_coordinat!A:G,7,FALSE)</f>
        <v>-74.141000000000005</v>
      </c>
    </row>
    <row r="1919" spans="1:18" ht="16" x14ac:dyDescent="0.2">
      <c r="A1919" s="3">
        <v>1905</v>
      </c>
      <c r="B1919" s="4" t="s">
        <v>1813</v>
      </c>
      <c r="C1919" s="4" t="s">
        <v>452</v>
      </c>
      <c r="D1919" s="3">
        <f>VLOOKUP(Table13[[#This Row],[Location_HQ]],layoffs_location_with_coordinat!A:B,2,FALSE)</f>
        <v>0</v>
      </c>
      <c r="E1919" s="3" t="str">
        <f>VLOOKUP(Table13[[#This Row],[Location_HQ]],layoffs_location_with_coordinat!A:C,3,FALSE)</f>
        <v>Ohio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4"/>
      <c r="I1919" s="24" t="d">
        <v>2024-08-09</v>
      </c>
      <c r="J1919" s="5"/>
      <c r="K1919" s="25"/>
      <c r="L1919" s="25"/>
      <c r="M1919" s="4" t="s">
        <v>155</v>
      </c>
      <c r="N1919" s="4" t="s">
        <v>1883</v>
      </c>
      <c r="O1919" s="27">
        <v>41</v>
      </c>
      <c r="P1919" s="4">
        <v>2024</v>
      </c>
      <c r="Q1919" s="3">
        <f>VLOOKUP(Table13[[#This Row],[Location_HQ]],layoffs_location_with_coordinat!A:F,6,FALSE)</f>
        <v>39.962260100000002</v>
      </c>
      <c r="R1919" s="3">
        <f>VLOOKUP(Table13[[#This Row],[Location_HQ]],layoffs_location_with_coordinat!A:G,7,FALSE)</f>
        <v>-83.000706500000007</v>
      </c>
    </row>
    <row r="1920" spans="1:18" ht="16" x14ac:dyDescent="0.2">
      <c r="A1920" s="3">
        <v>1901</v>
      </c>
      <c r="B1920" s="4" t="s">
        <v>1809</v>
      </c>
      <c r="C1920" s="4" t="s">
        <v>1371</v>
      </c>
      <c r="D1920" s="3" t="str">
        <f>VLOOKUP(Table13[[#This Row],[Location_HQ]],layoffs_location_with_coordinat!A:B,2,FALSE)</f>
        <v>San Francisco Bay Area</v>
      </c>
      <c r="E1920" s="3" t="str">
        <f>VLOOKUP(Table13[[#This Row],[Location_HQ]],layoffs_location_with_coordinat!A:C,3,FALSE)</f>
        <v>California</v>
      </c>
      <c r="F1920" s="3" t="str">
        <f>VLOOKUP(Table13[[#This Row],[Location_HQ]],layoffs_location_with_coordinat!A:D,4,FALSE)</f>
        <v>USA</v>
      </c>
      <c r="G1920" s="3" t="str">
        <f>VLOOKUP(Table13[[#This Row],[Location_HQ]],layoffs_location_with_coordinat!A:E,5,FALSE)</f>
        <v>North America</v>
      </c>
      <c r="H1920" s="4"/>
      <c r="I1920" s="24" t="d">
        <v>2024-08-12</v>
      </c>
      <c r="J1920" s="47">
        <v>100</v>
      </c>
      <c r="K1920" s="25"/>
      <c r="L1920" s="25">
        <f>SUM(Table13[[#This Row],[Company_Size_before_Layoffs]]-Table13[[#This Row],[Laid_Off]])</f>
        <v>0</v>
      </c>
      <c r="M1920" s="4" t="s">
        <v>1897</v>
      </c>
      <c r="N1920" s="4" t="s">
        <v>1884</v>
      </c>
      <c r="O1920" s="27">
        <v>172</v>
      </c>
      <c r="P1920" s="4">
        <v>2024</v>
      </c>
      <c r="Q1920" s="3">
        <f>VLOOKUP(Table13[[#This Row],[Location_HQ]],layoffs_location_with_coordinat!A:F,6,FALSE)</f>
        <v>37.779258800000001</v>
      </c>
      <c r="R1920" s="3">
        <f>VLOOKUP(Table13[[#This Row],[Location_HQ]],layoffs_location_with_coordinat!A:G,7,FALSE)</f>
        <v>-122.4193286</v>
      </c>
    </row>
    <row r="1921" spans="1:18" ht="16" x14ac:dyDescent="0.2">
      <c r="A1921" s="3">
        <v>1898</v>
      </c>
      <c r="B1921" s="4" t="s">
        <v>1806</v>
      </c>
      <c r="C1921" s="4" t="s">
        <v>1444</v>
      </c>
      <c r="D1921" s="3" t="str">
        <f>VLOOKUP(Table13[[#This Row],[Location_HQ]],layoffs_location_with_coordinat!A:B,2,FALSE)</f>
        <v>San Francisco Bay Area</v>
      </c>
      <c r="E1921" s="3" t="str">
        <f>VLOOKUP(Table13[[#This Row],[Location_HQ]],layoffs_location_with_coordinat!A:C,3,FALSE)</f>
        <v>California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23">
        <v>350</v>
      </c>
      <c r="I1921" s="24" t="d">
        <v>2024-08-13</v>
      </c>
      <c r="J1921" s="5"/>
      <c r="K1921" s="25"/>
      <c r="L1921" s="25"/>
      <c r="M1921" s="4" t="s">
        <v>1896</v>
      </c>
      <c r="N1921" s="4" t="s">
        <v>1886</v>
      </c>
      <c r="O1921" s="27"/>
      <c r="P1921" s="4">
        <v>2024</v>
      </c>
      <c r="Q1921" s="3">
        <f>VLOOKUP(Table13[[#This Row],[Location_HQ]],layoffs_location_with_coordinat!A:F,6,FALSE)</f>
        <v>37.451967099999997</v>
      </c>
      <c r="R1921" s="3">
        <f>VLOOKUP(Table13[[#This Row],[Location_HQ]],layoffs_location_with_coordinat!A:G,7,FALSE)</f>
        <v>-122.177992</v>
      </c>
    </row>
    <row r="1922" spans="1:18" ht="16" x14ac:dyDescent="0.2">
      <c r="A1922" s="3">
        <v>1899</v>
      </c>
      <c r="B1922" s="4" t="s">
        <v>1807</v>
      </c>
      <c r="C1922" s="4" t="s">
        <v>1745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2024-08-13</v>
      </c>
      <c r="J1922" s="47">
        <v>100</v>
      </c>
      <c r="K1922" s="25"/>
      <c r="L1922" s="25">
        <f>SUM(Table13[[#This Row],[Company_Size_before_Layoffs]]-Table13[[#This Row],[Laid_Off]])</f>
        <v>0</v>
      </c>
      <c r="M1922" s="4" t="s">
        <v>1896</v>
      </c>
      <c r="N1922" s="4" t="s">
        <v>1885</v>
      </c>
      <c r="O1922" s="27">
        <v>90</v>
      </c>
      <c r="P1922" s="4">
        <v>2024</v>
      </c>
      <c r="Q1922" s="3">
        <f>VLOOKUP(Table13[[#This Row],[Location_HQ]],layoffs_location_with_coordinat!A:F,6,FALSE)</f>
        <v>37.910075999999997</v>
      </c>
      <c r="R1922" s="3">
        <f>VLOOKUP(Table13[[#This Row],[Location_HQ]],layoffs_location_with_coordinat!A:G,7,FALSE)</f>
        <v>-122.065186</v>
      </c>
    </row>
    <row r="1923" spans="1:18" ht="16" x14ac:dyDescent="0.2">
      <c r="A1923" s="3">
        <v>1900</v>
      </c>
      <c r="B1923" s="4" t="s">
        <v>1808</v>
      </c>
      <c r="C1923" s="4" t="s">
        <v>1746</v>
      </c>
      <c r="D1923" s="3">
        <f>VLOOKUP(Table13[[#This Row],[Location_HQ]],layoffs_location_with_coordinat!A:B,2,FALSE)</f>
        <v>0</v>
      </c>
      <c r="E1923" s="3">
        <f>VLOOKUP(Table13[[#This Row],[Location_HQ]],layoffs_location_with_coordinat!A:C,3,FALSE)</f>
        <v>0</v>
      </c>
      <c r="F1923" s="3" t="str">
        <f>VLOOKUP(Table13[[#This Row],[Location_HQ]],layoffs_location_with_coordinat!A:D,4,FALSE)</f>
        <v>Nigeria</v>
      </c>
      <c r="G1923" s="3" t="str">
        <f>VLOOKUP(Table13[[#This Row],[Location_HQ]],layoffs_location_with_coordinat!A:E,5,FALSE)</f>
        <v>Africa</v>
      </c>
      <c r="H1923" s="4"/>
      <c r="I1923" s="24" t="d">
        <v>2024-08-13</v>
      </c>
      <c r="J1923" s="47">
        <v>100</v>
      </c>
      <c r="K1923" s="25"/>
      <c r="L1923" s="25">
        <f>SUM(Table13[[#This Row],[Company_Size_before_Layoffs]]-Table13[[#This Row],[Laid_Off]])</f>
        <v>0</v>
      </c>
      <c r="M1923" s="4" t="s">
        <v>1899</v>
      </c>
      <c r="N1923" s="4" t="s">
        <v>1888</v>
      </c>
      <c r="O1923" s="27"/>
      <c r="P1923" s="4">
        <v>2024</v>
      </c>
      <c r="Q1923" s="3">
        <f>VLOOKUP(Table13[[#This Row],[Location_HQ]],layoffs_location_with_coordinat!A:F,6,FALSE)</f>
        <v>6.4654220000000002</v>
      </c>
      <c r="R1923" s="3">
        <f>VLOOKUP(Table13[[#This Row],[Location_HQ]],layoffs_location_with_coordinat!A:G,7,FALSE)</f>
        <v>3.4064480000000001</v>
      </c>
    </row>
    <row r="1924" spans="1:18" ht="16" x14ac:dyDescent="0.2">
      <c r="A1924" s="3">
        <v>1897</v>
      </c>
      <c r="B1924" s="4" t="s">
        <v>1805</v>
      </c>
      <c r="C1924" s="4" t="s">
        <v>168</v>
      </c>
      <c r="D1924" s="3">
        <f>VLOOKUP(Table13[[#This Row],[Location_HQ]],layoffs_location_with_coordinat!A:B,2,FALSE)</f>
        <v>0</v>
      </c>
      <c r="E1924" s="3" t="str">
        <f>VLOOKUP(Table13[[#This Row],[Location_HQ]],layoffs_location_with_coordinat!A:C,3,FALSE)</f>
        <v>California</v>
      </c>
      <c r="F1924" s="3" t="str">
        <f>VLOOKUP(Table13[[#This Row],[Location_HQ]],layoffs_location_with_coordinat!A:D,4,FALSE)</f>
        <v>USA</v>
      </c>
      <c r="G1924" s="3" t="str">
        <f>VLOOKUP(Table13[[#This Row],[Location_HQ]],layoffs_location_with_coordinat!A:E,5,FALSE)</f>
        <v>North America</v>
      </c>
      <c r="H1924" s="23">
        <v>100</v>
      </c>
      <c r="I1924" s="24" t="d">
        <v>2024-08-14</v>
      </c>
      <c r="J1924" s="47">
        <v>6</v>
      </c>
      <c r="K1924" s="25">
        <f>SUM((Table13[[#This Row],[Laid_Off]]*100)/Table13[[#This Row],[Percentage]])</f>
        <v>1666.6666666666667</v>
      </c>
      <c r="L1924" s="25">
        <f>SUM(Table13[[#This Row],[Company_Size_before_Layoffs]]-Table13[[#This Row],[Laid_Off]])</f>
        <v>1566.6666666666667</v>
      </c>
      <c r="M1924" s="4" t="s">
        <v>1908</v>
      </c>
      <c r="N1924" s="4" t="s">
        <v>1886</v>
      </c>
      <c r="O1924" s="27">
        <v>455</v>
      </c>
      <c r="P1924" s="4">
        <v>2024</v>
      </c>
      <c r="Q1924" s="3">
        <f>VLOOKUP(Table13[[#This Row],[Location_HQ]],layoffs_location_with_coordinat!A:F,6,FALSE)</f>
        <v>34.422131899999997</v>
      </c>
      <c r="R1924" s="3">
        <f>VLOOKUP(Table13[[#This Row],[Location_HQ]],layoffs_location_with_coordinat!A:G,7,FALSE)</f>
        <v>-119.70266700000001</v>
      </c>
    </row>
    <row r="1925" spans="1:18" ht="16" x14ac:dyDescent="0.2">
      <c r="A1925" s="3">
        <v>1891</v>
      </c>
      <c r="B1925" s="4" t="s">
        <v>1799</v>
      </c>
      <c r="C1925" s="4" t="s">
        <v>1474</v>
      </c>
      <c r="D1925" s="3" t="str">
        <f>VLOOKUP(Table13[[#This Row],[Location_HQ]],layoffs_location_with_coordinat!A:B,2,FALSE)</f>
        <v>San Francisco Bay Area</v>
      </c>
      <c r="E1925" s="3" t="str">
        <f>VLOOKUP(Table13[[#This Row],[Location_HQ]],layoffs_location_with_coordinat!A:C,3,FALSE)</f>
        <v>California</v>
      </c>
      <c r="F1925" s="3" t="str">
        <f>VLOOKUP(Table13[[#This Row],[Location_HQ]],layoffs_location_with_coordinat!A:D,4,FALSE)</f>
        <v>USA</v>
      </c>
      <c r="G1925" s="3" t="str">
        <f>VLOOKUP(Table13[[#This Row],[Location_HQ]],layoffs_location_with_coordinat!A:E,5,FALSE)</f>
        <v>North America</v>
      </c>
      <c r="H1925" s="23">
        <v>61</v>
      </c>
      <c r="I1925" s="24" t="d">
        <v>2024-08-15</v>
      </c>
      <c r="J1925" s="5"/>
      <c r="K1925" s="25"/>
      <c r="L1925" s="25"/>
      <c r="M1925" s="4" t="s">
        <v>1905</v>
      </c>
      <c r="N1925" s="4" t="s">
        <v>1886</v>
      </c>
      <c r="O1925" s="27">
        <v>1.6</v>
      </c>
      <c r="P1925" s="4">
        <v>2024</v>
      </c>
      <c r="Q1925" s="3">
        <f>VLOOKUP(Table13[[#This Row],[Location_HQ]],layoffs_location_with_coordinat!A:F,6,FALSE)</f>
        <v>37.4443293</v>
      </c>
      <c r="R1925" s="3">
        <f>VLOOKUP(Table13[[#This Row],[Location_HQ]],layoffs_location_with_coordinat!A:G,7,FALSE)</f>
        <v>-122.1598465</v>
      </c>
    </row>
    <row r="1926" spans="1:18" ht="16" x14ac:dyDescent="0.2">
      <c r="A1926" s="3">
        <v>1892</v>
      </c>
      <c r="B1926" s="4" t="s">
        <v>1800</v>
      </c>
      <c r="C1926" s="4" t="s">
        <v>235</v>
      </c>
      <c r="D1926" s="3">
        <f>VLOOKUP(Table13[[#This Row],[Location_HQ]],layoffs_location_with_coordinat!A:B,2,FALSE)</f>
        <v>0</v>
      </c>
      <c r="E1926" s="3">
        <f>VLOOKUP(Table13[[#This Row],[Location_HQ]],layoffs_location_with_coordinat!A:C,3,FALSE)</f>
        <v>0</v>
      </c>
      <c r="F1926" s="3" t="str">
        <f>VLOOKUP(Table13[[#This Row],[Location_HQ]],layoffs_location_with_coordinat!A:D,4,FALSE)</f>
        <v>Israel</v>
      </c>
      <c r="G1926" s="3" t="str">
        <f>VLOOKUP(Table13[[#This Row],[Location_HQ]],layoffs_location_with_coordinat!A:E,5,FALSE)</f>
        <v>Asia</v>
      </c>
      <c r="H1926" s="23">
        <v>16</v>
      </c>
      <c r="I1926" s="24" t="d">
        <v>2024-08-15</v>
      </c>
      <c r="J1926" s="47">
        <v>20</v>
      </c>
      <c r="K1926" s="25">
        <f>SUM((Table13[[#This Row],[Laid_Off]]*100)/Table13[[#This Row],[Percentage]])</f>
        <v>80</v>
      </c>
      <c r="L1926" s="25">
        <f>SUM(Table13[[#This Row],[Company_Size_before_Layoffs]]-Table13[[#This Row],[Laid_Off]])</f>
        <v>64</v>
      </c>
      <c r="M1926" s="4" t="s">
        <v>155</v>
      </c>
      <c r="N1926" s="4" t="s">
        <v>1883</v>
      </c>
      <c r="O1926" s="27">
        <v>23</v>
      </c>
      <c r="P1926" s="4">
        <v>2024</v>
      </c>
      <c r="Q1926" s="3">
        <f>VLOOKUP(Table13[[#This Row],[Location_HQ]],layoffs_location_with_coordinat!A:F,6,FALSE)</f>
        <v>32.186024400000001</v>
      </c>
      <c r="R1926" s="3">
        <f>VLOOKUP(Table13[[#This Row],[Location_HQ]],layoffs_location_with_coordinat!A:G,7,FALSE)</f>
        <v>34.867835900000003</v>
      </c>
    </row>
    <row r="1927" spans="1:18" ht="16" x14ac:dyDescent="0.2">
      <c r="A1927" s="3">
        <v>1893</v>
      </c>
      <c r="B1927" s="4" t="s">
        <v>1801</v>
      </c>
      <c r="C1927" s="4" t="s">
        <v>71</v>
      </c>
      <c r="D1927" s="3">
        <f>VLOOKUP(Table13[[#This Row],[Location_HQ]],layoffs_location_with_coordinat!A:B,2,FALSE)</f>
        <v>0</v>
      </c>
      <c r="E1927" s="3" t="str">
        <f>VLOOKUP(Table13[[#This Row],[Location_HQ]],layoffs_location_with_coordinat!A:C,3,FALSE)</f>
        <v>Massachusetts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2024-08-15</v>
      </c>
      <c r="J1927" s="5"/>
      <c r="K1927" s="25"/>
      <c r="L1927" s="25"/>
      <c r="M1927" s="4" t="s">
        <v>1914</v>
      </c>
      <c r="N1927" s="4" t="s">
        <v>1891</v>
      </c>
      <c r="O1927" s="27">
        <v>254</v>
      </c>
      <c r="P1927" s="4">
        <v>2024</v>
      </c>
      <c r="Q1927" s="3">
        <f>VLOOKUP(Table13[[#This Row],[Location_HQ]],layoffs_location_with_coordinat!A:F,6,FALSE)</f>
        <v>42.355433400000003</v>
      </c>
      <c r="R1927" s="3">
        <f>VLOOKUP(Table13[[#This Row],[Location_HQ]],layoffs_location_with_coordinat!A:G,7,FALSE)</f>
        <v>-71.060511000000005</v>
      </c>
    </row>
    <row r="1928" spans="1:18" ht="16" x14ac:dyDescent="0.2">
      <c r="A1928" s="3">
        <v>1894</v>
      </c>
      <c r="B1928" s="4" t="s">
        <v>1802</v>
      </c>
      <c r="C1928" s="4" t="s">
        <v>135</v>
      </c>
      <c r="D1928" s="3">
        <f>VLOOKUP(Table13[[#This Row],[Location_HQ]],layoffs_location_with_coordinat!A:B,2,FALSE)</f>
        <v>0</v>
      </c>
      <c r="E1928" s="3" t="str">
        <f>VLOOKUP(Table13[[#This Row],[Location_HQ]],layoffs_location_with_coordinat!A:C,3,FALSE)</f>
        <v>Berlin</v>
      </c>
      <c r="F1928" s="3" t="str">
        <f>VLOOKUP(Table13[[#This Row],[Location_HQ]],layoffs_location_with_coordinat!A:D,4,FALSE)</f>
        <v>Germany</v>
      </c>
      <c r="G1928" s="3" t="str">
        <f>VLOOKUP(Table13[[#This Row],[Location_HQ]],layoffs_location_with_coordinat!A:E,5,FALSE)</f>
        <v>Europe</v>
      </c>
      <c r="H1928" s="4"/>
      <c r="I1928" s="24" t="d">
        <v>2024-08-15</v>
      </c>
      <c r="J1928" s="47">
        <v>10</v>
      </c>
      <c r="K1928" s="25"/>
      <c r="L1928" s="25"/>
      <c r="M1928" s="4" t="s">
        <v>1902</v>
      </c>
      <c r="N1928" s="4" t="s">
        <v>1886</v>
      </c>
      <c r="O1928" s="27">
        <v>158</v>
      </c>
      <c r="P1928" s="4">
        <v>2024</v>
      </c>
      <c r="Q1928" s="3">
        <f>VLOOKUP(Table13[[#This Row],[Location_HQ]],layoffs_location_with_coordinat!A:F,6,FALSE)</f>
        <v>52.517036500000003</v>
      </c>
      <c r="R1928" s="3">
        <f>VLOOKUP(Table13[[#This Row],[Location_HQ]],layoffs_location_with_coordinat!A:G,7,FALSE)</f>
        <v>13.3888599</v>
      </c>
    </row>
    <row r="1929" spans="1:18" ht="16" x14ac:dyDescent="0.2">
      <c r="A1929" s="3">
        <v>1895</v>
      </c>
      <c r="B1929" s="4" t="s">
        <v>1803</v>
      </c>
      <c r="C1929" s="4" t="s">
        <v>76</v>
      </c>
      <c r="D1929" s="3">
        <f>VLOOKUP(Table13[[#This Row],[Location_HQ]],layoffs_location_with_coordinat!A:B,2,FALSE)</f>
        <v>0</v>
      </c>
      <c r="E1929" s="3" t="str">
        <f>VLOOKUP(Table13[[#This Row],[Location_HQ]],layoffs_location_with_coordinat!A:C,3,FALSE)</f>
        <v>California</v>
      </c>
      <c r="F1929" s="3" t="str">
        <f>VLOOKUP(Table13[[#This Row],[Location_HQ]],layoffs_location_with_coordinat!A:D,4,FALSE)</f>
        <v>USA</v>
      </c>
      <c r="G1929" s="3" t="str">
        <f>VLOOKUP(Table13[[#This Row],[Location_HQ]],layoffs_location_with_coordinat!A:E,5,FALSE)</f>
        <v>North America</v>
      </c>
      <c r="H1929" s="4"/>
      <c r="I1929" s="24" t="d">
        <v>2024-08-15</v>
      </c>
      <c r="J1929" s="5"/>
      <c r="K1929" s="25"/>
      <c r="L1929" s="25"/>
      <c r="M1929" s="4" t="s">
        <v>239</v>
      </c>
      <c r="N1929" s="4" t="s">
        <v>1883</v>
      </c>
      <c r="O1929" s="27">
        <v>110</v>
      </c>
      <c r="P1929" s="4">
        <v>2024</v>
      </c>
      <c r="Q1929" s="3">
        <f>VLOOKUP(Table13[[#This Row],[Location_HQ]],layoffs_location_with_coordinat!A:F,6,FALSE)</f>
        <v>34.053690899999999</v>
      </c>
      <c r="R1929" s="3">
        <f>VLOOKUP(Table13[[#This Row],[Location_HQ]],layoffs_location_with_coordinat!A:G,7,FALSE)</f>
        <v>-118.242766</v>
      </c>
    </row>
    <row r="1930" spans="1:18" ht="16" x14ac:dyDescent="0.2">
      <c r="A1930" s="3">
        <v>1896</v>
      </c>
      <c r="B1930" s="4" t="s">
        <v>1804</v>
      </c>
      <c r="C1930" s="4" t="s">
        <v>179</v>
      </c>
      <c r="D1930" s="3">
        <f>VLOOKUP(Table13[[#This Row],[Location_HQ]],layoffs_location_with_coordinat!A:B,2,FALSE)</f>
        <v>0</v>
      </c>
      <c r="E1930" s="3">
        <f>VLOOKUP(Table13[[#This Row],[Location_HQ]],layoffs_location_with_coordinat!A:C,3,FALSE)</f>
        <v>0</v>
      </c>
      <c r="F1930" s="3" t="str">
        <f>VLOOKUP(Table13[[#This Row],[Location_HQ]],layoffs_location_with_coordinat!A:D,4,FALSE)</f>
        <v>Canada</v>
      </c>
      <c r="G1930" s="3" t="str">
        <f>VLOOKUP(Table13[[#This Row],[Location_HQ]],layoffs_location_with_coordinat!A:E,5,FALSE)</f>
        <v>North America</v>
      </c>
      <c r="H1930" s="4"/>
      <c r="I1930" s="24" t="d">
        <v>2024-08-15</v>
      </c>
      <c r="J1930" s="47">
        <v>100</v>
      </c>
      <c r="K1930" s="25"/>
      <c r="L1930" s="25">
        <f>SUM(Table13[[#This Row],[Company_Size_before_Layoffs]]-Table13[[#This Row],[Laid_Off]])</f>
        <v>0</v>
      </c>
      <c r="M1930" s="4" t="s">
        <v>1902</v>
      </c>
      <c r="N1930" s="4" t="s">
        <v>1885</v>
      </c>
      <c r="O1930" s="27">
        <v>10</v>
      </c>
      <c r="P1930" s="4">
        <v>2024</v>
      </c>
      <c r="Q1930" s="3">
        <f>VLOOKUP(Table13[[#This Row],[Location_HQ]],layoffs_location_with_coordinat!A:F,6,FALSE)</f>
        <v>43.6534817</v>
      </c>
      <c r="R1930" s="3">
        <f>VLOOKUP(Table13[[#This Row],[Location_HQ]],layoffs_location_with_coordinat!A:G,7,FALSE)</f>
        <v>-79.383934699999998</v>
      </c>
    </row>
    <row r="1931" spans="1:18" ht="16" x14ac:dyDescent="0.2">
      <c r="A1931" s="3">
        <v>1887</v>
      </c>
      <c r="B1931" s="4" t="s">
        <v>1795</v>
      </c>
      <c r="C1931" s="4" t="s">
        <v>115</v>
      </c>
      <c r="D1931" s="3">
        <f>VLOOKUP(Table13[[#This Row],[Location_HQ]],layoffs_location_with_coordinat!A:B,2,FALSE)</f>
        <v>0</v>
      </c>
      <c r="E1931" s="3">
        <f>VLOOKUP(Table13[[#This Row],[Location_HQ]],layoffs_location_with_coordinat!A:C,3,FALSE)</f>
        <v>0</v>
      </c>
      <c r="F1931" s="3" t="str">
        <f>VLOOKUP(Table13[[#This Row],[Location_HQ]],layoffs_location_with_coordinat!A:D,4,FALSE)</f>
        <v>Canada</v>
      </c>
      <c r="G1931" s="3" t="str">
        <f>VLOOKUP(Table13[[#This Row],[Location_HQ]],layoffs_location_with_coordinat!A:E,5,FALSE)</f>
        <v>North America</v>
      </c>
      <c r="H1931" s="23">
        <v>81</v>
      </c>
      <c r="I1931" s="24" t="d">
        <v>2024-08-16</v>
      </c>
      <c r="J1931" s="47">
        <v>45</v>
      </c>
      <c r="K1931" s="25">
        <f>SUM((Table13[[#This Row],[Laid_Off]]*100)/Table13[[#This Row],[Percentage]])</f>
        <v>180</v>
      </c>
      <c r="L1931" s="25">
        <f>SUM(Table13[[#This Row],[Company_Size_before_Layoffs]]-Table13[[#This Row],[Laid_Off]])</f>
        <v>99</v>
      </c>
      <c r="M1931" s="4" t="s">
        <v>1899</v>
      </c>
      <c r="N1931" s="4" t="s">
        <v>1887</v>
      </c>
      <c r="O1931" s="27">
        <v>389</v>
      </c>
      <c r="P1931" s="4">
        <v>2024</v>
      </c>
      <c r="Q1931" s="3">
        <f>VLOOKUP(Table13[[#This Row],[Location_HQ]],layoffs_location_with_coordinat!A:F,6,FALSE)</f>
        <v>45.5031824</v>
      </c>
      <c r="R1931" s="3">
        <f>VLOOKUP(Table13[[#This Row],[Location_HQ]],layoffs_location_with_coordinat!A:G,7,FALSE)</f>
        <v>-73.569806499999999</v>
      </c>
    </row>
    <row r="1932" spans="1:18" ht="16" x14ac:dyDescent="0.2">
      <c r="A1932" s="3">
        <v>1888</v>
      </c>
      <c r="B1932" s="4" t="s">
        <v>1796</v>
      </c>
      <c r="C1932" s="4" t="s">
        <v>83</v>
      </c>
      <c r="D1932" s="3">
        <f>VLOOKUP(Table13[[#This Row],[Location_HQ]],layoffs_location_with_coordinat!A:B,2,FALSE)</f>
        <v>0</v>
      </c>
      <c r="E1932" s="3" t="str">
        <f>VLOOKUP(Table13[[#This Row],[Location_HQ]],layoffs_location_with_coordinat!A:C,3,FALSE)</f>
        <v>Texas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23">
        <v>15</v>
      </c>
      <c r="I1932" s="24" t="d">
        <v>2024-08-16</v>
      </c>
      <c r="J1932" s="5"/>
      <c r="K1932" s="25"/>
      <c r="L1932" s="25"/>
      <c r="M1932" s="4" t="s">
        <v>1905</v>
      </c>
      <c r="N1932" s="4" t="s">
        <v>1883</v>
      </c>
      <c r="O1932" s="27"/>
      <c r="P1932" s="4">
        <v>2024</v>
      </c>
      <c r="Q1932" s="3">
        <f>VLOOKUP(Table13[[#This Row],[Location_HQ]],layoffs_location_with_coordinat!A:F,6,FALSE)</f>
        <v>30.271128600000001</v>
      </c>
      <c r="R1932" s="3">
        <f>VLOOKUP(Table13[[#This Row],[Location_HQ]],layoffs_location_with_coordinat!A:G,7,FALSE)</f>
        <v>-97.743699500000005</v>
      </c>
    </row>
    <row r="1933" spans="1:18" ht="16" x14ac:dyDescent="0.2">
      <c r="A1933" s="3">
        <v>1889</v>
      </c>
      <c r="B1933" s="4" t="s">
        <v>1797</v>
      </c>
      <c r="C1933" s="4" t="s">
        <v>452</v>
      </c>
      <c r="D1933" s="3">
        <f>VLOOKUP(Table13[[#This Row],[Location_HQ]],layoffs_location_with_coordinat!A:B,2,FALSE)</f>
        <v>0</v>
      </c>
      <c r="E1933" s="3" t="str">
        <f>VLOOKUP(Table13[[#This Row],[Location_HQ]],layoffs_location_with_coordinat!A:C,3,FALSE)</f>
        <v>Ohio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4"/>
      <c r="I1933" s="24" t="d">
        <v>2024-08-16</v>
      </c>
      <c r="J1933" s="5"/>
      <c r="K1933" s="25"/>
      <c r="L1933" s="25"/>
      <c r="M1933" s="4" t="s">
        <v>1902</v>
      </c>
      <c r="N1933" s="4" t="s">
        <v>1885</v>
      </c>
      <c r="O1933" s="27">
        <v>125</v>
      </c>
      <c r="P1933" s="4">
        <v>2024</v>
      </c>
      <c r="Q1933" s="3">
        <f>VLOOKUP(Table13[[#This Row],[Location_HQ]],layoffs_location_with_coordinat!A:F,6,FALSE)</f>
        <v>39.962260100000002</v>
      </c>
      <c r="R1933" s="3">
        <f>VLOOKUP(Table13[[#This Row],[Location_HQ]],layoffs_location_with_coordinat!A:G,7,FALSE)</f>
        <v>-83.000706500000007</v>
      </c>
    </row>
    <row r="1934" spans="1:18" ht="16" x14ac:dyDescent="0.2">
      <c r="A1934" s="3">
        <v>1890</v>
      </c>
      <c r="B1934" s="4" t="s">
        <v>1798</v>
      </c>
      <c r="C1934" s="4" t="s">
        <v>1392</v>
      </c>
      <c r="D1934" s="3">
        <f>VLOOKUP(Table13[[#This Row],[Location_HQ]],layoffs_location_with_coordinat!A:B,2,FALSE)</f>
        <v>0</v>
      </c>
      <c r="E1934" s="3" t="str">
        <f>VLOOKUP(Table13[[#This Row],[Location_HQ]],layoffs_location_with_coordinat!A:C,3,FALSE)</f>
        <v>North Carolina</v>
      </c>
      <c r="F1934" s="3" t="str">
        <f>VLOOKUP(Table13[[#This Row],[Location_HQ]],layoffs_location_with_coordinat!A:D,4,FALSE)</f>
        <v>USA</v>
      </c>
      <c r="G1934" s="3" t="str">
        <f>VLOOKUP(Table13[[#This Row],[Location_HQ]],layoffs_location_with_coordinat!A:E,5,FALSE)</f>
        <v>North America</v>
      </c>
      <c r="H1934" s="4"/>
      <c r="I1934" s="24" t="d">
        <v>2024-08-16</v>
      </c>
      <c r="J1934" s="47">
        <v>19</v>
      </c>
      <c r="K1934" s="25"/>
      <c r="L1934" s="25"/>
      <c r="M1934" s="4" t="s">
        <v>1900</v>
      </c>
      <c r="N1934" s="4" t="s">
        <v>1885</v>
      </c>
      <c r="O1934" s="27">
        <v>64</v>
      </c>
      <c r="P1934" s="4">
        <v>2024</v>
      </c>
      <c r="Q1934" s="3">
        <f>VLOOKUP(Table13[[#This Row],[Location_HQ]],layoffs_location_with_coordinat!A:F,6,FALSE)</f>
        <v>35.996653000000002</v>
      </c>
      <c r="R1934" s="3">
        <f>VLOOKUP(Table13[[#This Row],[Location_HQ]],layoffs_location_with_coordinat!A:G,7,FALSE)</f>
        <v>-78.901805300000007</v>
      </c>
    </row>
    <row r="1935" spans="1:18" ht="16" x14ac:dyDescent="0.2">
      <c r="A1935" s="3">
        <v>1885</v>
      </c>
      <c r="B1935" s="4" t="s">
        <v>1793</v>
      </c>
      <c r="C1935" s="4" t="s">
        <v>1714</v>
      </c>
      <c r="D1935" s="3" t="str">
        <f>VLOOKUP(Table13[[#This Row],[Location_HQ]],layoffs_location_with_coordinat!A:B,2,FALSE)</f>
        <v>San Francisco Bay Area</v>
      </c>
      <c r="E1935" s="3" t="str">
        <f>VLOOKUP(Table13[[#This Row],[Location_HQ]],layoffs_location_with_coordinat!A:C,3,FALSE)</f>
        <v>California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23">
        <v>139</v>
      </c>
      <c r="I1935" s="24" t="d">
        <v>2024-08-19</v>
      </c>
      <c r="J1935" s="47">
        <v>15</v>
      </c>
      <c r="K1935" s="25">
        <f>SUM((Table13[[#This Row],[Laid_Off]]*100)/Table13[[#This Row],[Percentage]])</f>
        <v>926.66666666666663</v>
      </c>
      <c r="L1935" s="25">
        <f>SUM(Table13[[#This Row],[Company_Size_before_Layoffs]]-Table13[[#This Row],[Laid_Off]])</f>
        <v>787.66666666666663</v>
      </c>
      <c r="M1935" s="4" t="s">
        <v>1908</v>
      </c>
      <c r="N1935" s="4" t="s">
        <v>1886</v>
      </c>
      <c r="O1935" s="27">
        <v>288</v>
      </c>
      <c r="P1935" s="4">
        <v>2024</v>
      </c>
      <c r="Q1935" s="3">
        <f>VLOOKUP(Table13[[#This Row],[Location_HQ]],layoffs_location_with_coordinat!A:F,6,FALSE)</f>
        <v>37.496904000000001</v>
      </c>
      <c r="R1935" s="3">
        <f>VLOOKUP(Table13[[#This Row],[Location_HQ]],layoffs_location_with_coordinat!A:G,7,FALSE)</f>
        <v>-122.33305729999999</v>
      </c>
    </row>
    <row r="1936" spans="1:18" ht="16" x14ac:dyDescent="0.2">
      <c r="A1936" s="3">
        <v>1886</v>
      </c>
      <c r="B1936" s="4" t="s">
        <v>1794</v>
      </c>
      <c r="C1936" s="4" t="s">
        <v>39</v>
      </c>
      <c r="D1936" s="3">
        <f>VLOOKUP(Table13[[#This Row],[Location_HQ]],layoffs_location_with_coordinat!A:B,2,FALSE)</f>
        <v>0</v>
      </c>
      <c r="E1936" s="3" t="str">
        <f>VLOOKUP(Table13[[#This Row],[Location_HQ]],layoffs_location_with_coordinat!A:C,3,FALSE)</f>
        <v>New York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4"/>
      <c r="I1936" s="24" t="d">
        <v>2024-08-19</v>
      </c>
      <c r="J1936" s="5"/>
      <c r="K1936" s="25"/>
      <c r="L1936" s="25"/>
      <c r="M1936" s="4" t="s">
        <v>1898</v>
      </c>
      <c r="N1936" s="4" t="s">
        <v>1890</v>
      </c>
      <c r="O1936" s="27">
        <v>40</v>
      </c>
      <c r="P1936" s="4">
        <v>2024</v>
      </c>
      <c r="Q1936" s="3">
        <f>VLOOKUP(Table13[[#This Row],[Location_HQ]],layoffs_location_with_coordinat!A:F,6,FALSE)</f>
        <v>40.7127281</v>
      </c>
      <c r="R1936" s="3">
        <f>VLOOKUP(Table13[[#This Row],[Location_HQ]],layoffs_location_with_coordinat!A:G,7,FALSE)</f>
        <v>-74.006015199999993</v>
      </c>
    </row>
    <row r="1937" spans="1:18" ht="16" x14ac:dyDescent="0.2">
      <c r="A1937" s="3">
        <v>1882</v>
      </c>
      <c r="B1937" s="4" t="s">
        <v>1790</v>
      </c>
      <c r="C1937" s="4" t="s">
        <v>1743</v>
      </c>
      <c r="D1937" s="3">
        <f>VLOOKUP(Table13[[#This Row],[Location_HQ]],layoffs_location_with_coordinat!A:B,2,FALSE)</f>
        <v>0</v>
      </c>
      <c r="E1937" s="3">
        <f>VLOOKUP(Table13[[#This Row],[Location_HQ]],layoffs_location_with_coordinat!A:C,3,FALSE)</f>
        <v>0</v>
      </c>
      <c r="F1937" s="3" t="str">
        <f>VLOOKUP(Table13[[#This Row],[Location_HQ]],layoffs_location_with_coordinat!A:D,4,FALSE)</f>
        <v>Canada</v>
      </c>
      <c r="G1937" s="3" t="str">
        <f>VLOOKUP(Table13[[#This Row],[Location_HQ]],layoffs_location_with_coordinat!A:E,5,FALSE)</f>
        <v>North America</v>
      </c>
      <c r="H1937" s="23">
        <v>800</v>
      </c>
      <c r="I1937" s="24" t="d">
        <v>2024-08-20</v>
      </c>
      <c r="J1937" s="5"/>
      <c r="K1937" s="25"/>
      <c r="L1937" s="25"/>
      <c r="M1937" s="4" t="s">
        <v>1900</v>
      </c>
      <c r="N1937" s="4" t="s">
        <v>1888</v>
      </c>
      <c r="O1937" s="27">
        <v>8</v>
      </c>
      <c r="P1937" s="4">
        <v>2024</v>
      </c>
      <c r="Q1937" s="3">
        <f>VLOOKUP(Table13[[#This Row],[Location_HQ]],layoffs_location_with_coordinat!A:F,6,FALSE)</f>
        <v>49.895077000000001</v>
      </c>
      <c r="R1937" s="3">
        <f>VLOOKUP(Table13[[#This Row],[Location_HQ]],layoffs_location_with_coordinat!A:G,7,FALSE)</f>
        <v>-97.138451000000003</v>
      </c>
    </row>
    <row r="1938" spans="1:18" ht="16" x14ac:dyDescent="0.2">
      <c r="A1938" s="3">
        <v>1883</v>
      </c>
      <c r="B1938" s="4" t="s">
        <v>1791</v>
      </c>
      <c r="C1938" s="4" t="s">
        <v>1744</v>
      </c>
      <c r="D1938" s="3" t="str">
        <f>VLOOKUP(Table13[[#This Row],[Location_HQ]],layoffs_location_with_coordinat!A:B,2,FALSE)</f>
        <v>San Francisco Bay Area</v>
      </c>
      <c r="E1938" s="3" t="str">
        <f>VLOOKUP(Table13[[#This Row],[Location_HQ]],layoffs_location_with_coordinat!A:C,3,FALSE)</f>
        <v>California</v>
      </c>
      <c r="F1938" s="3" t="str">
        <f>VLOOKUP(Table13[[#This Row],[Location_HQ]],layoffs_location_with_coordinat!A:D,4,FALSE)</f>
        <v>USA</v>
      </c>
      <c r="G1938" s="3" t="str">
        <f>VLOOKUP(Table13[[#This Row],[Location_HQ]],layoffs_location_with_coordinat!A:E,5,FALSE)</f>
        <v>North America</v>
      </c>
      <c r="H1938" s="23">
        <v>190</v>
      </c>
      <c r="I1938" s="24" t="d">
        <v>2024-08-20</v>
      </c>
      <c r="J1938" s="47">
        <v>7</v>
      </c>
      <c r="K1938" s="25">
        <f>SUM((Table13[[#This Row],[Laid_Off]]*100)/Table13[[#This Row],[Percentage]])</f>
        <v>2714.2857142857142</v>
      </c>
      <c r="L1938" s="25">
        <f>SUM(Table13[[#This Row],[Company_Size_before_Layoffs]]-Table13[[#This Row],[Laid_Off]])</f>
        <v>2524.2857142857142</v>
      </c>
      <c r="M1938" s="4" t="s">
        <v>1916</v>
      </c>
      <c r="N1938" s="4" t="s">
        <v>1886</v>
      </c>
      <c r="O1938" s="27">
        <v>862</v>
      </c>
      <c r="P1938" s="4">
        <v>2024</v>
      </c>
      <c r="Q1938" s="3">
        <f>VLOOKUP(Table13[[#This Row],[Location_HQ]],layoffs_location_with_coordinat!A:F,6,FALSE)</f>
        <v>37.774663568000001</v>
      </c>
      <c r="R1938" s="3">
        <f>VLOOKUP(Table13[[#This Row],[Location_HQ]],layoffs_location_with_coordinat!A:G,7,FALSE)</f>
        <v>-121.973496106</v>
      </c>
    </row>
    <row r="1939" spans="1:18" ht="16" x14ac:dyDescent="0.2">
      <c r="A1939" s="3">
        <v>1884</v>
      </c>
      <c r="B1939" s="4" t="s">
        <v>1792</v>
      </c>
      <c r="C1939" s="4" t="s">
        <v>13</v>
      </c>
      <c r="D1939" s="3">
        <f>VLOOKUP(Table13[[#This Row],[Location_HQ]],layoffs_location_with_coordinat!A:B,2,FALSE)</f>
        <v>0</v>
      </c>
      <c r="E1939" s="3">
        <f>VLOOKUP(Table13[[#This Row],[Location_HQ]],layoffs_location_with_coordinat!A:C,3,FALSE)</f>
        <v>0</v>
      </c>
      <c r="F1939" s="3" t="str">
        <f>VLOOKUP(Table13[[#This Row],[Location_HQ]],layoffs_location_with_coordinat!A:D,4,FALSE)</f>
        <v>India</v>
      </c>
      <c r="G1939" s="3" t="str">
        <f>VLOOKUP(Table13[[#This Row],[Location_HQ]],layoffs_location_with_coordinat!A:E,5,FALSE)</f>
        <v>Asia</v>
      </c>
      <c r="H1939" s="4"/>
      <c r="I1939" s="24" t="d">
        <v>2024-08-20</v>
      </c>
      <c r="J1939" s="47">
        <v>100</v>
      </c>
      <c r="K1939" s="25"/>
      <c r="L1939" s="25">
        <f>SUM(Table13[[#This Row],[Company_Size_before_Layoffs]]-Table13[[#This Row],[Laid_Off]])</f>
        <v>0</v>
      </c>
      <c r="M1939" s="4" t="s">
        <v>1900</v>
      </c>
      <c r="N1939" s="4" t="s">
        <v>1883</v>
      </c>
      <c r="O1939" s="27">
        <v>54</v>
      </c>
      <c r="P1939" s="4">
        <v>2024</v>
      </c>
      <c r="Q1939" s="3">
        <f>VLOOKUP(Table13[[#This Row],[Location_HQ]],layoffs_location_with_coordinat!A:F,6,FALSE)</f>
        <v>12.98815675</v>
      </c>
      <c r="R1939" s="3">
        <f>VLOOKUP(Table13[[#This Row],[Location_HQ]],layoffs_location_with_coordinat!A:G,7,FALSE)</f>
        <v>77.622600037959998</v>
      </c>
    </row>
    <row r="1940" spans="1:18" ht="16" x14ac:dyDescent="0.2">
      <c r="A1940" s="3">
        <v>1881</v>
      </c>
      <c r="B1940" s="4" t="s">
        <v>1789</v>
      </c>
      <c r="C1940" s="4" t="s">
        <v>39</v>
      </c>
      <c r="D1940" s="3">
        <f>VLOOKUP(Table13[[#This Row],[Location_HQ]],layoffs_location_with_coordinat!A:B,2,FALSE)</f>
        <v>0</v>
      </c>
      <c r="E1940" s="3" t="str">
        <f>VLOOKUP(Table13[[#This Row],[Location_HQ]],layoffs_location_with_coordinat!A:C,3,FALSE)</f>
        <v>New York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4"/>
      <c r="I1940" s="24" t="d">
        <v>2024-08-21</v>
      </c>
      <c r="J1940" s="47">
        <v>100</v>
      </c>
      <c r="K1940" s="25"/>
      <c r="L1940" s="25">
        <f>SUM(Table13[[#This Row],[Company_Size_before_Layoffs]]-Table13[[#This Row],[Laid_Off]])</f>
        <v>0</v>
      </c>
      <c r="M1940" s="4" t="s">
        <v>1902</v>
      </c>
      <c r="N1940" s="4" t="s">
        <v>1885</v>
      </c>
      <c r="O1940" s="27">
        <v>43</v>
      </c>
      <c r="P1940" s="4">
        <v>2024</v>
      </c>
      <c r="Q1940" s="3">
        <f>VLOOKUP(Table13[[#This Row],[Location_HQ]],layoffs_location_with_coordinat!A:F,6,FALSE)</f>
        <v>40.7127281</v>
      </c>
      <c r="R1940" s="3">
        <f>VLOOKUP(Table13[[#This Row],[Location_HQ]],layoffs_location_with_coordinat!A:G,7,FALSE)</f>
        <v>-74.006015199999993</v>
      </c>
    </row>
    <row r="1941" spans="1:18" ht="16" x14ac:dyDescent="0.2">
      <c r="A1941" s="3">
        <v>1880</v>
      </c>
      <c r="B1941" s="4" t="s">
        <v>1788</v>
      </c>
      <c r="C1941" s="4" t="s">
        <v>43</v>
      </c>
      <c r="D1941" s="3">
        <f>VLOOKUP(Table13[[#This Row],[Location_HQ]],layoffs_location_with_coordinat!A:B,2,FALSE)</f>
        <v>0</v>
      </c>
      <c r="E1941" s="3" t="str">
        <f>VLOOKUP(Table13[[#This Row],[Location_HQ]],layoffs_location_with_coordinat!A:C,3,FALSE)</f>
        <v>Washington</v>
      </c>
      <c r="F1941" s="3" t="str">
        <f>VLOOKUP(Table13[[#This Row],[Location_HQ]],layoffs_location_with_coordinat!A:D,4,FALSE)</f>
        <v>USA</v>
      </c>
      <c r="G1941" s="3" t="str">
        <f>VLOOKUP(Table13[[#This Row],[Location_HQ]],layoffs_location_with_coordinat!A:E,5,FALSE)</f>
        <v>North America</v>
      </c>
      <c r="H1941" s="23">
        <v>82</v>
      </c>
      <c r="I1941" s="24" t="d">
        <v>2024-08-22</v>
      </c>
      <c r="J1941" s="47">
        <v>2</v>
      </c>
      <c r="K1941" s="25">
        <f>SUM((Table13[[#This Row],[Laid_Off]]*100)/Table13[[#This Row],[Percentage]])</f>
        <v>4100</v>
      </c>
      <c r="L1941" s="25">
        <f>SUM(Table13[[#This Row],[Company_Size_before_Layoffs]]-Table13[[#This Row],[Laid_Off]])</f>
        <v>4018</v>
      </c>
      <c r="M1941" s="4" t="s">
        <v>1898</v>
      </c>
      <c r="N1941" s="4" t="s">
        <v>1886</v>
      </c>
      <c r="O1941" s="27">
        <v>320</v>
      </c>
      <c r="P1941" s="4">
        <v>2024</v>
      </c>
      <c r="Q1941" s="3">
        <f>VLOOKUP(Table13[[#This Row],[Location_HQ]],layoffs_location_with_coordinat!A:F,6,FALSE)</f>
        <v>47.603832099999998</v>
      </c>
      <c r="R1941" s="3">
        <f>VLOOKUP(Table13[[#This Row],[Location_HQ]],layoffs_location_with_coordinat!A:G,7,FALSE)</f>
        <v>-122.330062</v>
      </c>
    </row>
    <row r="1942" spans="1:18" ht="16" x14ac:dyDescent="0.2">
      <c r="A1942" s="3">
        <v>1877</v>
      </c>
      <c r="B1942" s="4" t="s">
        <v>1785</v>
      </c>
      <c r="C1942" s="4" t="s">
        <v>56</v>
      </c>
      <c r="D1942" s="3">
        <f>VLOOKUP(Table13[[#This Row],[Location_HQ]],layoffs_location_with_coordinat!A:B,2,FALSE)</f>
        <v>0</v>
      </c>
      <c r="E1942" s="3">
        <f>VLOOKUP(Table13[[#This Row],[Location_HQ]],layoffs_location_with_coordinat!A:C,3,FALSE)</f>
        <v>0</v>
      </c>
      <c r="F1942" s="3" t="str">
        <f>VLOOKUP(Table13[[#This Row],[Location_HQ]],layoffs_location_with_coordinat!A:D,4,FALSE)</f>
        <v>India</v>
      </c>
      <c r="G1942" s="3" t="str">
        <f>VLOOKUP(Table13[[#This Row],[Location_HQ]],layoffs_location_with_coordinat!A:E,5,FALSE)</f>
        <v>Asia</v>
      </c>
      <c r="H1942" s="4"/>
      <c r="I1942" s="24" t="d">
        <v>2024-08-23</v>
      </c>
      <c r="J1942" s="47">
        <v>100</v>
      </c>
      <c r="K1942" s="25"/>
      <c r="L1942" s="25">
        <f>SUM(Table13[[#This Row],[Company_Size_before_Layoffs]]-Table13[[#This Row],[Laid_Off]])</f>
        <v>0</v>
      </c>
      <c r="M1942" s="4" t="s">
        <v>1896</v>
      </c>
      <c r="N1942" s="4" t="s">
        <v>1890</v>
      </c>
      <c r="O1942" s="27">
        <v>14</v>
      </c>
      <c r="P1942" s="4">
        <v>2024</v>
      </c>
      <c r="Q1942" s="3">
        <f>VLOOKUP(Table13[[#This Row],[Location_HQ]],layoffs_location_with_coordinat!A:F,6,FALSE)</f>
        <v>19.078545099999999</v>
      </c>
      <c r="R1942" s="3">
        <f>VLOOKUP(Table13[[#This Row],[Location_HQ]],layoffs_location_with_coordinat!A:G,7,FALSE)</f>
        <v>72.878175999999996</v>
      </c>
    </row>
    <row r="1943" spans="1:18" ht="16" x14ac:dyDescent="0.2">
      <c r="A1943" s="3">
        <v>1878</v>
      </c>
      <c r="B1943" s="4" t="s">
        <v>1786</v>
      </c>
      <c r="C1943" s="4" t="s">
        <v>39</v>
      </c>
      <c r="D1943" s="3">
        <f>VLOOKUP(Table13[[#This Row],[Location_HQ]],layoffs_location_with_coordinat!A:B,2,FALSE)</f>
        <v>0</v>
      </c>
      <c r="E1943" s="3" t="str">
        <f>VLOOKUP(Table13[[#This Row],[Location_HQ]],layoffs_location_with_coordinat!A:C,3,FALSE)</f>
        <v>New York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2024-08-23</v>
      </c>
      <c r="J1943" s="47">
        <v>100</v>
      </c>
      <c r="K1943" s="25"/>
      <c r="L1943" s="25">
        <f>SUM(Table13[[#This Row],[Company_Size_before_Layoffs]]-Table13[[#This Row],[Laid_Off]])</f>
        <v>0</v>
      </c>
      <c r="M1943" s="4" t="s">
        <v>1897</v>
      </c>
      <c r="N1943" s="4" t="s">
        <v>1883</v>
      </c>
      <c r="O1943" s="27"/>
      <c r="P1943" s="4">
        <v>2024</v>
      </c>
      <c r="Q1943" s="3">
        <f>VLOOKUP(Table13[[#This Row],[Location_HQ]],layoffs_location_with_coordinat!A:F,6,FALSE)</f>
        <v>40.7127281</v>
      </c>
      <c r="R1943" s="3">
        <f>VLOOKUP(Table13[[#This Row],[Location_HQ]],layoffs_location_with_coordinat!A:G,7,FALSE)</f>
        <v>-74.006015199999993</v>
      </c>
    </row>
    <row r="1944" spans="1:18" ht="16" x14ac:dyDescent="0.2">
      <c r="A1944" s="3">
        <v>1879</v>
      </c>
      <c r="B1944" s="4" t="s">
        <v>1787</v>
      </c>
      <c r="C1944" s="4" t="s">
        <v>622</v>
      </c>
      <c r="D1944" s="3">
        <f>VLOOKUP(Table13[[#This Row],[Location_HQ]],layoffs_location_with_coordinat!A:B,2,FALSE)</f>
        <v>0</v>
      </c>
      <c r="E1944" s="3">
        <f>VLOOKUP(Table13[[#This Row],[Location_HQ]],layoffs_location_with_coordinat!A:C,3,FALSE)</f>
        <v>0</v>
      </c>
      <c r="F1944" s="3" t="str">
        <f>VLOOKUP(Table13[[#This Row],[Location_HQ]],layoffs_location_with_coordinat!A:D,4,FALSE)</f>
        <v>Canada</v>
      </c>
      <c r="G1944" s="3" t="str">
        <f>VLOOKUP(Table13[[#This Row],[Location_HQ]],layoffs_location_with_coordinat!A:E,5,FALSE)</f>
        <v>North America</v>
      </c>
      <c r="H1944" s="4"/>
      <c r="I1944" s="24" t="d">
        <v>2024-08-23</v>
      </c>
      <c r="J1944" s="5"/>
      <c r="K1944" s="25"/>
      <c r="L1944" s="25"/>
      <c r="M1944" s="4" t="s">
        <v>239</v>
      </c>
      <c r="N1944" s="4" t="s">
        <v>1888</v>
      </c>
      <c r="O1944" s="27">
        <v>63</v>
      </c>
      <c r="P1944" s="4">
        <v>2024</v>
      </c>
      <c r="Q1944" s="3">
        <f>VLOOKUP(Table13[[#This Row],[Location_HQ]],layoffs_location_with_coordinat!A:F,6,FALSE)</f>
        <v>43.465269900000003</v>
      </c>
      <c r="R1944" s="3">
        <f>VLOOKUP(Table13[[#This Row],[Location_HQ]],layoffs_location_with_coordinat!A:G,7,FALSE)</f>
        <v>-80.522296100000005</v>
      </c>
    </row>
    <row r="1945" spans="1:18" ht="16" x14ac:dyDescent="0.2">
      <c r="A1945" s="3">
        <v>1874</v>
      </c>
      <c r="B1945" s="4" t="s">
        <v>1762</v>
      </c>
      <c r="C1945" s="4" t="s">
        <v>1742</v>
      </c>
      <c r="D1945" s="3">
        <f>VLOOKUP(Table13[[#This Row],[Location_HQ]],layoffs_location_with_coordinat!A:B,2,FALSE)</f>
        <v>0</v>
      </c>
      <c r="E1945" s="3">
        <f>VLOOKUP(Table13[[#This Row],[Location_HQ]],layoffs_location_with_coordinat!A:C,3,FALSE)</f>
        <v>0</v>
      </c>
      <c r="F1945" s="3" t="str">
        <f>VLOOKUP(Table13[[#This Row],[Location_HQ]],layoffs_location_with_coordinat!A:D,4,FALSE)</f>
        <v>China</v>
      </c>
      <c r="G1945" s="3" t="str">
        <f>VLOOKUP(Table13[[#This Row],[Location_HQ]],layoffs_location_with_coordinat!A:E,5,FALSE)</f>
        <v>Asia</v>
      </c>
      <c r="H1945" s="23">
        <v>1000</v>
      </c>
      <c r="I1945" s="24" t="d">
        <v>2024-08-26</v>
      </c>
      <c r="J1945" s="5"/>
      <c r="K1945" s="25"/>
      <c r="L1945" s="25"/>
      <c r="M1945" s="4" t="s">
        <v>1914</v>
      </c>
      <c r="N1945" s="4" t="s">
        <v>1886</v>
      </c>
      <c r="O1945" s="27"/>
      <c r="P1945" s="4">
        <v>2024</v>
      </c>
      <c r="Q1945" s="3">
        <f>VLOOKUP(Table13[[#This Row],[Location_HQ]],layoffs_location_with_coordinat!A:F,6,FALSE)</f>
        <v>39.916668000000001</v>
      </c>
      <c r="R1945" s="3">
        <f>VLOOKUP(Table13[[#This Row],[Location_HQ]],layoffs_location_with_coordinat!A:G,7,FALSE)</f>
        <v>116.383331</v>
      </c>
    </row>
    <row r="1946" spans="1:18" ht="16" x14ac:dyDescent="0.2">
      <c r="A1946" s="3">
        <v>1875</v>
      </c>
      <c r="B1946" s="4" t="s">
        <v>1783</v>
      </c>
      <c r="C1946" s="4" t="s">
        <v>71</v>
      </c>
      <c r="D1946" s="3">
        <f>VLOOKUP(Table13[[#This Row],[Location_HQ]],layoffs_location_with_coordinat!A:B,2,FALSE)</f>
        <v>0</v>
      </c>
      <c r="E1946" s="3" t="str">
        <f>VLOOKUP(Table13[[#This Row],[Location_HQ]],layoffs_location_with_coordinat!A:C,3,FALSE)</f>
        <v>Massachusetts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23">
        <v>131</v>
      </c>
      <c r="I1946" s="24" t="d">
        <v>2024-08-26</v>
      </c>
      <c r="J1946" s="47">
        <v>100</v>
      </c>
      <c r="K1946" s="25">
        <f>SUM((Table13[[#This Row],[Laid_Off]]*100)/Table13[[#This Row],[Percentage]])</f>
        <v>131</v>
      </c>
      <c r="L1946" s="25">
        <f>SUM(Table13[[#This Row],[Company_Size_before_Layoffs]]-Table13[[#This Row],[Laid_Off]])</f>
        <v>0</v>
      </c>
      <c r="M1946" s="4" t="s">
        <v>1896</v>
      </c>
      <c r="N1946" s="4" t="s">
        <v>1890</v>
      </c>
      <c r="O1946" s="27">
        <v>213</v>
      </c>
      <c r="P1946" s="4">
        <v>2024</v>
      </c>
      <c r="Q1946" s="3">
        <f>VLOOKUP(Table13[[#This Row],[Location_HQ]],layoffs_location_with_coordinat!A:F,6,FALSE)</f>
        <v>42.355433400000003</v>
      </c>
      <c r="R1946" s="3">
        <f>VLOOKUP(Table13[[#This Row],[Location_HQ]],layoffs_location_with_coordinat!A:G,7,FALSE)</f>
        <v>-71.060511000000005</v>
      </c>
    </row>
    <row r="1947" spans="1:18" ht="16" x14ac:dyDescent="0.2">
      <c r="A1947" s="3">
        <v>1876</v>
      </c>
      <c r="B1947" s="4" t="s">
        <v>1784</v>
      </c>
      <c r="C1947" s="4" t="s">
        <v>1330</v>
      </c>
      <c r="D1947" s="3" t="str">
        <f>VLOOKUP(Table13[[#This Row],[Location_HQ]],layoffs_location_with_coordinat!A:B,2,FALSE)</f>
        <v>San Francisco Bay Area</v>
      </c>
      <c r="E1947" s="3" t="str">
        <f>VLOOKUP(Table13[[#This Row],[Location_HQ]],layoffs_location_with_coordinat!A:C,3,FALSE)</f>
        <v>California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</v>
      </c>
      <c r="I1947" s="24" t="d">
        <v>2024-08-26</v>
      </c>
      <c r="J1947" s="5"/>
      <c r="K1947" s="25"/>
      <c r="L1947" s="25"/>
      <c r="M1947" s="4" t="s">
        <v>155</v>
      </c>
      <c r="N1947" s="4" t="s">
        <v>1886</v>
      </c>
      <c r="O1947" s="27">
        <v>305</v>
      </c>
      <c r="P1947" s="4">
        <v>2024</v>
      </c>
      <c r="Q1947" s="3">
        <f>VLOOKUP(Table13[[#This Row],[Location_HQ]],layoffs_location_with_coordinat!A:F,6,FALSE)</f>
        <v>37.548269699999999</v>
      </c>
      <c r="R1947" s="3">
        <f>VLOOKUP(Table13[[#This Row],[Location_HQ]],layoffs_location_with_coordinat!A:G,7,FALSE)</f>
        <v>-121.98857099999999</v>
      </c>
    </row>
    <row r="1948" spans="1:18" ht="16" x14ac:dyDescent="0.2">
      <c r="A1948" s="3">
        <v>1873</v>
      </c>
      <c r="B1948" s="4" t="s">
        <v>1782</v>
      </c>
      <c r="C1948" s="4" t="s">
        <v>1709</v>
      </c>
      <c r="D1948" s="3" t="str">
        <f>VLOOKUP(Table13[[#This Row],[Location_HQ]],layoffs_location_with_coordinat!A:B,2,FALSE)</f>
        <v>San Francisco Bay Area</v>
      </c>
      <c r="E1948" s="3" t="str">
        <f>VLOOKUP(Table13[[#This Row],[Location_HQ]],layoffs_location_with_coordinat!A:C,3,FALSE)</f>
        <v>California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100</v>
      </c>
      <c r="I1948" s="24" t="d">
        <v>2024-08-27</v>
      </c>
      <c r="J1948" s="5"/>
      <c r="K1948" s="25"/>
      <c r="L1948" s="25"/>
      <c r="M1948" s="4" t="s">
        <v>1914</v>
      </c>
      <c r="N1948" s="4" t="s">
        <v>1886</v>
      </c>
      <c r="O1948" s="27">
        <v>1.2</v>
      </c>
      <c r="P1948" s="4">
        <v>2024</v>
      </c>
      <c r="Q1948" s="3">
        <f>VLOOKUP(Table13[[#This Row],[Location_HQ]],layoffs_location_with_coordinat!A:F,6,FALSE)</f>
        <v>37.322893399999998</v>
      </c>
      <c r="R1948" s="3">
        <f>VLOOKUP(Table13[[#This Row],[Location_HQ]],layoffs_location_with_coordinat!A:G,7,FALSE)</f>
        <v>-122.0322895</v>
      </c>
    </row>
    <row r="1949" spans="1:18" ht="16" x14ac:dyDescent="0.2">
      <c r="A1949" s="3">
        <v>1872</v>
      </c>
      <c r="B1949" s="4" t="s">
        <v>1781</v>
      </c>
      <c r="C1949" s="4" t="s">
        <v>1371</v>
      </c>
      <c r="D1949" s="3" t="str">
        <f>VLOOKUP(Table13[[#This Row],[Location_HQ]],layoffs_location_with_coordinat!A:B,2,FALSE)</f>
        <v>San Francisco Bay Area</v>
      </c>
      <c r="E1949" s="3" t="str">
        <f>VLOOKUP(Table13[[#This Row],[Location_HQ]],layoffs_location_with_coordinat!A:C,3,FALSE)</f>
        <v>California</v>
      </c>
      <c r="F1949" s="3" t="str">
        <f>VLOOKUP(Table13[[#This Row],[Location_HQ]],layoffs_location_with_coordinat!A:D,4,FALSE)</f>
        <v>USA</v>
      </c>
      <c r="G1949" s="3" t="str">
        <f>VLOOKUP(Table13[[#This Row],[Location_HQ]],layoffs_location_with_coordinat!A:E,5,FALSE)</f>
        <v>North America</v>
      </c>
      <c r="H1949" s="23">
        <v>27</v>
      </c>
      <c r="I1949" s="24" t="d">
        <v>2024-08-28</v>
      </c>
      <c r="J1949" s="47">
        <v>14</v>
      </c>
      <c r="K1949" s="25">
        <f>SUM((Table13[[#This Row],[Laid_Off]]*100)/Table13[[#This Row],[Percentage]])</f>
        <v>192.85714285714286</v>
      </c>
      <c r="L1949" s="25">
        <f>SUM(Table13[[#This Row],[Company_Size_before_Layoffs]]-Table13[[#This Row],[Laid_Off]])</f>
        <v>165.85714285714286</v>
      </c>
      <c r="M1949" s="4" t="s">
        <v>1908</v>
      </c>
      <c r="N1949" s="4" t="s">
        <v>1885</v>
      </c>
      <c r="O1949" s="27">
        <v>42</v>
      </c>
      <c r="P1949" s="4">
        <v>2024</v>
      </c>
      <c r="Q1949" s="3">
        <f>VLOOKUP(Table13[[#This Row],[Location_HQ]],layoffs_location_with_coordinat!A:F,6,FALSE)</f>
        <v>37.779258800000001</v>
      </c>
      <c r="R1949" s="3">
        <f>VLOOKUP(Table13[[#This Row],[Location_HQ]],layoffs_location_with_coordinat!A:G,7,FALSE)</f>
        <v>-122.4193286</v>
      </c>
    </row>
    <row r="1950" spans="1:18" ht="16" x14ac:dyDescent="0.2">
      <c r="A1950" s="3">
        <v>1871</v>
      </c>
      <c r="B1950" s="4" t="s">
        <v>1780</v>
      </c>
      <c r="C1950" s="4" t="s">
        <v>1444</v>
      </c>
      <c r="D1950" s="3" t="str">
        <f>VLOOKUP(Table13[[#This Row],[Location_HQ]],layoffs_location_with_coordinat!A:B,2,FALSE)</f>
        <v>San Francisco Bay Area</v>
      </c>
      <c r="E1950" s="3" t="str">
        <f>VLOOKUP(Table13[[#This Row],[Location_HQ]],layoffs_location_with_coordinat!A:C,3,FALSE)</f>
        <v>California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23">
        <v>6</v>
      </c>
      <c r="I1950" s="24" t="d">
        <v>2024-08-29</v>
      </c>
      <c r="J1950" s="47">
        <v>5</v>
      </c>
      <c r="K1950" s="25">
        <f>SUM((Table13[[#This Row],[Laid_Off]]*100)/Table13[[#This Row],[Percentage]])</f>
        <v>120</v>
      </c>
      <c r="L1950" s="25">
        <f>SUM(Table13[[#This Row],[Company_Size_before_Layoffs]]-Table13[[#This Row],[Laid_Off]])</f>
        <v>114</v>
      </c>
      <c r="M1950" s="4" t="s">
        <v>1906</v>
      </c>
      <c r="N1950" s="4" t="s">
        <v>1890</v>
      </c>
      <c r="O1950" s="27">
        <v>150</v>
      </c>
      <c r="P1950" s="4">
        <v>2024</v>
      </c>
      <c r="Q1950" s="3">
        <f>VLOOKUP(Table13[[#This Row],[Location_HQ]],layoffs_location_with_coordinat!A:F,6,FALSE)</f>
        <v>37.451967099999997</v>
      </c>
      <c r="R1950" s="3">
        <f>VLOOKUP(Table13[[#This Row],[Location_HQ]],layoffs_location_with_coordinat!A:G,7,FALSE)</f>
        <v>-122.177992</v>
      </c>
    </row>
    <row r="1951" spans="1:18" ht="16" x14ac:dyDescent="0.2">
      <c r="A1951" s="3">
        <v>1870</v>
      </c>
      <c r="B1951" s="4" t="s">
        <v>1779</v>
      </c>
      <c r="C1951" s="4" t="s">
        <v>13</v>
      </c>
      <c r="D1951" s="3">
        <f>VLOOKUP(Table13[[#This Row],[Location_HQ]],layoffs_location_with_coordinat!A:B,2,FALSE)</f>
        <v>0</v>
      </c>
      <c r="E1951" s="3">
        <f>VLOOKUP(Table13[[#This Row],[Location_HQ]],layoffs_location_with_coordinat!A:C,3,FALSE)</f>
        <v>0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150</v>
      </c>
      <c r="I1951" s="24" t="d">
        <v>2024-08-31</v>
      </c>
      <c r="J1951" s="47">
        <v>75</v>
      </c>
      <c r="K1951" s="25">
        <f>SUM((Table13[[#This Row],[Laid_Off]]*100)/Table13[[#This Row],[Percentage]])</f>
        <v>200</v>
      </c>
      <c r="L1951" s="25">
        <f>SUM(Table13[[#This Row],[Company_Size_before_Layoffs]]-Table13[[#This Row],[Laid_Off]])</f>
        <v>50</v>
      </c>
      <c r="M1951" s="4" t="s">
        <v>1900</v>
      </c>
      <c r="N1951" s="4" t="s">
        <v>1883</v>
      </c>
      <c r="O1951" s="27">
        <v>458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1869</v>
      </c>
      <c r="B1952" s="4" t="s">
        <v>1778</v>
      </c>
      <c r="C1952" s="4" t="s">
        <v>13</v>
      </c>
      <c r="D1952" s="3">
        <f>VLOOKUP(Table13[[#This Row],[Location_HQ]],layoffs_location_with_coordinat!A:B,2,FALSE)</f>
        <v>0</v>
      </c>
      <c r="E1952" s="3">
        <f>VLOOKUP(Table13[[#This Row],[Location_HQ]],layoffs_location_with_coordinat!A:C,3,FALSE)</f>
        <v>0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23">
        <v>40</v>
      </c>
      <c r="I1952" s="24" t="d">
        <v>2024-09-02</v>
      </c>
      <c r="J1952" s="5"/>
      <c r="K1952" s="25"/>
      <c r="L1952" s="25"/>
      <c r="M1952" s="4" t="s">
        <v>1896</v>
      </c>
      <c r="N1952" s="4" t="s">
        <v>1890</v>
      </c>
      <c r="O1952" s="27">
        <v>26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1867</v>
      </c>
      <c r="B1953" s="4" t="s">
        <v>1776</v>
      </c>
      <c r="C1953" s="4" t="s">
        <v>76</v>
      </c>
      <c r="D1953" s="3">
        <f>VLOOKUP(Table13[[#This Row],[Location_HQ]],layoffs_location_with_coordinat!A:B,2,FALSE)</f>
        <v>0</v>
      </c>
      <c r="E1953" s="3" t="str">
        <f>VLOOKUP(Table13[[#This Row],[Location_HQ]],layoffs_location_with_coordinat!A:C,3,FALSE)</f>
        <v>California</v>
      </c>
      <c r="F1953" s="3" t="str">
        <f>VLOOKUP(Table13[[#This Row],[Location_HQ]],layoffs_location_with_coordinat!A:D,4,FALSE)</f>
        <v>USA</v>
      </c>
      <c r="G1953" s="3" t="str">
        <f>VLOOKUP(Table13[[#This Row],[Location_HQ]],layoffs_location_with_coordinat!A:E,5,FALSE)</f>
        <v>North America</v>
      </c>
      <c r="H1953" s="4"/>
      <c r="I1953" s="24" t="d">
        <v>2024-09-03</v>
      </c>
      <c r="J1953" s="5"/>
      <c r="K1953" s="25"/>
      <c r="L1953" s="25"/>
      <c r="M1953" s="4" t="s">
        <v>1910</v>
      </c>
      <c r="N1953" s="4" t="s">
        <v>1883</v>
      </c>
      <c r="O1953" s="27">
        <v>479</v>
      </c>
      <c r="P1953" s="4">
        <v>2024</v>
      </c>
      <c r="Q1953" s="3">
        <f>VLOOKUP(Table13[[#This Row],[Location_HQ]],layoffs_location_with_coordinat!A:F,6,FALSE)</f>
        <v>34.053690899999999</v>
      </c>
      <c r="R1953" s="3">
        <f>VLOOKUP(Table13[[#This Row],[Location_HQ]],layoffs_location_with_coordinat!A:G,7,FALSE)</f>
        <v>-118.242766</v>
      </c>
    </row>
    <row r="1954" spans="1:18" ht="16" x14ac:dyDescent="0.2">
      <c r="A1954" s="3">
        <v>1868</v>
      </c>
      <c r="B1954" s="4" t="s">
        <v>1777</v>
      </c>
      <c r="C1954" s="4" t="s">
        <v>135</v>
      </c>
      <c r="D1954" s="3">
        <f>VLOOKUP(Table13[[#This Row],[Location_HQ]],layoffs_location_with_coordinat!A:B,2,FALSE)</f>
        <v>0</v>
      </c>
      <c r="E1954" s="3" t="str">
        <f>VLOOKUP(Table13[[#This Row],[Location_HQ]],layoffs_location_with_coordinat!A:C,3,FALSE)</f>
        <v>Berlin</v>
      </c>
      <c r="F1954" s="3" t="str">
        <f>VLOOKUP(Table13[[#This Row],[Location_HQ]],layoffs_location_with_coordinat!A:D,4,FALSE)</f>
        <v>Germany</v>
      </c>
      <c r="G1954" s="3" t="str">
        <f>VLOOKUP(Table13[[#This Row],[Location_HQ]],layoffs_location_with_coordinat!A:E,5,FALSE)</f>
        <v>Europe</v>
      </c>
      <c r="H1954" s="4"/>
      <c r="I1954" s="24" t="d">
        <v>2024-09-03</v>
      </c>
      <c r="J1954" s="47">
        <v>16</v>
      </c>
      <c r="K1954" s="25"/>
      <c r="L1954" s="25"/>
      <c r="M1954" s="4" t="s">
        <v>1909</v>
      </c>
      <c r="N1954" s="4" t="s">
        <v>1883</v>
      </c>
      <c r="O1954" s="27">
        <v>380</v>
      </c>
      <c r="P1954" s="4">
        <v>2024</v>
      </c>
      <c r="Q1954" s="3">
        <f>VLOOKUP(Table13[[#This Row],[Location_HQ]],layoffs_location_with_coordinat!A:F,6,FALSE)</f>
        <v>52.517036500000003</v>
      </c>
      <c r="R1954" s="3">
        <f>VLOOKUP(Table13[[#This Row],[Location_HQ]],layoffs_location_with_coordinat!A:G,7,FALSE)</f>
        <v>13.3888599</v>
      </c>
    </row>
    <row r="1955" spans="1:18" ht="16" x14ac:dyDescent="0.2">
      <c r="A1955" s="3">
        <v>1864</v>
      </c>
      <c r="B1955" s="4" t="s">
        <v>1773</v>
      </c>
      <c r="C1955" s="4" t="s">
        <v>1706</v>
      </c>
      <c r="D1955" s="3" t="str">
        <f>VLOOKUP(Table13[[#This Row],[Location_HQ]],layoffs_location_with_coordinat!A:B,2,FALSE)</f>
        <v>San Francisco Bay Area</v>
      </c>
      <c r="E1955" s="3" t="str">
        <f>VLOOKUP(Table13[[#This Row],[Location_HQ]],layoffs_location_with_coordinat!A:C,3,FALSE)</f>
        <v>California</v>
      </c>
      <c r="F1955" s="3" t="str">
        <f>VLOOKUP(Table13[[#This Row],[Location_HQ]],layoffs_location_with_coordinat!A:D,4,FALSE)</f>
        <v>USA</v>
      </c>
      <c r="G1955" s="3" t="str">
        <f>VLOOKUP(Table13[[#This Row],[Location_HQ]],layoffs_location_with_coordinat!A:E,5,FALSE)</f>
        <v>North America</v>
      </c>
      <c r="H1955" s="23">
        <v>250</v>
      </c>
      <c r="I1955" s="24" t="d">
        <v>2024-09-04</v>
      </c>
      <c r="J1955" s="47">
        <v>15</v>
      </c>
      <c r="K1955" s="25">
        <f>SUM((Table13[[#This Row],[Laid_Off]]*100)/Table13[[#This Row],[Percentage]])</f>
        <v>1666.6666666666667</v>
      </c>
      <c r="L1955" s="25">
        <f>SUM(Table13[[#This Row],[Company_Size_before_Layoffs]]-Table13[[#This Row],[Laid_Off]])</f>
        <v>1416.6666666666667</v>
      </c>
      <c r="M1955" s="4" t="s">
        <v>155</v>
      </c>
      <c r="N1955" s="4" t="s">
        <v>1883</v>
      </c>
      <c r="O1955" s="27">
        <v>1.4</v>
      </c>
      <c r="P1955" s="4">
        <v>2024</v>
      </c>
      <c r="Q1955" s="3">
        <f>VLOOKUP(Table13[[#This Row],[Location_HQ]],layoffs_location_with_coordinat!A:F,6,FALSE)</f>
        <v>37.287166999999997</v>
      </c>
      <c r="R1955" s="3">
        <f>VLOOKUP(Table13[[#This Row],[Location_HQ]],layoffs_location_with_coordinat!A:G,7,FALSE)</f>
        <v>-121.94995900000001</v>
      </c>
    </row>
    <row r="1956" spans="1:18" ht="16" x14ac:dyDescent="0.2">
      <c r="A1956" s="3">
        <v>1865</v>
      </c>
      <c r="B1956" s="4" t="s">
        <v>1774</v>
      </c>
      <c r="C1956" s="4" t="s">
        <v>154</v>
      </c>
      <c r="D1956" s="3">
        <f>VLOOKUP(Table13[[#This Row],[Location_HQ]],layoffs_location_with_coordinat!A:B,2,FALSE)</f>
        <v>0</v>
      </c>
      <c r="E1956" s="3" t="str">
        <f>VLOOKUP(Table13[[#This Row],[Location_HQ]],layoffs_location_with_coordinat!A:C,3,FALSE)</f>
        <v>Illinois</v>
      </c>
      <c r="F1956" s="3" t="str">
        <f>VLOOKUP(Table13[[#This Row],[Location_HQ]],layoffs_location_with_coordinat!A:D,4,FALSE)</f>
        <v>USA</v>
      </c>
      <c r="G1956" s="3" t="str">
        <f>VLOOKUP(Table13[[#This Row],[Location_HQ]],layoffs_location_with_coordinat!A:E,5,FALSE)</f>
        <v>North America</v>
      </c>
      <c r="H1956" s="23">
        <v>40</v>
      </c>
      <c r="I1956" s="24" t="d">
        <v>2024-09-04</v>
      </c>
      <c r="J1956" s="5"/>
      <c r="K1956" s="25"/>
      <c r="L1956" s="25"/>
      <c r="M1956" s="4" t="s">
        <v>239</v>
      </c>
      <c r="N1956" s="4" t="s">
        <v>1884</v>
      </c>
      <c r="O1956" s="27">
        <v>110</v>
      </c>
      <c r="P1956" s="4">
        <v>2024</v>
      </c>
      <c r="Q1956" s="3">
        <f>VLOOKUP(Table13[[#This Row],[Location_HQ]],layoffs_location_with_coordinat!A:F,6,FALSE)</f>
        <v>41.875561599999997</v>
      </c>
      <c r="R1956" s="3">
        <f>VLOOKUP(Table13[[#This Row],[Location_HQ]],layoffs_location_with_coordinat!A:G,7,FALSE)</f>
        <v>-87.6244212</v>
      </c>
    </row>
    <row r="1957" spans="1:18" ht="16" x14ac:dyDescent="0.2">
      <c r="A1957" s="3">
        <v>1866</v>
      </c>
      <c r="B1957" s="4" t="s">
        <v>1775</v>
      </c>
      <c r="C1957" s="4" t="s">
        <v>1371</v>
      </c>
      <c r="D1957" s="3" t="str">
        <f>VLOOKUP(Table13[[#This Row],[Location_HQ]],layoffs_location_with_coordinat!A:B,2,FALSE)</f>
        <v>San Francisco Bay Area</v>
      </c>
      <c r="E1957" s="3" t="str">
        <f>VLOOKUP(Table13[[#This Row],[Location_HQ]],layoffs_location_with_coordinat!A:C,3,FALSE)</f>
        <v>California</v>
      </c>
      <c r="F1957" s="3" t="str">
        <f>VLOOKUP(Table13[[#This Row],[Location_HQ]],layoffs_location_with_coordinat!A:D,4,FALSE)</f>
        <v>USA</v>
      </c>
      <c r="G1957" s="3" t="str">
        <f>VLOOKUP(Table13[[#This Row],[Location_HQ]],layoffs_location_with_coordinat!A:E,5,FALSE)</f>
        <v>North America</v>
      </c>
      <c r="H1957" s="23">
        <v>30</v>
      </c>
      <c r="I1957" s="24" t="d">
        <v>2024-09-04</v>
      </c>
      <c r="J1957" s="47">
        <v>1</v>
      </c>
      <c r="K1957" s="25">
        <f>SUM((Table13[[#This Row],[Laid_Off]]*100)/Table13[[#This Row],[Percentage]])</f>
        <v>3000</v>
      </c>
      <c r="L1957" s="25">
        <f>SUM(Table13[[#This Row],[Company_Size_before_Layoffs]]-Table13[[#This Row],[Laid_Off]])</f>
        <v>2970</v>
      </c>
      <c r="M1957" s="4" t="s">
        <v>1962</v>
      </c>
      <c r="N1957" s="4" t="s">
        <v>1886</v>
      </c>
      <c r="O1957" s="27">
        <v>4.9000000000000004</v>
      </c>
      <c r="P1957" s="4">
        <v>2024</v>
      </c>
      <c r="Q1957" s="3">
        <f>VLOOKUP(Table13[[#This Row],[Location_HQ]],layoffs_location_with_coordinat!A:F,6,FALSE)</f>
        <v>37.779258800000001</v>
      </c>
      <c r="R1957" s="3">
        <f>VLOOKUP(Table13[[#This Row],[Location_HQ]],layoffs_location_with_coordinat!A:G,7,FALSE)</f>
        <v>-122.4193286</v>
      </c>
    </row>
    <row r="1958" spans="1:18" ht="16" x14ac:dyDescent="0.2">
      <c r="A1958" s="3">
        <v>1862</v>
      </c>
      <c r="B1958" s="4" t="s">
        <v>1771</v>
      </c>
      <c r="C1958" s="4" t="s">
        <v>76</v>
      </c>
      <c r="D1958" s="3">
        <f>VLOOKUP(Table13[[#This Row],[Location_HQ]],layoffs_location_with_coordinat!A:B,2,FALSE)</f>
        <v>0</v>
      </c>
      <c r="E1958" s="3" t="str">
        <f>VLOOKUP(Table13[[#This Row],[Location_HQ]],layoffs_location_with_coordinat!A:C,3,FALSE)</f>
        <v>California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39</v>
      </c>
      <c r="I1958" s="24" t="d">
        <v>2024-09-06</v>
      </c>
      <c r="J1958" s="47">
        <v>18</v>
      </c>
      <c r="K1958" s="25">
        <f>SUM((Table13[[#This Row],[Laid_Off]]*100)/Table13[[#This Row],[Percentage]])</f>
        <v>216.66666666666666</v>
      </c>
      <c r="L1958" s="25">
        <f>SUM(Table13[[#This Row],[Company_Size_before_Layoffs]]-Table13[[#This Row],[Laid_Off]])</f>
        <v>177.66666666666666</v>
      </c>
      <c r="M1958" s="4" t="s">
        <v>1902</v>
      </c>
      <c r="N1958" s="4" t="s">
        <v>1883</v>
      </c>
      <c r="O1958" s="27">
        <v>75</v>
      </c>
      <c r="P1958" s="4">
        <v>2024</v>
      </c>
      <c r="Q1958" s="3">
        <f>VLOOKUP(Table13[[#This Row],[Location_HQ]],layoffs_location_with_coordinat!A:F,6,FALSE)</f>
        <v>34.053690899999999</v>
      </c>
      <c r="R1958" s="3">
        <f>VLOOKUP(Table13[[#This Row],[Location_HQ]],layoffs_location_with_coordinat!A:G,7,FALSE)</f>
        <v>-118.242766</v>
      </c>
    </row>
    <row r="1959" spans="1:18" ht="16" x14ac:dyDescent="0.2">
      <c r="A1959" s="3">
        <v>1863</v>
      </c>
      <c r="B1959" s="4" t="s">
        <v>1772</v>
      </c>
      <c r="C1959" s="4" t="s">
        <v>71</v>
      </c>
      <c r="D1959" s="3">
        <f>VLOOKUP(Table13[[#This Row],[Location_HQ]],layoffs_location_with_coordinat!A:B,2,FALSE)</f>
        <v>0</v>
      </c>
      <c r="E1959" s="3" t="str">
        <f>VLOOKUP(Table13[[#This Row],[Location_HQ]],layoffs_location_with_coordinat!A:C,3,FALSE)</f>
        <v>Massachusetts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4"/>
      <c r="I1959" s="24" t="d">
        <v>2024-09-06</v>
      </c>
      <c r="J1959" s="47">
        <v>100</v>
      </c>
      <c r="K1959" s="25"/>
      <c r="L1959" s="25">
        <f>SUM(Table13[[#This Row],[Company_Size_before_Layoffs]]-Table13[[#This Row],[Laid_Off]])</f>
        <v>0</v>
      </c>
      <c r="M1959" s="4" t="s">
        <v>1900</v>
      </c>
      <c r="N1959" s="4" t="s">
        <v>1883</v>
      </c>
      <c r="O1959" s="27">
        <v>343</v>
      </c>
      <c r="P1959" s="4">
        <v>2024</v>
      </c>
      <c r="Q1959" s="3">
        <f>VLOOKUP(Table13[[#This Row],[Location_HQ]],layoffs_location_with_coordinat!A:F,6,FALSE)</f>
        <v>42.355433400000003</v>
      </c>
      <c r="R1959" s="3">
        <f>VLOOKUP(Table13[[#This Row],[Location_HQ]],layoffs_location_with_coordinat!A:G,7,FALSE)</f>
        <v>-71.060511000000005</v>
      </c>
    </row>
    <row r="1960" spans="1:18" ht="16" x14ac:dyDescent="0.2">
      <c r="A1960" s="3">
        <v>1861</v>
      </c>
      <c r="B1960" s="4" t="s">
        <v>1770</v>
      </c>
      <c r="C1960" s="4" t="s">
        <v>99</v>
      </c>
      <c r="D1960" s="3">
        <f>VLOOKUP(Table13[[#This Row],[Location_HQ]],layoffs_location_with_coordinat!A:B,2,FALSE)</f>
        <v>0</v>
      </c>
      <c r="E1960" s="3">
        <f>VLOOKUP(Table13[[#This Row],[Location_HQ]],layoffs_location_with_coordinat!A:C,3,FALSE)</f>
        <v>0</v>
      </c>
      <c r="F1960" s="3" t="str">
        <f>VLOOKUP(Table13[[#This Row],[Location_HQ]],layoffs_location_with_coordinat!A:D,4,FALSE)</f>
        <v>Netherlands</v>
      </c>
      <c r="G1960" s="3" t="str">
        <f>VLOOKUP(Table13[[#This Row],[Location_HQ]],layoffs_location_with_coordinat!A:E,5,FALSE)</f>
        <v>Europe</v>
      </c>
      <c r="H1960" s="23">
        <v>260</v>
      </c>
      <c r="I1960" s="24" t="d">
        <v>2024-09-08</v>
      </c>
      <c r="J1960" s="47">
        <v>75</v>
      </c>
      <c r="K1960" s="25">
        <f>SUM((Table13[[#This Row],[Laid_Off]]*100)/Table13[[#This Row],[Percentage]])</f>
        <v>346.66666666666669</v>
      </c>
      <c r="L1960" s="25">
        <f>SUM(Table13[[#This Row],[Company_Size_before_Layoffs]]-Table13[[#This Row],[Laid_Off]])</f>
        <v>86.666666666666686</v>
      </c>
      <c r="M1960" s="4" t="s">
        <v>1901</v>
      </c>
      <c r="N1960" s="4" t="s">
        <v>1888</v>
      </c>
      <c r="O1960" s="27">
        <v>64</v>
      </c>
      <c r="P1960" s="4">
        <v>2024</v>
      </c>
      <c r="Q1960" s="3">
        <f>VLOOKUP(Table13[[#This Row],[Location_HQ]],layoffs_location_with_coordinat!A:F,6,FALSE)</f>
        <v>52.373079599999997</v>
      </c>
      <c r="R1960" s="3">
        <f>VLOOKUP(Table13[[#This Row],[Location_HQ]],layoffs_location_with_coordinat!A:G,7,FALSE)</f>
        <v>4.8924534</v>
      </c>
    </row>
    <row r="1961" spans="1:18" ht="16" x14ac:dyDescent="0.2">
      <c r="A1961" s="3">
        <v>1858</v>
      </c>
      <c r="B1961" s="4" t="s">
        <v>1767</v>
      </c>
      <c r="C1961" s="4" t="s">
        <v>744</v>
      </c>
      <c r="D1961" s="3">
        <f>VLOOKUP(Table13[[#This Row],[Location_HQ]],layoffs_location_with_coordinat!A:B,2,FALSE)</f>
        <v>0</v>
      </c>
      <c r="E1961" s="3">
        <f>VLOOKUP(Table13[[#This Row],[Location_HQ]],layoffs_location_with_coordinat!A:C,3,FALSE)</f>
        <v>0</v>
      </c>
      <c r="F1961" s="3" t="str">
        <f>VLOOKUP(Table13[[#This Row],[Location_HQ]],layoffs_location_with_coordinat!A:D,4,FALSE)</f>
        <v>Israel</v>
      </c>
      <c r="G1961" s="3" t="str">
        <f>VLOOKUP(Table13[[#This Row],[Location_HQ]],layoffs_location_with_coordinat!A:E,5,FALSE)</f>
        <v>Asia</v>
      </c>
      <c r="H1961" s="23">
        <v>100</v>
      </c>
      <c r="I1961" s="24" t="d">
        <v>2024-09-09</v>
      </c>
      <c r="J1961" s="5"/>
      <c r="K1961" s="25"/>
      <c r="L1961" s="25"/>
      <c r="M1961" s="4" t="s">
        <v>1962</v>
      </c>
      <c r="N1961" s="4" t="s">
        <v>1886</v>
      </c>
      <c r="O1961" s="27">
        <v>2.1</v>
      </c>
      <c r="P1961" s="4">
        <v>2024</v>
      </c>
      <c r="Q1961" s="3">
        <f>VLOOKUP(Table13[[#This Row],[Location_HQ]],layoffs_location_with_coordinat!A:F,6,FALSE)</f>
        <v>31.788471850000001</v>
      </c>
      <c r="R1961" s="3">
        <f>VLOOKUP(Table13[[#This Row],[Location_HQ]],layoffs_location_with_coordinat!A:G,7,FALSE)</f>
        <v>35.218794410944902</v>
      </c>
    </row>
    <row r="1962" spans="1:18" ht="16" x14ac:dyDescent="0.2">
      <c r="A1962" s="3">
        <v>1859</v>
      </c>
      <c r="B1962" s="4" t="s">
        <v>1768</v>
      </c>
      <c r="C1962" s="4" t="s">
        <v>749</v>
      </c>
      <c r="D1962" s="3">
        <f>VLOOKUP(Table13[[#This Row],[Location_HQ]],layoffs_location_with_coordinat!A:B,2,FALSE)</f>
        <v>0</v>
      </c>
      <c r="E1962" s="3">
        <f>VLOOKUP(Table13[[#This Row],[Location_HQ]],layoffs_location_with_coordinat!A:C,3,FALSE)</f>
        <v>0</v>
      </c>
      <c r="F1962" s="3" t="str">
        <f>VLOOKUP(Table13[[#This Row],[Location_HQ]],layoffs_location_with_coordinat!A:D,4,FALSE)</f>
        <v>India</v>
      </c>
      <c r="G1962" s="3" t="str">
        <f>VLOOKUP(Table13[[#This Row],[Location_HQ]],layoffs_location_with_coordinat!A:E,5,FALSE)</f>
        <v>Asia</v>
      </c>
      <c r="H1962" s="4"/>
      <c r="I1962" s="24" t="d">
        <v>2024-09-09</v>
      </c>
      <c r="J1962" s="47">
        <v>100</v>
      </c>
      <c r="K1962" s="25"/>
      <c r="L1962" s="25">
        <f>SUM(Table13[[#This Row],[Company_Size_before_Layoffs]]-Table13[[#This Row],[Laid_Off]])</f>
        <v>0</v>
      </c>
      <c r="M1962" s="4" t="s">
        <v>1906</v>
      </c>
      <c r="N1962" s="4" t="s">
        <v>1889</v>
      </c>
      <c r="O1962" s="27"/>
      <c r="P1962" s="4">
        <v>2024</v>
      </c>
      <c r="Q1962" s="3">
        <f>VLOOKUP(Table13[[#This Row],[Location_HQ]],layoffs_location_with_coordinat!A:F,6,FALSE)</f>
        <v>28.613895400000001</v>
      </c>
      <c r="R1962" s="3">
        <f>VLOOKUP(Table13[[#This Row],[Location_HQ]],layoffs_location_with_coordinat!A:G,7,FALSE)</f>
        <v>77.209005700000006</v>
      </c>
    </row>
    <row r="1963" spans="1:18" ht="16" x14ac:dyDescent="0.2">
      <c r="A1963" s="3">
        <v>1860</v>
      </c>
      <c r="B1963" s="4" t="s">
        <v>1769</v>
      </c>
      <c r="C1963" s="4" t="s">
        <v>43</v>
      </c>
      <c r="D1963" s="3">
        <f>VLOOKUP(Table13[[#This Row],[Location_HQ]],layoffs_location_with_coordinat!A:B,2,FALSE)</f>
        <v>0</v>
      </c>
      <c r="E1963" s="3" t="str">
        <f>VLOOKUP(Table13[[#This Row],[Location_HQ]],layoffs_location_with_coordinat!A:C,3,FALSE)</f>
        <v>Washington</v>
      </c>
      <c r="F1963" s="3" t="str">
        <f>VLOOKUP(Table13[[#This Row],[Location_HQ]],layoffs_location_with_coordinat!A:D,4,FALSE)</f>
        <v>USA</v>
      </c>
      <c r="G1963" s="3" t="str">
        <f>VLOOKUP(Table13[[#This Row],[Location_HQ]],layoffs_location_with_coordinat!A:E,5,FALSE)</f>
        <v>North America</v>
      </c>
      <c r="H1963" s="4"/>
      <c r="I1963" s="24" t="d">
        <v>2024-09-09</v>
      </c>
      <c r="J1963" s="47">
        <v>100</v>
      </c>
      <c r="K1963" s="25"/>
      <c r="L1963" s="25">
        <f>SUM(Table13[[#This Row],[Company_Size_before_Layoffs]]-Table13[[#This Row],[Laid_Off]])</f>
        <v>0</v>
      </c>
      <c r="M1963" s="4" t="s">
        <v>1912</v>
      </c>
      <c r="N1963" s="4" t="s">
        <v>1883</v>
      </c>
      <c r="O1963" s="27">
        <v>19</v>
      </c>
      <c r="P1963" s="4">
        <v>2024</v>
      </c>
      <c r="Q1963" s="3">
        <f>VLOOKUP(Table13[[#This Row],[Location_HQ]],layoffs_location_with_coordinat!A:F,6,FALSE)</f>
        <v>47.603832099999998</v>
      </c>
      <c r="R1963" s="3">
        <f>VLOOKUP(Table13[[#This Row],[Location_HQ]],layoffs_location_with_coordinat!A:G,7,FALSE)</f>
        <v>-122.330062</v>
      </c>
    </row>
    <row r="1964" spans="1:18" ht="16" x14ac:dyDescent="0.2">
      <c r="A1964" s="3">
        <v>1857</v>
      </c>
      <c r="B1964" s="4" t="s">
        <v>1766</v>
      </c>
      <c r="C1964" s="4" t="s">
        <v>1371</v>
      </c>
      <c r="D1964" s="3" t="str">
        <f>VLOOKUP(Table13[[#This Row],[Location_HQ]],layoffs_location_with_coordinat!A:B,2,FALSE)</f>
        <v>San Francisco Bay Area</v>
      </c>
      <c r="E1964" s="3" t="str">
        <f>VLOOKUP(Table13[[#This Row],[Location_HQ]],layoffs_location_with_coordinat!A:C,3,FALSE)</f>
        <v>California</v>
      </c>
      <c r="F1964" s="3" t="str">
        <f>VLOOKUP(Table13[[#This Row],[Location_HQ]],layoffs_location_with_coordinat!A:D,4,FALSE)</f>
        <v>USA</v>
      </c>
      <c r="G1964" s="3" t="str">
        <f>VLOOKUP(Table13[[#This Row],[Location_HQ]],layoffs_location_with_coordinat!A:E,5,FALSE)</f>
        <v>North America</v>
      </c>
      <c r="H1964" s="23">
        <v>280</v>
      </c>
      <c r="I1964" s="24" t="d">
        <v>2024-09-11</v>
      </c>
      <c r="J1964" s="5"/>
      <c r="K1964" s="25"/>
      <c r="L1964" s="25"/>
      <c r="M1964" s="4" t="s">
        <v>1899</v>
      </c>
      <c r="N1964" s="4" t="s">
        <v>1886</v>
      </c>
      <c r="O1964" s="27">
        <v>311</v>
      </c>
      <c r="P1964" s="4">
        <v>2024</v>
      </c>
      <c r="Q1964" s="3">
        <f>VLOOKUP(Table13[[#This Row],[Location_HQ]],layoffs_location_with_coordinat!A:F,6,FALSE)</f>
        <v>37.779258800000001</v>
      </c>
      <c r="R1964" s="3">
        <f>VLOOKUP(Table13[[#This Row],[Location_HQ]],layoffs_location_with_coordinat!A:G,7,FALSE)</f>
        <v>-122.4193286</v>
      </c>
    </row>
    <row r="1965" spans="1:18" ht="16" x14ac:dyDescent="0.2">
      <c r="A1965" s="3">
        <v>1855</v>
      </c>
      <c r="B1965" s="4" t="s">
        <v>1764</v>
      </c>
      <c r="C1965" s="4" t="s">
        <v>43</v>
      </c>
      <c r="D1965" s="3">
        <f>VLOOKUP(Table13[[#This Row],[Location_HQ]],layoffs_location_with_coordinat!A:B,2,FALSE)</f>
        <v>0</v>
      </c>
      <c r="E1965" s="3" t="str">
        <f>VLOOKUP(Table13[[#This Row],[Location_HQ]],layoffs_location_with_coordinat!A:C,3,FALSE)</f>
        <v>Washington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650</v>
      </c>
      <c r="I1965" s="24" t="d">
        <v>2024-09-12</v>
      </c>
      <c r="J1965" s="5"/>
      <c r="K1965" s="25"/>
      <c r="L1965" s="25"/>
      <c r="M1965" s="4" t="s">
        <v>1901</v>
      </c>
      <c r="N1965" s="4" t="s">
        <v>1886</v>
      </c>
      <c r="O1965" s="27">
        <v>1</v>
      </c>
      <c r="P1965" s="4">
        <v>2024</v>
      </c>
      <c r="Q1965" s="3">
        <f>VLOOKUP(Table13[[#This Row],[Location_HQ]],layoffs_location_with_coordinat!A:F,6,FALSE)</f>
        <v>47.603832099999998</v>
      </c>
      <c r="R1965" s="3">
        <f>VLOOKUP(Table13[[#This Row],[Location_HQ]],layoffs_location_with_coordinat!A:G,7,FALSE)</f>
        <v>-122.330062</v>
      </c>
    </row>
    <row r="1966" spans="1:18" ht="16" x14ac:dyDescent="0.2">
      <c r="A1966" s="3">
        <v>1856</v>
      </c>
      <c r="B1966" s="4" t="s">
        <v>1765</v>
      </c>
      <c r="C1966" s="4" t="s">
        <v>43</v>
      </c>
      <c r="D1966" s="3">
        <f>VLOOKUP(Table13[[#This Row],[Location_HQ]],layoffs_location_with_coordinat!A:B,2,FALSE)</f>
        <v>0</v>
      </c>
      <c r="E1966" s="3" t="str">
        <f>VLOOKUP(Table13[[#This Row],[Location_HQ]],layoffs_location_with_coordinat!A:C,3,FALSE)</f>
        <v>Washington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2024-09-12</v>
      </c>
      <c r="J1966" s="47">
        <v>13</v>
      </c>
      <c r="K1966" s="25"/>
      <c r="L1966" s="25">
        <f>SUM(Table13[[#This Row],[Company_Size_before_Layoffs]]-Table13[[#This Row],[Laid_Off]])</f>
        <v>0</v>
      </c>
      <c r="M1966" s="4" t="s">
        <v>1905</v>
      </c>
      <c r="N1966" s="4" t="s">
        <v>1887</v>
      </c>
      <c r="O1966" s="27">
        <v>187</v>
      </c>
      <c r="P1966" s="4">
        <v>2024</v>
      </c>
      <c r="Q1966" s="3">
        <f>VLOOKUP(Table13[[#This Row],[Location_HQ]],layoffs_location_with_coordinat!A:F,6,FALSE)</f>
        <v>47.603832099999998</v>
      </c>
      <c r="R1966" s="3">
        <f>VLOOKUP(Table13[[#This Row],[Location_HQ]],layoffs_location_with_coordinat!A:G,7,FALSE)</f>
        <v>-122.330062</v>
      </c>
    </row>
    <row r="1967" spans="1:18" ht="16" x14ac:dyDescent="0.2">
      <c r="A1967" s="3">
        <v>1854</v>
      </c>
      <c r="B1967" s="4" t="s">
        <v>1763</v>
      </c>
      <c r="C1967" s="4" t="s">
        <v>1741</v>
      </c>
      <c r="D1967" s="3">
        <f>VLOOKUP(Table13[[#This Row],[Location_HQ]],layoffs_location_with_coordinat!A:B,2,FALSE)</f>
        <v>0</v>
      </c>
      <c r="E1967" s="3">
        <f>VLOOKUP(Table13[[#This Row],[Location_HQ]],layoffs_location_with_coordinat!A:C,3,FALSE)</f>
        <v>0</v>
      </c>
      <c r="F1967" s="3" t="str">
        <f>VLOOKUP(Table13[[#This Row],[Location_HQ]],layoffs_location_with_coordinat!A:D,4,FALSE)</f>
        <v>Austria</v>
      </c>
      <c r="G1967" s="3" t="str">
        <f>VLOOKUP(Table13[[#This Row],[Location_HQ]],layoffs_location_with_coordinat!A:E,5,FALSE)</f>
        <v>Europe</v>
      </c>
      <c r="H1967" s="23">
        <v>170</v>
      </c>
      <c r="I1967" s="24" t="d">
        <v>2024-09-16</v>
      </c>
      <c r="J1967" s="5"/>
      <c r="K1967" s="25"/>
      <c r="L1967" s="25"/>
      <c r="M1967" s="4" t="s">
        <v>1915</v>
      </c>
      <c r="N1967" s="4" t="s">
        <v>1888</v>
      </c>
      <c r="O1967" s="27"/>
      <c r="P1967" s="4">
        <v>2024</v>
      </c>
      <c r="Q1967" s="3">
        <f>VLOOKUP(Table13[[#This Row],[Location_HQ]],layoffs_location_with_coordinat!A:F,6,FALSE)</f>
        <v>48.30639</v>
      </c>
      <c r="R1967" s="3">
        <f>VLOOKUP(Table13[[#This Row],[Location_HQ]],layoffs_location_with_coordinat!A:G,7,FALSE)</f>
        <v>14.286110000000001</v>
      </c>
    </row>
    <row r="1968" spans="1:18" ht="16" x14ac:dyDescent="0.2">
      <c r="A1968" s="3">
        <v>1852</v>
      </c>
      <c r="B1968" s="4" t="s">
        <v>1761</v>
      </c>
      <c r="C1968" s="4" t="s">
        <v>749</v>
      </c>
      <c r="D1968" s="3">
        <f>VLOOKUP(Table13[[#This Row],[Location_HQ]],layoffs_location_with_coordinat!A:B,2,FALSE)</f>
        <v>0</v>
      </c>
      <c r="E1968" s="3">
        <f>VLOOKUP(Table13[[#This Row],[Location_HQ]],layoffs_location_with_coordinat!A:C,3,FALSE)</f>
        <v>0</v>
      </c>
      <c r="F1968" s="3" t="str">
        <f>VLOOKUP(Table13[[#This Row],[Location_HQ]],layoffs_location_with_coordinat!A:D,4,FALSE)</f>
        <v>India</v>
      </c>
      <c r="G1968" s="3" t="str">
        <f>VLOOKUP(Table13[[#This Row],[Location_HQ]],layoffs_location_with_coordinat!A:E,5,FALSE)</f>
        <v>Asia</v>
      </c>
      <c r="H1968" s="23">
        <v>80</v>
      </c>
      <c r="I1968" s="24" t="d">
        <v>2024-09-18</v>
      </c>
      <c r="J1968" s="5"/>
      <c r="K1968" s="25"/>
      <c r="L1968" s="25"/>
      <c r="M1968" s="4" t="s">
        <v>1899</v>
      </c>
      <c r="N1968" s="4" t="s">
        <v>1888</v>
      </c>
      <c r="O1968" s="27"/>
      <c r="P1968" s="4">
        <v>2024</v>
      </c>
      <c r="Q1968" s="3">
        <f>VLOOKUP(Table13[[#This Row],[Location_HQ]],layoffs_location_with_coordinat!A:F,6,FALSE)</f>
        <v>28.613895400000001</v>
      </c>
      <c r="R1968" s="3">
        <f>VLOOKUP(Table13[[#This Row],[Location_HQ]],layoffs_location_with_coordinat!A:G,7,FALSE)</f>
        <v>77.209005700000006</v>
      </c>
    </row>
    <row r="1969" spans="1:18" ht="16" x14ac:dyDescent="0.2">
      <c r="A1969" s="3">
        <v>1853</v>
      </c>
      <c r="B1969" s="4" t="s">
        <v>1762</v>
      </c>
      <c r="C1969" s="4" t="s">
        <v>39</v>
      </c>
      <c r="D1969" s="3">
        <f>VLOOKUP(Table13[[#This Row],[Location_HQ]],layoffs_location_with_coordinat!A:B,2,FALSE)</f>
        <v>0</v>
      </c>
      <c r="E1969" s="3" t="str">
        <f>VLOOKUP(Table13[[#This Row],[Location_HQ]],layoffs_location_with_coordinat!A:C,3,FALSE)</f>
        <v>New York</v>
      </c>
      <c r="F1969" s="3" t="str">
        <f>VLOOKUP(Table13[[#This Row],[Location_HQ]],layoffs_location_with_coordinat!A:D,4,FALSE)</f>
        <v>USA</v>
      </c>
      <c r="G1969" s="3" t="str">
        <f>VLOOKUP(Table13[[#This Row],[Location_HQ]],layoffs_location_with_coordinat!A:E,5,FALSE)</f>
        <v>North America</v>
      </c>
      <c r="H1969" s="4"/>
      <c r="I1969" s="24" t="d">
        <v>2024-09-18</v>
      </c>
      <c r="J1969" s="5"/>
      <c r="K1969" s="25"/>
      <c r="L1969" s="25"/>
      <c r="M1969" s="4" t="s">
        <v>1914</v>
      </c>
      <c r="N1969" s="4" t="s">
        <v>1886</v>
      </c>
      <c r="O1969" s="27"/>
      <c r="P1969" s="4">
        <v>2024</v>
      </c>
      <c r="Q1969" s="3">
        <f>VLOOKUP(Table13[[#This Row],[Location_HQ]],layoffs_location_with_coordinat!A:F,6,FALSE)</f>
        <v>40.7127281</v>
      </c>
      <c r="R1969" s="3">
        <f>VLOOKUP(Table13[[#This Row],[Location_HQ]],layoffs_location_with_coordinat!A:G,7,FALSE)</f>
        <v>-74.006015199999993</v>
      </c>
    </row>
    <row r="1970" spans="1:18" ht="16" x14ac:dyDescent="0.2">
      <c r="A1970" s="3">
        <v>1850</v>
      </c>
      <c r="B1970" s="4" t="s">
        <v>1759</v>
      </c>
      <c r="C1970" s="4" t="s">
        <v>217</v>
      </c>
      <c r="D1970" s="3">
        <f>VLOOKUP(Table13[[#This Row],[Location_HQ]],layoffs_location_with_coordinat!A:B,2,FALSE)</f>
        <v>0</v>
      </c>
      <c r="E1970" s="3">
        <f>VLOOKUP(Table13[[#This Row],[Location_HQ]],layoffs_location_with_coordinat!A:C,3,FALSE)</f>
        <v>0</v>
      </c>
      <c r="F1970" s="3" t="str">
        <f>VLOOKUP(Table13[[#This Row],[Location_HQ]],layoffs_location_with_coordinat!A:D,4,FALSE)</f>
        <v>Ireland</v>
      </c>
      <c r="G1970" s="3" t="str">
        <f>VLOOKUP(Table13[[#This Row],[Location_HQ]],layoffs_location_with_coordinat!A:E,5,FALSE)</f>
        <v>Europe</v>
      </c>
      <c r="H1970" s="23">
        <v>40</v>
      </c>
      <c r="I1970" s="24" t="d">
        <v>2024-09-19</v>
      </c>
      <c r="J1970" s="47">
        <v>10</v>
      </c>
      <c r="K1970" s="25">
        <f>SUM((Table13[[#This Row],[Laid_Off]]*100)/Table13[[#This Row],[Percentage]])</f>
        <v>400</v>
      </c>
      <c r="L1970" s="25">
        <f>SUM(Table13[[#This Row],[Company_Size_before_Layoffs]]-Table13[[#This Row],[Laid_Off]])</f>
        <v>360</v>
      </c>
      <c r="M1970" s="4" t="s">
        <v>1962</v>
      </c>
      <c r="N1970" s="4" t="s">
        <v>1888</v>
      </c>
      <c r="O1970" s="27"/>
      <c r="P1970" s="4">
        <v>2024</v>
      </c>
      <c r="Q1970" s="3">
        <f>VLOOKUP(Table13[[#This Row],[Location_HQ]],layoffs_location_with_coordinat!A:F,6,FALSE)</f>
        <v>53.349379499999998</v>
      </c>
      <c r="R1970" s="3">
        <f>VLOOKUP(Table13[[#This Row],[Location_HQ]],layoffs_location_with_coordinat!A:G,7,FALSE)</f>
        <v>-6.2605592999999997</v>
      </c>
    </row>
    <row r="1971" spans="1:18" ht="16" x14ac:dyDescent="0.2">
      <c r="A1971" s="3">
        <v>1851</v>
      </c>
      <c r="B1971" s="4" t="s">
        <v>1760</v>
      </c>
      <c r="C1971" s="4" t="s">
        <v>622</v>
      </c>
      <c r="D1971" s="3">
        <f>VLOOKUP(Table13[[#This Row],[Location_HQ]],layoffs_location_with_coordinat!A:B,2,FALSE)</f>
        <v>0</v>
      </c>
      <c r="E1971" s="3">
        <f>VLOOKUP(Table13[[#This Row],[Location_HQ]],layoffs_location_with_coordinat!A:C,3,FALSE)</f>
        <v>0</v>
      </c>
      <c r="F1971" s="3" t="str">
        <f>VLOOKUP(Table13[[#This Row],[Location_HQ]],layoffs_location_with_coordinat!A:D,4,FALSE)</f>
        <v>Canada</v>
      </c>
      <c r="G1971" s="3" t="str">
        <f>VLOOKUP(Table13[[#This Row],[Location_HQ]],layoffs_location_with_coordinat!A:E,5,FALSE)</f>
        <v>North America</v>
      </c>
      <c r="H1971" s="4"/>
      <c r="I1971" s="24" t="d">
        <v>2024-09-19</v>
      </c>
      <c r="J1971" s="47">
        <v>4</v>
      </c>
      <c r="K1971" s="25"/>
      <c r="L1971" s="25"/>
      <c r="M1971" s="4" t="s">
        <v>1899</v>
      </c>
      <c r="N1971" s="4" t="s">
        <v>1887</v>
      </c>
      <c r="O1971" s="27">
        <v>483</v>
      </c>
      <c r="P1971" s="4">
        <v>2024</v>
      </c>
      <c r="Q1971" s="3">
        <f>VLOOKUP(Table13[[#This Row],[Location_HQ]],layoffs_location_with_coordinat!A:F,6,FALSE)</f>
        <v>43.465269900000003</v>
      </c>
      <c r="R1971" s="3">
        <f>VLOOKUP(Table13[[#This Row],[Location_HQ]],layoffs_location_with_coordinat!A:G,7,FALSE)</f>
        <v>-80.522296100000005</v>
      </c>
    </row>
    <row r="1972" spans="1:18" ht="16" x14ac:dyDescent="0.2">
      <c r="A1972" s="3">
        <v>1847</v>
      </c>
      <c r="B1972" s="4" t="s">
        <v>1756</v>
      </c>
      <c r="C1972" s="4" t="s">
        <v>154</v>
      </c>
      <c r="D1972" s="3">
        <f>VLOOKUP(Table13[[#This Row],[Location_HQ]],layoffs_location_with_coordinat!A:B,2,FALSE)</f>
        <v>0</v>
      </c>
      <c r="E1972" s="3" t="str">
        <f>VLOOKUP(Table13[[#This Row],[Location_HQ]],layoffs_location_with_coordinat!A:C,3,FALSE)</f>
        <v>Illinois</v>
      </c>
      <c r="F1972" s="3" t="str">
        <f>VLOOKUP(Table13[[#This Row],[Location_HQ]],layoffs_location_with_coordinat!A:D,4,FALSE)</f>
        <v>USA</v>
      </c>
      <c r="G1972" s="3" t="str">
        <f>VLOOKUP(Table13[[#This Row],[Location_HQ]],layoffs_location_with_coordinat!A:E,5,FALSE)</f>
        <v>North America</v>
      </c>
      <c r="H1972" s="23">
        <v>40</v>
      </c>
      <c r="I1972" s="24" t="d">
        <v>2024-09-20</v>
      </c>
      <c r="J1972" s="5"/>
      <c r="K1972" s="25"/>
      <c r="L1972" s="25"/>
      <c r="M1972" s="4" t="s">
        <v>1902</v>
      </c>
      <c r="N1972" s="4" t="s">
        <v>1888</v>
      </c>
      <c r="O1972" s="27">
        <v>47</v>
      </c>
      <c r="P1972" s="4">
        <v>2024</v>
      </c>
      <c r="Q1972" s="3">
        <f>VLOOKUP(Table13[[#This Row],[Location_HQ]],layoffs_location_with_coordinat!A:F,6,FALSE)</f>
        <v>41.875561599999997</v>
      </c>
      <c r="R1972" s="3">
        <f>VLOOKUP(Table13[[#This Row],[Location_HQ]],layoffs_location_with_coordinat!A:G,7,FALSE)</f>
        <v>-87.6244212</v>
      </c>
    </row>
    <row r="1973" spans="1:18" ht="16" x14ac:dyDescent="0.2">
      <c r="A1973" s="3">
        <v>1848</v>
      </c>
      <c r="B1973" s="4" t="s">
        <v>1757</v>
      </c>
      <c r="C1973" s="4" t="s">
        <v>1476</v>
      </c>
      <c r="D1973" s="3">
        <f>VLOOKUP(Table13[[#This Row],[Location_HQ]],layoffs_location_with_coordinat!A:B,2,FALSE)</f>
        <v>0</v>
      </c>
      <c r="E1973" s="3" t="str">
        <f>VLOOKUP(Table13[[#This Row],[Location_HQ]],layoffs_location_with_coordinat!A:C,3,FALSE)</f>
        <v>Florida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4"/>
      <c r="I1973" s="24" t="d">
        <v>2024-09-20</v>
      </c>
      <c r="J1973" s="47">
        <v>15</v>
      </c>
      <c r="K1973" s="25"/>
      <c r="L1973" s="25"/>
      <c r="M1973" s="4" t="s">
        <v>1962</v>
      </c>
      <c r="N1973" s="4" t="s">
        <v>1886</v>
      </c>
      <c r="O1973" s="27">
        <v>780</v>
      </c>
      <c r="P1973" s="4">
        <v>2024</v>
      </c>
      <c r="Q1973" s="3">
        <f>VLOOKUP(Table13[[#This Row],[Location_HQ]],layoffs_location_with_coordinat!A:F,6,FALSE)</f>
        <v>28.542110900000001</v>
      </c>
      <c r="R1973" s="3">
        <f>VLOOKUP(Table13[[#This Row],[Location_HQ]],layoffs_location_with_coordinat!A:G,7,FALSE)</f>
        <v>-81.379030400000005</v>
      </c>
    </row>
    <row r="1974" spans="1:18" ht="16" x14ac:dyDescent="0.2">
      <c r="A1974" s="3">
        <v>1849</v>
      </c>
      <c r="B1974" s="4" t="s">
        <v>1758</v>
      </c>
      <c r="C1974" s="4" t="s">
        <v>1740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4"/>
      <c r="I1974" s="24" t="d">
        <v>2024-09-20</v>
      </c>
      <c r="J1974" s="47">
        <v>65</v>
      </c>
      <c r="K1974" s="25"/>
      <c r="L1974" s="25"/>
      <c r="M1974" s="4" t="s">
        <v>1896</v>
      </c>
      <c r="N1974" s="4" t="s">
        <v>1885</v>
      </c>
      <c r="O1974" s="27"/>
      <c r="P1974" s="4">
        <v>2024</v>
      </c>
      <c r="Q1974" s="3">
        <f>VLOOKUP(Table13[[#This Row],[Location_HQ]],layoffs_location_with_coordinat!A:F,6,FALSE)</f>
        <v>37.561881100000001</v>
      </c>
      <c r="R1974" s="3">
        <f>VLOOKUP(Table13[[#This Row],[Location_HQ]],layoffs_location_with_coordinat!A:G,7,FALSE)</f>
        <v>-122.266445</v>
      </c>
    </row>
    <row r="1975" spans="1:18" ht="16" x14ac:dyDescent="0.2">
      <c r="A1975" s="3">
        <v>1846</v>
      </c>
      <c r="B1975" s="4" t="s">
        <v>1755</v>
      </c>
      <c r="C1975" s="4" t="s">
        <v>1739</v>
      </c>
      <c r="D1975" s="3">
        <f>VLOOKUP(Table13[[#This Row],[Location_HQ]],layoffs_location_with_coordinat!A:B,2,FALSE)</f>
        <v>0</v>
      </c>
      <c r="E1975" s="3">
        <f>VLOOKUP(Table13[[#This Row],[Location_HQ]],layoffs_location_with_coordinat!A:C,3,FALSE)</f>
        <v>0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40</v>
      </c>
      <c r="I1975" s="24" t="d">
        <v>2024-09-22</v>
      </c>
      <c r="J1975" s="47">
        <v>30</v>
      </c>
      <c r="K1975" s="25">
        <f>SUM((Table13[[#This Row],[Laid_Off]]*100)/Table13[[#This Row],[Percentage]])</f>
        <v>133.33333333333334</v>
      </c>
      <c r="L1975" s="25">
        <f>SUM(Table13[[#This Row],[Company_Size_before_Layoffs]]-Table13[[#This Row],[Laid_Off]])</f>
        <v>93.333333333333343</v>
      </c>
      <c r="M1975" s="4" t="s">
        <v>1896</v>
      </c>
      <c r="N1975" s="4" t="s">
        <v>1887</v>
      </c>
      <c r="O1975" s="27">
        <v>185</v>
      </c>
      <c r="P1975" s="4">
        <v>2024</v>
      </c>
      <c r="Q1975" s="3">
        <f>VLOOKUP(Table13[[#This Row],[Location_HQ]],layoffs_location_with_coordinat!A:F,6,FALSE)</f>
        <v>32.109332999999999</v>
      </c>
      <c r="R1975" s="3">
        <f>VLOOKUP(Table13[[#This Row],[Location_HQ]],layoffs_location_with_coordinat!A:G,7,FALSE)</f>
        <v>34.855499000000002</v>
      </c>
    </row>
    <row r="1976" spans="1:18" ht="16" x14ac:dyDescent="0.2">
      <c r="A1976" s="3">
        <v>1840</v>
      </c>
      <c r="B1976" s="4" t="s">
        <v>1749</v>
      </c>
      <c r="C1976" s="4" t="s">
        <v>51</v>
      </c>
      <c r="D1976" s="3">
        <f>VLOOKUP(Table13[[#This Row],[Location_HQ]],layoffs_location_with_coordinat!A:B,2,FALSE)</f>
        <v>0</v>
      </c>
      <c r="E1976" s="3">
        <f>VLOOKUP(Table13[[#This Row],[Location_HQ]],layoffs_location_with_coordinat!A:C,3,FALSE)</f>
        <v>0</v>
      </c>
      <c r="F1976" s="3" t="str">
        <f>VLOOKUP(Table13[[#This Row],[Location_HQ]],layoffs_location_with_coordinat!A:D,4,FALSE)</f>
        <v>Sweden</v>
      </c>
      <c r="G1976" s="3" t="str">
        <f>VLOOKUP(Table13[[#This Row],[Location_HQ]],layoffs_location_with_coordinat!A:E,5,FALSE)</f>
        <v>Europe</v>
      </c>
      <c r="H1976" s="23">
        <v>1600</v>
      </c>
      <c r="I1976" s="24" t="d">
        <v>2024-09-23</v>
      </c>
      <c r="J1976" s="47">
        <v>20</v>
      </c>
      <c r="K1976" s="25">
        <f>SUM((Table13[[#This Row],[Laid_Off]]*100)/Table13[[#This Row],[Percentage]])</f>
        <v>8000</v>
      </c>
      <c r="L1976" s="25">
        <f>SUM(Table13[[#This Row],[Company_Size_before_Layoffs]]-Table13[[#This Row],[Laid_Off]])</f>
        <v>6400</v>
      </c>
      <c r="M1976" s="4" t="s">
        <v>1912</v>
      </c>
      <c r="N1976" s="4" t="s">
        <v>1883</v>
      </c>
      <c r="O1976" s="27">
        <v>13.8</v>
      </c>
      <c r="P1976" s="4">
        <v>2024</v>
      </c>
      <c r="Q1976" s="3">
        <f>VLOOKUP(Table13[[#This Row],[Location_HQ]],layoffs_location_with_coordinat!A:F,6,FALSE)</f>
        <v>59.325117200000001</v>
      </c>
      <c r="R1976" s="3">
        <f>VLOOKUP(Table13[[#This Row],[Location_HQ]],layoffs_location_with_coordinat!A:G,7,FALSE)</f>
        <v>18.0710935</v>
      </c>
    </row>
    <row r="1977" spans="1:18" ht="16" x14ac:dyDescent="0.2">
      <c r="A1977" s="3">
        <v>1845</v>
      </c>
      <c r="B1977" s="4" t="s">
        <v>1754</v>
      </c>
      <c r="C1977" s="4" t="s">
        <v>39</v>
      </c>
      <c r="D1977" s="3">
        <f>VLOOKUP(Table13[[#This Row],[Location_HQ]],layoffs_location_with_coordinat!A:B,2,FALSE)</f>
        <v>0</v>
      </c>
      <c r="E1977" s="3" t="str">
        <f>VLOOKUP(Table13[[#This Row],[Location_HQ]],layoffs_location_with_coordinat!A:C,3,FALSE)</f>
        <v>New York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2024-09-23</v>
      </c>
      <c r="J1977" s="47">
        <v>9</v>
      </c>
      <c r="K1977" s="25"/>
      <c r="L1977" s="25"/>
      <c r="M1977" s="4" t="s">
        <v>1900</v>
      </c>
      <c r="N1977" s="4" t="s">
        <v>1886</v>
      </c>
      <c r="O1977" s="27">
        <v>184</v>
      </c>
      <c r="P1977" s="4">
        <v>2024</v>
      </c>
      <c r="Q1977" s="3">
        <f>VLOOKUP(Table13[[#This Row],[Location_HQ]],layoffs_location_with_coordinat!A:F,6,FALSE)</f>
        <v>40.7127281</v>
      </c>
      <c r="R1977" s="3">
        <f>VLOOKUP(Table13[[#This Row],[Location_HQ]],layoffs_location_with_coordinat!A:G,7,FALSE)</f>
        <v>-74.006015199999993</v>
      </c>
    </row>
    <row r="1978" spans="1:18" ht="16" x14ac:dyDescent="0.2">
      <c r="A1978" s="3">
        <v>1843</v>
      </c>
      <c r="B1978" s="36" t="s">
        <v>1752</v>
      </c>
      <c r="C1978" s="36" t="s">
        <v>1895</v>
      </c>
      <c r="D1978" s="3">
        <f>VLOOKUP(Table13[[#This Row],[Location_HQ]],layoffs_location_with_coordinat!A:B,2,FALSE)</f>
        <v>0</v>
      </c>
      <c r="E1978" s="3" t="str">
        <f>VLOOKUP(Table13[[#This Row],[Location_HQ]],layoffs_location_with_coordinat!A:C,3,FALSE)</f>
        <v>Tennessee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42">
        <v>16</v>
      </c>
      <c r="I1978" s="43" t="d">
        <v>2024-09-24</v>
      </c>
      <c r="J1978" s="44"/>
      <c r="K1978" s="25"/>
      <c r="L1978" s="25"/>
      <c r="M1978" s="36" t="s">
        <v>1904</v>
      </c>
      <c r="N1978" s="85" t="s">
        <v>1697</v>
      </c>
      <c r="O1978" s="45">
        <v>92</v>
      </c>
      <c r="P1978" s="36">
        <v>2024</v>
      </c>
      <c r="Q1978" s="3">
        <f>VLOOKUP(Table13[[#This Row],[Location_HQ]],layoffs_location_with_coordinat!A:F,6,FALSE)</f>
        <v>35.045631</v>
      </c>
      <c r="R1978" s="3">
        <f>VLOOKUP(Table13[[#This Row],[Location_HQ]],layoffs_location_with_coordinat!A:G,7,FALSE)</f>
        <v>-85.309676999999994</v>
      </c>
    </row>
    <row r="1979" spans="1:18" ht="16" x14ac:dyDescent="0.2">
      <c r="A1979" s="3">
        <v>1844</v>
      </c>
      <c r="B1979" s="4" t="s">
        <v>1753</v>
      </c>
      <c r="C1979" s="4" t="s">
        <v>43</v>
      </c>
      <c r="D1979" s="3">
        <f>VLOOKUP(Table13[[#This Row],[Location_HQ]],layoffs_location_with_coordinat!A:B,2,FALSE)</f>
        <v>0</v>
      </c>
      <c r="E1979" s="17" t="str">
        <f>VLOOKUP(Table13[[#This Row],[Location_HQ]],layoffs_location_with_coordinat!A:C,3,FALSE)</f>
        <v>Washington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4"/>
      <c r="I1979" s="24" t="d">
        <v>2024-09-24</v>
      </c>
      <c r="J1979" s="5"/>
      <c r="K1979" s="25"/>
      <c r="L1979" s="25"/>
      <c r="M1979" s="4" t="s">
        <v>1913</v>
      </c>
      <c r="N1979" s="4" t="s">
        <v>1886</v>
      </c>
      <c r="O1979" s="27"/>
      <c r="P1979" s="4">
        <v>2024</v>
      </c>
      <c r="Q1979" s="3">
        <f>VLOOKUP(Table13[[#This Row],[Location_HQ]],layoffs_location_with_coordinat!A:F,6,FALSE)</f>
        <v>47.603832099999998</v>
      </c>
      <c r="R1979" s="3">
        <f>VLOOKUP(Table13[[#This Row],[Location_HQ]],layoffs_location_with_coordinat!A:G,7,FALSE)</f>
        <v>-122.330062</v>
      </c>
    </row>
    <row r="1980" spans="1:18" ht="16" x14ac:dyDescent="0.2">
      <c r="A1980" s="3">
        <v>1842</v>
      </c>
      <c r="B1980" s="4" t="s">
        <v>1751</v>
      </c>
      <c r="C1980" s="4" t="s">
        <v>1738</v>
      </c>
      <c r="D1980" s="3">
        <f>VLOOKUP(Table13[[#This Row],[Location_HQ]],layoffs_location_with_coordinat!A:B,2,FALSE)</f>
        <v>0</v>
      </c>
      <c r="E1980" s="17" t="str">
        <f>VLOOKUP(Table13[[#This Row],[Location_HQ]],layoffs_location_with_coordinat!A:C,3,FALSE)</f>
        <v>Iowa</v>
      </c>
      <c r="F1980" s="3" t="str">
        <f>VLOOKUP(Table13[[#This Row],[Location_HQ]],layoffs_location_with_coordinat!A:D,4,FALSE)</f>
        <v>USA</v>
      </c>
      <c r="G1980" s="3" t="str">
        <f>VLOOKUP(Table13[[#This Row],[Location_HQ]],layoffs_location_with_coordinat!A:E,5,FALSE)</f>
        <v>North America</v>
      </c>
      <c r="H1980" s="23">
        <v>50</v>
      </c>
      <c r="I1980" s="24" t="d">
        <v>2024-09-25</v>
      </c>
      <c r="J1980" s="5"/>
      <c r="K1980" s="25"/>
      <c r="L1980" s="25"/>
      <c r="M1980" s="4" t="s">
        <v>1897</v>
      </c>
      <c r="N1980" s="4" t="s">
        <v>1885</v>
      </c>
      <c r="O1980" s="27">
        <v>77</v>
      </c>
      <c r="P1980" s="4">
        <v>2024</v>
      </c>
      <c r="Q1980" s="3">
        <f>VLOOKUP(Table13[[#This Row],[Location_HQ]],layoffs_location_with_coordinat!A:F,6,FALSE)</f>
        <v>42.534900999999998</v>
      </c>
      <c r="R1980" s="3">
        <f>VLOOKUP(Table13[[#This Row],[Location_HQ]],layoffs_location_with_coordinat!A:G,7,FALSE)</f>
        <v>-92.445312000000001</v>
      </c>
    </row>
    <row r="1981" spans="1:18" ht="16" x14ac:dyDescent="0.2">
      <c r="A1981" s="3">
        <v>1841</v>
      </c>
      <c r="B1981" s="4" t="s">
        <v>1750</v>
      </c>
      <c r="C1981" s="4" t="s">
        <v>74</v>
      </c>
      <c r="D1981" s="3">
        <f>VLOOKUP(Table13[[#This Row],[Location_HQ]],layoffs_location_with_coordinat!A:B,2,FALSE)</f>
        <v>0</v>
      </c>
      <c r="E1981" s="17" t="str">
        <f>VLOOKUP(Table13[[#This Row],[Location_HQ]],layoffs_location_with_coordinat!A:C,3,FALSE)</f>
        <v>California</v>
      </c>
      <c r="F1981" s="3" t="str">
        <f>VLOOKUP(Table13[[#This Row],[Location_HQ]],layoffs_location_with_coordinat!A:D,4,FALSE)</f>
        <v>USA</v>
      </c>
      <c r="G1981" s="3" t="str">
        <f>VLOOKUP(Table13[[#This Row],[Location_HQ]],layoffs_location_with_coordinat!A:E,5,FALSE)</f>
        <v>North America</v>
      </c>
      <c r="H1981" s="23">
        <v>40</v>
      </c>
      <c r="I1981" s="24" t="d">
        <v>2024-09-26</v>
      </c>
      <c r="J1981" s="47">
        <v>9</v>
      </c>
      <c r="K1981" s="25">
        <f>SUM((Table13[[#This Row],[Laid_Off]]*100)/Table13[[#This Row],[Percentage]])</f>
        <v>444.44444444444446</v>
      </c>
      <c r="L1981" s="25">
        <f>SUM(Table13[[#This Row],[Company_Size_before_Layoffs]]-Table13[[#This Row],[Laid_Off]])</f>
        <v>404.44444444444446</v>
      </c>
      <c r="M1981" s="4" t="s">
        <v>1913</v>
      </c>
      <c r="N1981" s="4" t="s">
        <v>1884</v>
      </c>
      <c r="O1981" s="27">
        <v>328</v>
      </c>
      <c r="P1981" s="4">
        <v>2024</v>
      </c>
      <c r="Q1981" s="3">
        <f>VLOOKUP(Table13[[#This Row],[Location_HQ]],layoffs_location_with_coordinat!A:F,6,FALSE)</f>
        <v>32.717420199999999</v>
      </c>
      <c r="R1981" s="3">
        <f>VLOOKUP(Table13[[#This Row],[Location_HQ]],layoffs_location_with_coordinat!A:G,7,FALSE)</f>
        <v>-117.162772</v>
      </c>
    </row>
    <row r="1982" spans="1:18" ht="16" x14ac:dyDescent="0.2">
      <c r="A1982" s="3">
        <v>2077</v>
      </c>
      <c r="B1982" s="4" t="s">
        <v>2101</v>
      </c>
      <c r="C1982" s="4" t="s">
        <v>2102</v>
      </c>
      <c r="D1982" s="3">
        <f>VLOOKUP(Table13[[#This Row],[Location_HQ]],layoffs_location_with_coordinat!A:B,2,FALSE)</f>
        <v>0</v>
      </c>
      <c r="E1982" s="49">
        <f>VLOOKUP(Table13[[#This Row],[Location_HQ]],layoffs_location_with_coordinat!A:C,3,FALSE)</f>
        <v>0</v>
      </c>
      <c r="F1982" s="3" t="str">
        <f>VLOOKUP(Table13[[#This Row],[Location_HQ]],layoffs_location_with_coordinat!A:D,4,FALSE)</f>
        <v>Cyprus</v>
      </c>
      <c r="G1982" s="3" t="str">
        <f>VLOOKUP(Table13[[#This Row],[Location_HQ]],layoffs_location_with_coordinat!A:E,5,FALSE)</f>
        <v>Europe</v>
      </c>
      <c r="H1982" s="23">
        <v>200</v>
      </c>
      <c r="I1982" s="24" t="d">
        <v>2024-10-01</v>
      </c>
      <c r="J1982" s="5"/>
      <c r="K1982" s="25"/>
      <c r="L1982" s="25"/>
      <c r="M1982" s="4" t="s">
        <v>79</v>
      </c>
      <c r="N1982" s="4" t="s">
        <v>22</v>
      </c>
      <c r="O1982" s="27" t="s">
        <v>1971</v>
      </c>
      <c r="P1982" s="23">
        <v>2024</v>
      </c>
      <c r="Q1982" s="3">
        <f>VLOOKUP(Table13[[#This Row],[Location_HQ]],layoffs_location_with_coordinat!A:F,6,FALSE)</f>
        <v>35.166665999999999</v>
      </c>
      <c r="R1982" s="3">
        <f>VLOOKUP(Table13[[#This Row],[Location_HQ]],layoffs_location_with_coordinat!A:G,7,FALSE)</f>
        <v>33.3666652</v>
      </c>
    </row>
    <row r="1983" spans="1:18" ht="16" x14ac:dyDescent="0.2">
      <c r="A1983" s="3">
        <v>2078</v>
      </c>
      <c r="B1983" s="4" t="s">
        <v>374</v>
      </c>
      <c r="C1983" s="4" t="s">
        <v>179</v>
      </c>
      <c r="D1983" s="73">
        <f>VLOOKUP(Table13[[#This Row],[Location_HQ]],layoffs_location_with_coordinat!A:B,2,FALSE)</f>
        <v>0</v>
      </c>
      <c r="E1983" s="49">
        <f>VLOOKUP(Table13[[#This Row],[Location_HQ]],layoffs_location_with_coordinat!A:C,3,FALSE)</f>
        <v>0</v>
      </c>
      <c r="F1983" s="3" t="str">
        <f>VLOOKUP(Table13[[#This Row],[Location_HQ]],layoffs_location_with_coordinat!A:D,4,FALSE)</f>
        <v>Canada</v>
      </c>
      <c r="G1983" s="3" t="str">
        <f>VLOOKUP(Table13[[#This Row],[Location_HQ]],layoffs_location_with_coordinat!A:E,5,FALSE)</f>
        <v>North America</v>
      </c>
      <c r="H1983" s="23">
        <v>140</v>
      </c>
      <c r="I1983" s="24" t="d">
        <v>2024-10-01</v>
      </c>
      <c r="J1983" s="5"/>
      <c r="K1983" s="25"/>
      <c r="L1983" s="25"/>
      <c r="M1983" s="4" t="s">
        <v>35</v>
      </c>
      <c r="N1983" s="4" t="s">
        <v>22</v>
      </c>
      <c r="O1983" s="27" t="s">
        <v>2104</v>
      </c>
      <c r="P1983" s="23">
        <v>2024</v>
      </c>
      <c r="Q1983" s="3">
        <f>VLOOKUP(Table13[[#This Row],[Location_HQ]],layoffs_location_with_coordinat!A:F,6,FALSE)</f>
        <v>43.6534817</v>
      </c>
      <c r="R1983" s="3">
        <f>VLOOKUP(Table13[[#This Row],[Location_HQ]],layoffs_location_with_coordinat!A:G,7,FALSE)</f>
        <v>-79.383934699999998</v>
      </c>
    </row>
    <row r="1984" spans="1:18" ht="17" x14ac:dyDescent="0.2">
      <c r="A1984" s="3">
        <v>2074</v>
      </c>
      <c r="B1984" s="4" t="s">
        <v>1380</v>
      </c>
      <c r="C1984" s="4" t="s">
        <v>1371</v>
      </c>
      <c r="D1984" s="3" t="str">
        <f>VLOOKUP(Table13[[#This Row],[Location_HQ]],layoffs_location_with_coordinat!A:B,2,FALSE)</f>
        <v>San Francisco Bay Area</v>
      </c>
      <c r="E1984" s="49" t="str">
        <f>VLOOKUP(Table13[[#This Row],[Location_HQ]],layoffs_location_with_coordinat!A:C,3,FALSE)</f>
        <v>California</v>
      </c>
      <c r="F1984" s="3" t="str">
        <f>VLOOKUP(Table13[[#This Row],[Location_HQ]],layoffs_location_with_coordinat!A:D,4,FALSE)</f>
        <v>USA</v>
      </c>
      <c r="G1984" s="3" t="str">
        <f>VLOOKUP(Table13[[#This Row],[Location_HQ]],layoffs_location_with_coordinat!A:E,5,FALSE)</f>
        <v>North America</v>
      </c>
      <c r="H1984" s="23">
        <v>12</v>
      </c>
      <c r="I1984" s="24" t="d">
        <v>2024-10-02</v>
      </c>
      <c r="J1984" s="5">
        <v>31</v>
      </c>
      <c r="K1984" s="25">
        <f>SUM((Table13[[#This Row],[Laid_Off]]*100)/Table13[[#This Row],[Percentage]])</f>
        <v>38.70967741935484</v>
      </c>
      <c r="L1984" s="25">
        <f>SUM(Table13[[#This Row],[Company_Size_before_Layoffs]]-Table13[[#This Row],[Laid_Off]])</f>
        <v>26.70967741935484</v>
      </c>
      <c r="M1984" s="4" t="s">
        <v>92</v>
      </c>
      <c r="N1984" s="4" t="s">
        <v>49</v>
      </c>
      <c r="O1984" s="27" t="s">
        <v>2097</v>
      </c>
      <c r="P1984" s="23">
        <v>2024</v>
      </c>
      <c r="Q1984" s="3">
        <f>VLOOKUP(Table13[[#This Row],[Location_HQ]],layoffs_location_with_coordinat!A:F,6,FALSE)</f>
        <v>37.779258800000001</v>
      </c>
      <c r="R1984" s="3">
        <f>VLOOKUP(Table13[[#This Row],[Location_HQ]],layoffs_location_with_coordinat!A:G,7,FALSE)</f>
        <v>-122.4193286</v>
      </c>
    </row>
    <row r="1985" spans="1:18" ht="17" x14ac:dyDescent="0.2">
      <c r="A1985" s="3">
        <v>2075</v>
      </c>
      <c r="B1985" s="4" t="s">
        <v>2098</v>
      </c>
      <c r="C1985" s="4" t="s">
        <v>39</v>
      </c>
      <c r="D1985" s="3">
        <f>VLOOKUP(Table13[[#This Row],[Location_HQ]],layoffs_location_with_coordinat!A:B,2,FALSE)</f>
        <v>0</v>
      </c>
      <c r="E1985" s="49" t="str">
        <f>VLOOKUP(Table13[[#This Row],[Location_HQ]],layoffs_location_with_coordinat!A:C,3,FALSE)</f>
        <v>New York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2024-10-02</v>
      </c>
      <c r="J1985" s="5"/>
      <c r="K1985" s="25"/>
      <c r="L1985" s="25"/>
      <c r="M1985" s="4" t="s">
        <v>21</v>
      </c>
      <c r="N1985" s="4" t="s">
        <v>108</v>
      </c>
      <c r="O1985" s="27" t="s">
        <v>2099</v>
      </c>
      <c r="P1985" s="23">
        <v>2024</v>
      </c>
      <c r="Q1985" s="3">
        <f>VLOOKUP(Table13[[#This Row],[Location_HQ]],layoffs_location_with_coordinat!A:F,6,FALSE)</f>
        <v>40.7127281</v>
      </c>
      <c r="R1985" s="3">
        <f>VLOOKUP(Table13[[#This Row],[Location_HQ]],layoffs_location_with_coordinat!A:G,7,FALSE)</f>
        <v>-74.006015199999993</v>
      </c>
    </row>
    <row r="1986" spans="1:18" ht="17" x14ac:dyDescent="0.2">
      <c r="A1986" s="3">
        <v>2076</v>
      </c>
      <c r="B1986" s="4" t="s">
        <v>554</v>
      </c>
      <c r="C1986" s="4" t="s">
        <v>1371</v>
      </c>
      <c r="D1986" s="3" t="str">
        <f>VLOOKUP(Table13[[#This Row],[Location_HQ]],layoffs_location_with_coordinat!A:B,2,FALSE)</f>
        <v>San Francisco Bay Area</v>
      </c>
      <c r="E1986" s="49" t="str">
        <f>VLOOKUP(Table13[[#This Row],[Location_HQ]],layoffs_location_with_coordinat!A:C,3,FALSE)</f>
        <v>California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4"/>
      <c r="I1986" s="24" t="d">
        <v>2024-10-02</v>
      </c>
      <c r="J1986" s="5">
        <v>2</v>
      </c>
      <c r="K1986" s="25"/>
      <c r="L1986" s="25"/>
      <c r="M1986" s="4" t="s">
        <v>90</v>
      </c>
      <c r="N1986" s="4" t="s">
        <v>36</v>
      </c>
      <c r="O1986" s="27" t="s">
        <v>2100</v>
      </c>
      <c r="P1986" s="23">
        <v>2024</v>
      </c>
      <c r="Q1986" s="3">
        <f>VLOOKUP(Table13[[#This Row],[Location_HQ]],layoffs_location_with_coordinat!A:F,6,FALSE)</f>
        <v>37.779258800000001</v>
      </c>
      <c r="R1986" s="3">
        <f>VLOOKUP(Table13[[#This Row],[Location_HQ]],layoffs_location_with_coordinat!A:G,7,FALSE)</f>
        <v>-122.4193286</v>
      </c>
    </row>
    <row r="1987" spans="1:18" ht="17" x14ac:dyDescent="0.2">
      <c r="A1987" s="3">
        <v>2071</v>
      </c>
      <c r="B1987" s="4" t="s">
        <v>2091</v>
      </c>
      <c r="C1987" s="4" t="s">
        <v>1371</v>
      </c>
      <c r="D1987" s="3" t="str">
        <f>VLOOKUP(Table13[[#This Row],[Location_HQ]],layoffs_location_with_coordinat!A:B,2,FALSE)</f>
        <v>San Francisco Bay Area</v>
      </c>
      <c r="E1987" s="49" t="str">
        <f>VLOOKUP(Table13[[#This Row],[Location_HQ]],layoffs_location_with_coordinat!A:C,3,FALSE)</f>
        <v>California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500</v>
      </c>
      <c r="I1987" s="24" t="d">
        <v>2024-10-07</v>
      </c>
      <c r="J1987" s="5">
        <v>100</v>
      </c>
      <c r="K1987" s="25">
        <f>SUM((Table13[[#This Row],[Laid_Off]]*100)/Table13[[#This Row],[Percentage]])</f>
        <v>500</v>
      </c>
      <c r="L1987" s="25">
        <f>SUM(Table13[[#This Row],[Company_Size_before_Layoffs]]-Table13[[#This Row],[Laid_Off]])</f>
        <v>0</v>
      </c>
      <c r="M1987" s="4" t="s">
        <v>16</v>
      </c>
      <c r="N1987" s="4" t="s">
        <v>108</v>
      </c>
      <c r="O1987" s="27" t="s">
        <v>2092</v>
      </c>
      <c r="P1987" s="23">
        <v>2024</v>
      </c>
      <c r="Q1987" s="3">
        <f>VLOOKUP(Table13[[#This Row],[Location_HQ]],layoffs_location_with_coordinat!A:F,6,FALSE)</f>
        <v>37.779258800000001</v>
      </c>
      <c r="R1987" s="3">
        <f>VLOOKUP(Table13[[#This Row],[Location_HQ]],layoffs_location_with_coordinat!A:G,7,FALSE)</f>
        <v>-122.4193286</v>
      </c>
    </row>
    <row r="1988" spans="1:18" ht="17" x14ac:dyDescent="0.2">
      <c r="A1988" s="3">
        <v>2072</v>
      </c>
      <c r="B1988" s="4" t="s">
        <v>2093</v>
      </c>
      <c r="C1988" s="4" t="s">
        <v>1711</v>
      </c>
      <c r="D1988" s="3" t="str">
        <f>VLOOKUP(Table13[[#This Row],[Location_HQ]],layoffs_location_with_coordinat!A:B,2,FALSE)</f>
        <v>San Francisco Bay Area</v>
      </c>
      <c r="E1988" s="49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12</v>
      </c>
      <c r="I1988" s="24" t="d">
        <v>2024-10-07</v>
      </c>
      <c r="J1988" s="5">
        <v>1</v>
      </c>
      <c r="K1988" s="25">
        <f>SUM((Table13[[#This Row],[Laid_Off]]*100)/Table13[[#This Row],[Percentage]])</f>
        <v>1200</v>
      </c>
      <c r="L1988" s="25">
        <f>SUM(Table13[[#This Row],[Company_Size_before_Layoffs]]-Table13[[#This Row],[Laid_Off]])</f>
        <v>1188</v>
      </c>
      <c r="M1988" s="4" t="s">
        <v>130</v>
      </c>
      <c r="N1988" s="4" t="s">
        <v>28</v>
      </c>
      <c r="O1988" s="27" t="s">
        <v>2094</v>
      </c>
      <c r="P1988" s="23">
        <v>2024</v>
      </c>
      <c r="Q1988" s="3">
        <f>VLOOKUP(Table13[[#This Row],[Location_HQ]],layoffs_location_with_coordinat!A:F,6,FALSE)</f>
        <v>37.486323900000002</v>
      </c>
      <c r="R1988" s="3">
        <f>VLOOKUP(Table13[[#This Row],[Location_HQ]],layoffs_location_with_coordinat!A:G,7,FALSE)</f>
        <v>-122.232523</v>
      </c>
    </row>
    <row r="1989" spans="1:18" ht="17" x14ac:dyDescent="0.2">
      <c r="A1989" s="3">
        <v>2073</v>
      </c>
      <c r="B1989" s="4" t="s">
        <v>2095</v>
      </c>
      <c r="C1989" s="4" t="s">
        <v>71</v>
      </c>
      <c r="D1989" s="3">
        <f>VLOOKUP(Table13[[#This Row],[Location_HQ]],layoffs_location_with_coordinat!A:B,2,FALSE)</f>
        <v>0</v>
      </c>
      <c r="E1989" s="49" t="str">
        <f>VLOOKUP(Table13[[#This Row],[Location_HQ]],layoffs_location_with_coordinat!A:C,3,FALSE)</f>
        <v>Massachusetts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2024-10-07</v>
      </c>
      <c r="J1989" s="5">
        <v>100</v>
      </c>
      <c r="K1989" s="25"/>
      <c r="L1989" s="25">
        <f>SUM(Table13[[#This Row],[Company_Size_before_Layoffs]]-Table13[[#This Row],[Laid_Off]])</f>
        <v>0</v>
      </c>
      <c r="M1989" s="4" t="s">
        <v>60</v>
      </c>
      <c r="N1989" s="4" t="s">
        <v>28</v>
      </c>
      <c r="O1989" s="27" t="s">
        <v>2096</v>
      </c>
      <c r="P1989" s="23">
        <v>2024</v>
      </c>
      <c r="Q1989" s="3">
        <f>VLOOKUP(Table13[[#This Row],[Location_HQ]],layoffs_location_with_coordinat!A:F,6,FALSE)</f>
        <v>42.355433400000003</v>
      </c>
      <c r="R1989" s="3">
        <f>VLOOKUP(Table13[[#This Row],[Location_HQ]],layoffs_location_with_coordinat!A:G,7,FALSE)</f>
        <v>-71.060511000000005</v>
      </c>
    </row>
    <row r="1990" spans="1:18" ht="16" x14ac:dyDescent="0.2">
      <c r="A1990" s="3">
        <v>2069</v>
      </c>
      <c r="B1990" s="4" t="s">
        <v>2089</v>
      </c>
      <c r="C1990" s="4" t="s">
        <v>13</v>
      </c>
      <c r="D1990" s="3">
        <f>VLOOKUP(Table13[[#This Row],[Location_HQ]],layoffs_location_with_coordinat!A:B,2,FALSE)</f>
        <v>0</v>
      </c>
      <c r="E1990" s="49">
        <f>VLOOKUP(Table13[[#This Row],[Location_HQ]],layoffs_location_with_coordinat!A:C,3,FALSE)</f>
        <v>0</v>
      </c>
      <c r="F1990" s="3" t="str">
        <f>VLOOKUP(Table13[[#This Row],[Location_HQ]],layoffs_location_with_coordinat!A:D,4,FALSE)</f>
        <v>India</v>
      </c>
      <c r="G1990" s="3" t="str">
        <f>VLOOKUP(Table13[[#This Row],[Location_HQ]],layoffs_location_with_coordinat!A:E,5,FALSE)</f>
        <v>Asia</v>
      </c>
      <c r="H1990" s="23">
        <v>130</v>
      </c>
      <c r="I1990" s="24" t="d">
        <v>2024-10-08</v>
      </c>
      <c r="J1990" s="5">
        <v>40</v>
      </c>
      <c r="K1990" s="25">
        <f>SUM((Table13[[#This Row],[Laid_Off]]*100)/Table13[[#This Row],[Percentage]])</f>
        <v>325</v>
      </c>
      <c r="L1990" s="25">
        <f>SUM(Table13[[#This Row],[Company_Size_before_Layoffs]]-Table13[[#This Row],[Laid_Off]])</f>
        <v>195</v>
      </c>
      <c r="M1990" s="4" t="s">
        <v>30</v>
      </c>
      <c r="N1990" s="4" t="s">
        <v>69</v>
      </c>
      <c r="O1990" s="27" t="s">
        <v>2077</v>
      </c>
      <c r="P1990" s="23">
        <v>2024</v>
      </c>
      <c r="Q1990" s="3">
        <f>VLOOKUP(Table13[[#This Row],[Location_HQ]],layoffs_location_with_coordinat!A:F,6,FALSE)</f>
        <v>12.98815675</v>
      </c>
      <c r="R1990" s="3">
        <f>VLOOKUP(Table13[[#This Row],[Location_HQ]],layoffs_location_with_coordinat!A:G,7,FALSE)</f>
        <v>77.622600037959998</v>
      </c>
    </row>
    <row r="1991" spans="1:18" ht="16" x14ac:dyDescent="0.2">
      <c r="A1991" s="3">
        <v>2070</v>
      </c>
      <c r="B1991" s="4" t="s">
        <v>2090</v>
      </c>
      <c r="C1991" s="4" t="s">
        <v>58</v>
      </c>
      <c r="D1991" s="3">
        <f>VLOOKUP(Table13[[#This Row],[Location_HQ]],layoffs_location_with_coordinat!A:B,2,FALSE)</f>
        <v>0</v>
      </c>
      <c r="E1991" s="49">
        <f>VLOOKUP(Table13[[#This Row],[Location_HQ]],layoffs_location_with_coordinat!A:C,3,FALSE)</f>
        <v>0</v>
      </c>
      <c r="F1991" s="3" t="str">
        <f>VLOOKUP(Table13[[#This Row],[Location_HQ]],layoffs_location_with_coordinat!A:D,4,FALSE)</f>
        <v>UK</v>
      </c>
      <c r="G1991" s="3" t="str">
        <f>VLOOKUP(Table13[[#This Row],[Location_HQ]],layoffs_location_with_coordinat!A:E,5,FALSE)</f>
        <v>Europe</v>
      </c>
      <c r="H1991" s="4"/>
      <c r="I1991" s="24" t="d">
        <v>2024-10-08</v>
      </c>
      <c r="J1991" s="5"/>
      <c r="K1991" s="25"/>
      <c r="L1991" s="25"/>
      <c r="M1991" s="4" t="s">
        <v>77</v>
      </c>
      <c r="N1991" s="4" t="s">
        <v>49</v>
      </c>
      <c r="O1991" s="27" t="s">
        <v>1974</v>
      </c>
      <c r="P1991" s="23">
        <v>2024</v>
      </c>
      <c r="Q1991" s="3">
        <f>VLOOKUP(Table13[[#This Row],[Location_HQ]],layoffs_location_with_coordinat!A:F,6,FALSE)</f>
        <v>51.489333500000001</v>
      </c>
      <c r="R1991" s="3">
        <f>VLOOKUP(Table13[[#This Row],[Location_HQ]],layoffs_location_with_coordinat!A:G,7,FALSE)</f>
        <v>-0.14405508452768701</v>
      </c>
    </row>
    <row r="1992" spans="1:18" ht="17" x14ac:dyDescent="0.2">
      <c r="A1992" s="3">
        <v>2068</v>
      </c>
      <c r="B1992" s="4" t="s">
        <v>141</v>
      </c>
      <c r="C1992" s="4" t="s">
        <v>1717</v>
      </c>
      <c r="D1992" s="3" t="str">
        <f>VLOOKUP(Table13[[#This Row],[Location_HQ]],layoffs_location_with_coordinat!A:B,2,FALSE)</f>
        <v>San Francisco Bay Area</v>
      </c>
      <c r="E1992" s="49" t="str">
        <f>VLOOKUP(Table13[[#This Row],[Location_HQ]],layoffs_location_with_coordinat!A:C,3,FALSE)</f>
        <v>California</v>
      </c>
      <c r="F1992" s="3" t="str">
        <f>VLOOKUP(Table13[[#This Row],[Location_HQ]],layoffs_location_with_coordinat!A:D,4,FALSE)</f>
        <v>USA</v>
      </c>
      <c r="G1992" s="3" t="str">
        <f>VLOOKUP(Table13[[#This Row],[Location_HQ]],layoffs_location_with_coordinat!A:E,5,FALSE)</f>
        <v>North America</v>
      </c>
      <c r="H1992" s="4"/>
      <c r="I1992" s="24" t="d">
        <v>2024-10-09</v>
      </c>
      <c r="J1992" s="5">
        <v>100</v>
      </c>
      <c r="K1992" s="25"/>
      <c r="L1992" s="25">
        <f>SUM(Table13[[#This Row],[Company_Size_before_Layoffs]]-Table13[[#This Row],[Laid_Off]])</f>
        <v>0</v>
      </c>
      <c r="M1992" s="4" t="s">
        <v>77</v>
      </c>
      <c r="N1992" s="4" t="s">
        <v>22</v>
      </c>
      <c r="O1992" s="27" t="s">
        <v>2088</v>
      </c>
      <c r="P1992" s="23">
        <v>2024</v>
      </c>
      <c r="Q1992" s="3">
        <f>VLOOKUP(Table13[[#This Row],[Location_HQ]],layoffs_location_with_coordinat!A:F,6,FALSE)</f>
        <v>37.8708393</v>
      </c>
      <c r="R1992" s="3">
        <f>VLOOKUP(Table13[[#This Row],[Location_HQ]],layoffs_location_with_coordinat!A:G,7,FALSE)</f>
        <v>-122.272863</v>
      </c>
    </row>
    <row r="1993" spans="1:18" ht="17" x14ac:dyDescent="0.2">
      <c r="A1993" s="3">
        <v>2065</v>
      </c>
      <c r="B1993" s="4" t="s">
        <v>2084</v>
      </c>
      <c r="C1993" s="4" t="s">
        <v>154</v>
      </c>
      <c r="D1993" s="3">
        <f>VLOOKUP(Table13[[#This Row],[Location_HQ]],layoffs_location_with_coordinat!A:B,2,FALSE)</f>
        <v>0</v>
      </c>
      <c r="E1993" s="49" t="str">
        <f>VLOOKUP(Table13[[#This Row],[Location_HQ]],layoffs_location_with_coordinat!A:C,3,FALSE)</f>
        <v>Illinois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23">
        <v>200</v>
      </c>
      <c r="I1993" s="24" t="d">
        <v>2024-10-10</v>
      </c>
      <c r="J1993" s="5">
        <v>15</v>
      </c>
      <c r="K1993" s="25">
        <f>SUM((Table13[[#This Row],[Laid_Off]]*100)/Table13[[#This Row],[Percentage]])</f>
        <v>1333.3333333333333</v>
      </c>
      <c r="L1993" s="25">
        <f>SUM(Table13[[#This Row],[Company_Size_before_Layoffs]]-Table13[[#This Row],[Laid_Off]])</f>
        <v>1133.3333333333333</v>
      </c>
      <c r="M1993" s="4" t="s">
        <v>2007</v>
      </c>
      <c r="N1993" s="4" t="s">
        <v>33</v>
      </c>
      <c r="O1993" s="27"/>
      <c r="P1993" s="23">
        <v>2024</v>
      </c>
      <c r="Q1993" s="3">
        <f>VLOOKUP(Table13[[#This Row],[Location_HQ]],layoffs_location_with_coordinat!A:F,6,FALSE)</f>
        <v>41.875561599999997</v>
      </c>
      <c r="R1993" s="3">
        <f>VLOOKUP(Table13[[#This Row],[Location_HQ]],layoffs_location_with_coordinat!A:G,7,FALSE)</f>
        <v>-87.6244212</v>
      </c>
    </row>
    <row r="1994" spans="1:18" ht="17" x14ac:dyDescent="0.2">
      <c r="A1994" s="3">
        <v>2066</v>
      </c>
      <c r="B1994" s="4" t="s">
        <v>2085</v>
      </c>
      <c r="C1994" s="4" t="s">
        <v>2069</v>
      </c>
      <c r="D1994" s="3">
        <f>VLOOKUP(Table13[[#This Row],[Location_HQ]],layoffs_location_with_coordinat!A:B,2,FALSE)</f>
        <v>0</v>
      </c>
      <c r="E1994" s="49" t="str">
        <f>VLOOKUP(Table13[[#This Row],[Location_HQ]],layoffs_location_with_coordinat!A:C,3,FALSE)</f>
        <v>Kentucky</v>
      </c>
      <c r="F1994" s="3" t="str">
        <f>VLOOKUP(Table13[[#This Row],[Location_HQ]],layoffs_location_with_coordinat!A:D,4,FALSE)</f>
        <v>USA</v>
      </c>
      <c r="G1994" s="3" t="str">
        <f>VLOOKUP(Table13[[#This Row],[Location_HQ]],layoffs_location_with_coordinat!A:E,5,FALSE)</f>
        <v>North America</v>
      </c>
      <c r="H1994" s="4"/>
      <c r="I1994" s="24" t="d">
        <v>2024-10-10</v>
      </c>
      <c r="J1994" s="5">
        <v>100</v>
      </c>
      <c r="K1994" s="25"/>
      <c r="L1994" s="25">
        <f>SUM(Table13[[#This Row],[Company_Size_before_Layoffs]]-Table13[[#This Row],[Laid_Off]])</f>
        <v>0</v>
      </c>
      <c r="M1994" s="4" t="s">
        <v>30</v>
      </c>
      <c r="N1994" s="4" t="s">
        <v>147</v>
      </c>
      <c r="O1994" s="27" t="s">
        <v>2086</v>
      </c>
      <c r="P1994" s="23">
        <v>2024</v>
      </c>
      <c r="Q1994" s="3">
        <f>VLOOKUP(Table13[[#This Row],[Location_HQ]],layoffs_location_with_coordinat!A:F,6,FALSE)</f>
        <v>38.223999104000001</v>
      </c>
      <c r="R1994" s="3">
        <f>VLOOKUP(Table13[[#This Row],[Location_HQ]],layoffs_location_with_coordinat!A:G,7,FALSE)</f>
        <v>-85.742997028000005</v>
      </c>
    </row>
    <row r="1995" spans="1:18" ht="17" x14ac:dyDescent="0.2">
      <c r="A1995" s="3">
        <v>2067</v>
      </c>
      <c r="B1995" s="4" t="s">
        <v>2087</v>
      </c>
      <c r="C1995" s="4" t="s">
        <v>1474</v>
      </c>
      <c r="D1995" s="3" t="str">
        <f>VLOOKUP(Table13[[#This Row],[Location_HQ]],layoffs_location_with_coordinat!A:B,2,FALSE)</f>
        <v>San Francisco Bay Area</v>
      </c>
      <c r="E1995" s="49" t="str">
        <f>VLOOKUP(Table13[[#This Row],[Location_HQ]],layoffs_location_with_coordinat!A:C,3,FALSE)</f>
        <v>California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2024-10-10</v>
      </c>
      <c r="J1995" s="5"/>
      <c r="K1995" s="25"/>
      <c r="L1995" s="25"/>
      <c r="M1995" s="4" t="s">
        <v>2007</v>
      </c>
      <c r="N1995" s="4" t="s">
        <v>22</v>
      </c>
      <c r="O1995" s="27"/>
      <c r="P1995" s="23">
        <v>2024</v>
      </c>
      <c r="Q1995" s="3">
        <f>VLOOKUP(Table13[[#This Row],[Location_HQ]],layoffs_location_with_coordinat!A:F,6,FALSE)</f>
        <v>37.4443293</v>
      </c>
      <c r="R1995" s="3">
        <f>VLOOKUP(Table13[[#This Row],[Location_HQ]],layoffs_location_with_coordinat!A:G,7,FALSE)</f>
        <v>-122.1598465</v>
      </c>
    </row>
    <row r="1996" spans="1:18" ht="16" x14ac:dyDescent="0.2">
      <c r="A1996" s="3">
        <v>2062</v>
      </c>
      <c r="B1996" s="4" t="s">
        <v>2078</v>
      </c>
      <c r="C1996" s="4" t="s">
        <v>445</v>
      </c>
      <c r="D1996" s="3">
        <f>VLOOKUP(Table13[[#This Row],[Location_HQ]],layoffs_location_with_coordinat!A:B,2,FALSE)</f>
        <v>0</v>
      </c>
      <c r="E1996" s="49">
        <f>VLOOKUP(Table13[[#This Row],[Location_HQ]],layoffs_location_with_coordinat!A:C,3,FALSE)</f>
        <v>0</v>
      </c>
      <c r="F1996" s="3" t="str">
        <f>VLOOKUP(Table13[[#This Row],[Location_HQ]],layoffs_location_with_coordinat!A:D,4,FALSE)</f>
        <v>Indonesia</v>
      </c>
      <c r="G1996" s="3" t="str">
        <f>VLOOKUP(Table13[[#This Row],[Location_HQ]],layoffs_location_with_coordinat!A:E,5,FALSE)</f>
        <v>Asia</v>
      </c>
      <c r="H1996" s="23">
        <v>500</v>
      </c>
      <c r="I1996" s="24" t="d">
        <v>2024-10-11</v>
      </c>
      <c r="J1996" s="5"/>
      <c r="K1996" s="25"/>
      <c r="L1996" s="25"/>
      <c r="M1996" s="4" t="s">
        <v>16</v>
      </c>
      <c r="N1996" s="4" t="s">
        <v>22</v>
      </c>
      <c r="O1996" s="27" t="s">
        <v>2079</v>
      </c>
      <c r="P1996" s="23">
        <v>2024</v>
      </c>
      <c r="Q1996" s="3">
        <f>VLOOKUP(Table13[[#This Row],[Location_HQ]],layoffs_location_with_coordinat!A:F,6,FALSE)</f>
        <v>-6.1752469999999997</v>
      </c>
      <c r="R1996" s="3">
        <f>VLOOKUP(Table13[[#This Row],[Location_HQ]],layoffs_location_with_coordinat!A:G,7,FALSE)</f>
        <v>106.8270488</v>
      </c>
    </row>
    <row r="1997" spans="1:18" ht="17" x14ac:dyDescent="0.2">
      <c r="A1997" s="3">
        <v>2063</v>
      </c>
      <c r="B1997" s="4" t="s">
        <v>2080</v>
      </c>
      <c r="C1997" s="4" t="s">
        <v>264</v>
      </c>
      <c r="D1997" s="3">
        <f>VLOOKUP(Table13[[#This Row],[Location_HQ]],layoffs_location_with_coordinat!A:B,2,FALSE)</f>
        <v>0</v>
      </c>
      <c r="E1997" s="49" t="str">
        <f>VLOOKUP(Table13[[#This Row],[Location_HQ]],layoffs_location_with_coordinat!A:C,3,FALSE)</f>
        <v>Arizona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23">
        <v>130</v>
      </c>
      <c r="I1997" s="24" t="d">
        <v>2024-10-11</v>
      </c>
      <c r="J1997" s="5">
        <v>15</v>
      </c>
      <c r="K1997" s="25">
        <f>SUM((Table13[[#This Row],[Laid_Off]]*100)/Table13[[#This Row],[Percentage]])</f>
        <v>866.66666666666663</v>
      </c>
      <c r="L1997" s="25">
        <f>SUM(Table13[[#This Row],[Company_Size_before_Layoffs]]-Table13[[#This Row],[Laid_Off]])</f>
        <v>736.66666666666663</v>
      </c>
      <c r="M1997" s="4" t="s">
        <v>32</v>
      </c>
      <c r="N1997" s="4" t="s">
        <v>28</v>
      </c>
      <c r="O1997" s="27" t="s">
        <v>2081</v>
      </c>
      <c r="P1997" s="23">
        <v>2024</v>
      </c>
      <c r="Q1997" s="3">
        <f>VLOOKUP(Table13[[#This Row],[Location_HQ]],layoffs_location_with_coordinat!A:F,6,FALSE)</f>
        <v>33.448436700000002</v>
      </c>
      <c r="R1997" s="3">
        <f>VLOOKUP(Table13[[#This Row],[Location_HQ]],layoffs_location_with_coordinat!A:G,7,FALSE)</f>
        <v>-112.074141</v>
      </c>
    </row>
    <row r="1998" spans="1:18" ht="16" x14ac:dyDescent="0.2">
      <c r="A1998" s="3">
        <v>2064</v>
      </c>
      <c r="B1998" s="4" t="s">
        <v>2082</v>
      </c>
      <c r="C1998" s="4" t="s">
        <v>13</v>
      </c>
      <c r="D1998" s="3">
        <f>VLOOKUP(Table13[[#This Row],[Location_HQ]],layoffs_location_with_coordinat!A:B,2,FALSE)</f>
        <v>0</v>
      </c>
      <c r="E1998" s="49">
        <f>VLOOKUP(Table13[[#This Row],[Location_HQ]],layoffs_location_with_coordinat!A:C,3,FALSE)</f>
        <v>0</v>
      </c>
      <c r="F1998" s="3" t="str">
        <f>VLOOKUP(Table13[[#This Row],[Location_HQ]],layoffs_location_with_coordinat!A:D,4,FALSE)</f>
        <v>India</v>
      </c>
      <c r="G1998" s="3" t="str">
        <f>VLOOKUP(Table13[[#This Row],[Location_HQ]],layoffs_location_with_coordinat!A:E,5,FALSE)</f>
        <v>Asia</v>
      </c>
      <c r="H1998" s="4"/>
      <c r="I1998" s="24" t="d">
        <v>2024-10-11</v>
      </c>
      <c r="J1998" s="5">
        <v>100</v>
      </c>
      <c r="K1998" s="25"/>
      <c r="L1998" s="25">
        <f>SUM(Table13[[#This Row],[Company_Size_before_Layoffs]]-Table13[[#This Row],[Laid_Off]])</f>
        <v>0</v>
      </c>
      <c r="M1998" s="4" t="s">
        <v>92</v>
      </c>
      <c r="N1998" s="4" t="s">
        <v>69</v>
      </c>
      <c r="O1998" s="27" t="s">
        <v>2083</v>
      </c>
      <c r="P1998" s="23">
        <v>2024</v>
      </c>
      <c r="Q1998" s="3">
        <f>VLOOKUP(Table13[[#This Row],[Location_HQ]],layoffs_location_with_coordinat!A:F,6,FALSE)</f>
        <v>12.98815675</v>
      </c>
      <c r="R1998" s="3">
        <f>VLOOKUP(Table13[[#This Row],[Location_HQ]],layoffs_location_with_coordinat!A:G,7,FALSE)</f>
        <v>77.622600037959998</v>
      </c>
    </row>
    <row r="1999" spans="1:18" ht="17" x14ac:dyDescent="0.2">
      <c r="A1999" s="3">
        <v>2060</v>
      </c>
      <c r="B1999" s="4" t="s">
        <v>2075</v>
      </c>
      <c r="C1999" s="4" t="s">
        <v>1416</v>
      </c>
      <c r="D1999" s="3" t="str">
        <f>VLOOKUP(Table13[[#This Row],[Location_HQ]],layoffs_location_with_coordinat!A:B,2,FALSE)</f>
        <v>San Francisco Bay Area</v>
      </c>
      <c r="E1999" s="49" t="str">
        <f>VLOOKUP(Table13[[#This Row],[Location_HQ]],layoffs_location_with_coordinat!A:C,3,FALSE)</f>
        <v>California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</v>
      </c>
      <c r="I1999" s="24" t="d">
        <v>2024-10-15</v>
      </c>
      <c r="J1999" s="5"/>
      <c r="K1999" s="25"/>
      <c r="L1999" s="25"/>
      <c r="M1999" s="4" t="s">
        <v>79</v>
      </c>
      <c r="N1999" s="4" t="s">
        <v>33</v>
      </c>
      <c r="O1999" s="27" t="s">
        <v>2076</v>
      </c>
      <c r="P1999" s="23">
        <v>2024</v>
      </c>
      <c r="Q1999" s="3">
        <f>VLOOKUP(Table13[[#This Row],[Location_HQ]],layoffs_location_with_coordinat!A:F,6,FALSE)</f>
        <v>37.354106999999999</v>
      </c>
      <c r="R1999" s="3">
        <f>VLOOKUP(Table13[[#This Row],[Location_HQ]],layoffs_location_with_coordinat!A:G,7,FALSE)</f>
        <v>-121.95523799999999</v>
      </c>
    </row>
    <row r="2000" spans="1:18" ht="17" x14ac:dyDescent="0.2">
      <c r="A2000" s="3">
        <v>2061</v>
      </c>
      <c r="B2000" s="4" t="s">
        <v>194</v>
      </c>
      <c r="C2000" s="4" t="s">
        <v>39</v>
      </c>
      <c r="D2000" s="3">
        <f>VLOOKUP(Table13[[#This Row],[Location_HQ]],layoffs_location_with_coordinat!A:B,2,FALSE)</f>
        <v>0</v>
      </c>
      <c r="E2000" s="49" t="str">
        <f>VLOOKUP(Table13[[#This Row],[Location_HQ]],layoffs_location_with_coordinat!A:C,3,FALSE)</f>
        <v>New York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2024-10-15</v>
      </c>
      <c r="J2000" s="5">
        <v>100</v>
      </c>
      <c r="K2000" s="25"/>
      <c r="L2000" s="25">
        <f>SUM(Table13[[#This Row],[Company_Size_before_Layoffs]]-Table13[[#This Row],[Laid_Off]])</f>
        <v>0</v>
      </c>
      <c r="M2000" s="4" t="s">
        <v>48</v>
      </c>
      <c r="N2000" s="4" t="s">
        <v>69</v>
      </c>
      <c r="O2000" s="27" t="s">
        <v>2077</v>
      </c>
      <c r="P2000" s="23">
        <v>2024</v>
      </c>
      <c r="Q2000" s="3">
        <f>VLOOKUP(Table13[[#This Row],[Location_HQ]],layoffs_location_with_coordinat!A:F,6,FALSE)</f>
        <v>40.7127281</v>
      </c>
      <c r="R2000" s="3">
        <f>VLOOKUP(Table13[[#This Row],[Location_HQ]],layoffs_location_with_coordinat!A:G,7,FALSE)</f>
        <v>-74.006015199999993</v>
      </c>
    </row>
    <row r="2001" spans="1:18" ht="17" x14ac:dyDescent="0.2">
      <c r="A2001" s="3">
        <v>2059</v>
      </c>
      <c r="B2001" s="4" t="s">
        <v>385</v>
      </c>
      <c r="C2001" s="4" t="s">
        <v>1444</v>
      </c>
      <c r="D2001" s="3" t="str">
        <f>VLOOKUP(Table13[[#This Row],[Location_HQ]],layoffs_location_with_coordinat!A:B,2,FALSE)</f>
        <v>San Francisco Bay Area</v>
      </c>
      <c r="E2001" s="49" t="str">
        <f>VLOOKUP(Table13[[#This Row],[Location_HQ]],layoffs_location_with_coordinat!A:C,3,FALSE)</f>
        <v>California</v>
      </c>
      <c r="F2001" s="3" t="str">
        <f>VLOOKUP(Table13[[#This Row],[Location_HQ]],layoffs_location_with_coordinat!A:D,4,FALSE)</f>
        <v>USA</v>
      </c>
      <c r="G2001" s="3" t="str">
        <f>VLOOKUP(Table13[[#This Row],[Location_HQ]],layoffs_location_with_coordinat!A:E,5,FALSE)</f>
        <v>North America</v>
      </c>
      <c r="H2001" s="4"/>
      <c r="I2001" s="24" t="d">
        <v>2024-10-16</v>
      </c>
      <c r="J2001" s="5"/>
      <c r="K2001" s="25"/>
      <c r="L2001" s="25"/>
      <c r="M2001" s="4" t="s">
        <v>16</v>
      </c>
      <c r="N2001" s="4" t="s">
        <v>28</v>
      </c>
      <c r="O2001" s="27" t="s">
        <v>2074</v>
      </c>
      <c r="P2001" s="23">
        <v>2024</v>
      </c>
      <c r="Q2001" s="3">
        <f>VLOOKUP(Table13[[#This Row],[Location_HQ]],layoffs_location_with_coordinat!A:F,6,FALSE)</f>
        <v>37.451967099999997</v>
      </c>
      <c r="R2001" s="3">
        <f>VLOOKUP(Table13[[#This Row],[Location_HQ]],layoffs_location_with_coordinat!A:G,7,FALSE)</f>
        <v>-122.177992</v>
      </c>
    </row>
    <row r="2002" spans="1:18" ht="17" x14ac:dyDescent="0.2">
      <c r="A2002" s="3">
        <v>2058</v>
      </c>
      <c r="B2002" s="4" t="s">
        <v>2073</v>
      </c>
      <c r="C2002" s="4" t="s">
        <v>171</v>
      </c>
      <c r="D2002" s="3">
        <f>VLOOKUP(Table13[[#This Row],[Location_HQ]],layoffs_location_with_coordinat!A:B,2,FALSE)</f>
        <v>0</v>
      </c>
      <c r="E2002" s="49" t="str">
        <f>VLOOKUP(Table13[[#This Row],[Location_HQ]],layoffs_location_with_coordinat!A:C,3,FALSE)</f>
        <v>Georgia</v>
      </c>
      <c r="F2002" s="3" t="str">
        <f>VLOOKUP(Table13[[#This Row],[Location_HQ]],layoffs_location_with_coordinat!A:D,4,FALSE)</f>
        <v>USA</v>
      </c>
      <c r="G2002" s="3" t="str">
        <f>VLOOKUP(Table13[[#This Row],[Location_HQ]],layoffs_location_with_coordinat!A:E,5,FALSE)</f>
        <v>North America</v>
      </c>
      <c r="H2002" s="4"/>
      <c r="I2002" s="24" t="d">
        <v>2024-10-17</v>
      </c>
      <c r="J2002" s="5">
        <v>100</v>
      </c>
      <c r="K2002" s="25"/>
      <c r="L2002" s="25">
        <f>SUM(Table13[[#This Row],[Company_Size_before_Layoffs]]-Table13[[#This Row],[Laid_Off]])</f>
        <v>0</v>
      </c>
      <c r="M2002" s="4" t="s">
        <v>35</v>
      </c>
      <c r="N2002" s="4" t="s">
        <v>22</v>
      </c>
      <c r="O2002" s="27"/>
      <c r="P2002" s="23">
        <v>2024</v>
      </c>
      <c r="Q2002" s="3">
        <f>VLOOKUP(Table13[[#This Row],[Location_HQ]],layoffs_location_with_coordinat!A:F,6,FALSE)</f>
        <v>33.748992399999999</v>
      </c>
      <c r="R2002" s="3">
        <f>VLOOKUP(Table13[[#This Row],[Location_HQ]],layoffs_location_with_coordinat!A:G,7,FALSE)</f>
        <v>-84.390264400000007</v>
      </c>
    </row>
    <row r="2003" spans="1:18" ht="17" x14ac:dyDescent="0.2">
      <c r="A2003" s="3">
        <v>2057</v>
      </c>
      <c r="B2003" s="4" t="s">
        <v>323</v>
      </c>
      <c r="C2003" s="4" t="s">
        <v>39</v>
      </c>
      <c r="D2003" s="3">
        <f>VLOOKUP(Table13[[#This Row],[Location_HQ]],layoffs_location_with_coordinat!A:B,2,FALSE)</f>
        <v>0</v>
      </c>
      <c r="E2003" s="49" t="str">
        <f>VLOOKUP(Table13[[#This Row],[Location_HQ]],layoffs_location_with_coordinat!A:C,3,FALSE)</f>
        <v>New York</v>
      </c>
      <c r="F2003" s="3" t="str">
        <f>VLOOKUP(Table13[[#This Row],[Location_HQ]],layoffs_location_with_coordinat!A:D,4,FALSE)</f>
        <v>USA</v>
      </c>
      <c r="G2003" s="3" t="str">
        <f>VLOOKUP(Table13[[#This Row],[Location_HQ]],layoffs_location_with_coordinat!A:E,5,FALSE)</f>
        <v>North America</v>
      </c>
      <c r="H2003" s="4"/>
      <c r="I2003" s="24" t="d">
        <v>2024-10-20</v>
      </c>
      <c r="J2003" s="5"/>
      <c r="K2003" s="25"/>
      <c r="L2003" s="25"/>
      <c r="M2003" s="4" t="s">
        <v>84</v>
      </c>
      <c r="N2003" s="4" t="s">
        <v>49</v>
      </c>
      <c r="O2003" s="27" t="s">
        <v>2072</v>
      </c>
      <c r="P2003" s="23">
        <v>2024</v>
      </c>
      <c r="Q2003" s="3">
        <f>VLOOKUP(Table13[[#This Row],[Location_HQ]],layoffs_location_with_coordinat!A:F,6,FALSE)</f>
        <v>40.7127281</v>
      </c>
      <c r="R2003" s="3">
        <f>VLOOKUP(Table13[[#This Row],[Location_HQ]],layoffs_location_with_coordinat!A:G,7,FALSE)</f>
        <v>-74.006015199999993</v>
      </c>
    </row>
    <row r="2004" spans="1:18" ht="17" x14ac:dyDescent="0.2">
      <c r="A2004" s="3">
        <v>2055</v>
      </c>
      <c r="B2004" s="4" t="s">
        <v>2068</v>
      </c>
      <c r="C2004" s="4" t="s">
        <v>2069</v>
      </c>
      <c r="D2004" s="3">
        <f>VLOOKUP(Table13[[#This Row],[Location_HQ]],layoffs_location_with_coordinat!A:B,2,FALSE)</f>
        <v>0</v>
      </c>
      <c r="E2004" s="49" t="str">
        <f>VLOOKUP(Table13[[#This Row],[Location_HQ]],layoffs_location_with_coordinat!A:C,3,FALSE)</f>
        <v>Kentucky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100</v>
      </c>
      <c r="I2004" s="24" t="d">
        <v>2024-10-21</v>
      </c>
      <c r="J2004" s="5"/>
      <c r="K2004" s="25"/>
      <c r="L2004" s="25"/>
      <c r="M2004" s="4" t="s">
        <v>139</v>
      </c>
      <c r="N2004" s="4" t="s">
        <v>33</v>
      </c>
      <c r="O2004" s="27" t="s">
        <v>2070</v>
      </c>
      <c r="P2004" s="23">
        <v>2024</v>
      </c>
      <c r="Q2004" s="3">
        <f>VLOOKUP(Table13[[#This Row],[Location_HQ]],layoffs_location_with_coordinat!A:F,6,FALSE)</f>
        <v>38.223999104000001</v>
      </c>
      <c r="R2004" s="3">
        <f>VLOOKUP(Table13[[#This Row],[Location_HQ]],layoffs_location_with_coordinat!A:G,7,FALSE)</f>
        <v>-85.742997028000005</v>
      </c>
    </row>
    <row r="2005" spans="1:18" ht="17" x14ac:dyDescent="0.2">
      <c r="A2005" s="3">
        <v>2056</v>
      </c>
      <c r="B2005" s="4" t="s">
        <v>1583</v>
      </c>
      <c r="C2005" s="4" t="s">
        <v>39</v>
      </c>
      <c r="D2005" s="3">
        <f>VLOOKUP(Table13[[#This Row],[Location_HQ]],layoffs_location_with_coordinat!A:B,2,FALSE)</f>
        <v>0</v>
      </c>
      <c r="E2005" s="49" t="str">
        <f>VLOOKUP(Table13[[#This Row],[Location_HQ]],layoffs_location_with_coordinat!A:C,3,FALSE)</f>
        <v>New York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23">
        <v>22</v>
      </c>
      <c r="I2005" s="24" t="d">
        <v>2024-10-21</v>
      </c>
      <c r="J2005" s="5"/>
      <c r="K2005" s="25"/>
      <c r="L2005" s="25"/>
      <c r="M2005" s="4" t="s">
        <v>54</v>
      </c>
      <c r="N2005" s="4" t="s">
        <v>41</v>
      </c>
      <c r="O2005" s="27" t="s">
        <v>2071</v>
      </c>
      <c r="P2005" s="23">
        <v>2024</v>
      </c>
      <c r="Q2005" s="3">
        <f>VLOOKUP(Table13[[#This Row],[Location_HQ]],layoffs_location_with_coordinat!A:F,6,FALSE)</f>
        <v>40.7127281</v>
      </c>
      <c r="R2005" s="3">
        <f>VLOOKUP(Table13[[#This Row],[Location_HQ]],layoffs_location_with_coordinat!A:G,7,FALSE)</f>
        <v>-74.006015199999993</v>
      </c>
    </row>
    <row r="2006" spans="1:18" ht="16" x14ac:dyDescent="0.2">
      <c r="A2006" s="3">
        <v>2053</v>
      </c>
      <c r="B2006" s="4" t="s">
        <v>2064</v>
      </c>
      <c r="C2006" s="4" t="s">
        <v>2065</v>
      </c>
      <c r="D2006" s="3">
        <f>VLOOKUP(Table13[[#This Row],[Location_HQ]],layoffs_location_with_coordinat!A:B,2,FALSE)</f>
        <v>0</v>
      </c>
      <c r="E2006" s="49">
        <f>VLOOKUP(Table13[[#This Row],[Location_HQ]],layoffs_location_with_coordinat!A:C,3,FALSE)</f>
        <v>0</v>
      </c>
      <c r="F2006" s="3" t="str">
        <f>VLOOKUP(Table13[[#This Row],[Location_HQ]],layoffs_location_with_coordinat!A:D,4,FALSE)</f>
        <v>Malta</v>
      </c>
      <c r="G2006" s="3" t="str">
        <f>VLOOKUP(Table13[[#This Row],[Location_HQ]],layoffs_location_with_coordinat!A:E,5,FALSE)</f>
        <v>Europe</v>
      </c>
      <c r="H2006" s="23">
        <v>2</v>
      </c>
      <c r="I2006" s="24" t="d">
        <v>2024-10-23</v>
      </c>
      <c r="J2006" s="5"/>
      <c r="K2006" s="25"/>
      <c r="L2006" s="25"/>
      <c r="M2006" s="4" t="s">
        <v>130</v>
      </c>
      <c r="N2006" s="4" t="s">
        <v>22</v>
      </c>
      <c r="O2006" s="27"/>
      <c r="P2006" s="23">
        <v>2024</v>
      </c>
      <c r="Q2006" s="3">
        <f>VLOOKUP(Table13[[#This Row],[Location_HQ]],layoffs_location_with_coordinat!A:F,6,FALSE)</f>
        <v>35.912500000000001</v>
      </c>
      <c r="R2006" s="3">
        <f>VLOOKUP(Table13[[#This Row],[Location_HQ]],layoffs_location_with_coordinat!A:G,7,FALSE)</f>
        <v>14.502219999999999</v>
      </c>
    </row>
    <row r="2007" spans="1:18" ht="17" x14ac:dyDescent="0.2">
      <c r="A2007" s="3">
        <v>2054</v>
      </c>
      <c r="B2007" s="4" t="s">
        <v>308</v>
      </c>
      <c r="C2007" s="4" t="s">
        <v>1371</v>
      </c>
      <c r="D2007" s="3" t="str">
        <f>VLOOKUP(Table13[[#This Row],[Location_HQ]],layoffs_location_with_coordinat!A:B,2,FALSE)</f>
        <v>San Francisco Bay Area</v>
      </c>
      <c r="E2007" s="49" t="str">
        <f>VLOOKUP(Table13[[#This Row],[Location_HQ]],layoffs_location_with_coordinat!A:C,3,FALSE)</f>
        <v>California</v>
      </c>
      <c r="F2007" s="3" t="str">
        <f>VLOOKUP(Table13[[#This Row],[Location_HQ]],layoffs_location_with_coordinat!A:D,4,FALSE)</f>
        <v>USA</v>
      </c>
      <c r="G2007" s="3" t="str">
        <f>VLOOKUP(Table13[[#This Row],[Location_HQ]],layoffs_location_with_coordinat!A:E,5,FALSE)</f>
        <v>North America</v>
      </c>
      <c r="H2007" s="4"/>
      <c r="I2007" s="24" t="d">
        <v>2024-10-23</v>
      </c>
      <c r="J2007" s="5">
        <v>21</v>
      </c>
      <c r="K2007" s="25"/>
      <c r="L2007" s="25"/>
      <c r="M2007" s="4" t="s">
        <v>60</v>
      </c>
      <c r="N2007" s="4" t="s">
        <v>28</v>
      </c>
      <c r="O2007" s="27" t="s">
        <v>2067</v>
      </c>
      <c r="P2007" s="23">
        <v>2024</v>
      </c>
      <c r="Q2007" s="3">
        <f>VLOOKUP(Table13[[#This Row],[Location_HQ]],layoffs_location_with_coordinat!A:F,6,FALSE)</f>
        <v>37.779258800000001</v>
      </c>
      <c r="R2007" s="3">
        <f>VLOOKUP(Table13[[#This Row],[Location_HQ]],layoffs_location_with_coordinat!A:G,7,FALSE)</f>
        <v>-122.4193286</v>
      </c>
    </row>
    <row r="2008" spans="1:18" ht="16" x14ac:dyDescent="0.2">
      <c r="A2008" s="3">
        <v>2052</v>
      </c>
      <c r="B2008" s="4" t="s">
        <v>2063</v>
      </c>
      <c r="C2008" s="4" t="s">
        <v>726</v>
      </c>
      <c r="D2008" s="3">
        <f>VLOOKUP(Table13[[#This Row],[Location_HQ]],layoffs_location_with_coordinat!A:B,2,FALSE)</f>
        <v>0</v>
      </c>
      <c r="E2008" s="49">
        <f>VLOOKUP(Table13[[#This Row],[Location_HQ]],layoffs_location_with_coordinat!A:C,3,FALSE)</f>
        <v>0</v>
      </c>
      <c r="F2008" s="3" t="str">
        <f>VLOOKUP(Table13[[#This Row],[Location_HQ]],layoffs_location_with_coordinat!A:D,4,FALSE)</f>
        <v>Norway</v>
      </c>
      <c r="G2008" s="3" t="str">
        <f>VLOOKUP(Table13[[#This Row],[Location_HQ]],layoffs_location_with_coordinat!A:E,5,FALSE)</f>
        <v>Europe</v>
      </c>
      <c r="H2008" s="4"/>
      <c r="I2008" s="24" t="d">
        <v>2024-10-24</v>
      </c>
      <c r="J2008" s="5"/>
      <c r="K2008" s="25"/>
      <c r="L2008" s="25"/>
      <c r="M2008" s="4" t="s">
        <v>87</v>
      </c>
      <c r="N2008" s="4" t="s">
        <v>22</v>
      </c>
      <c r="O2008" s="27"/>
      <c r="P2008" s="23">
        <v>2024</v>
      </c>
      <c r="Q2008" s="3">
        <f>VLOOKUP(Table13[[#This Row],[Location_HQ]],layoffs_location_with_coordinat!A:F,6,FALSE)</f>
        <v>59.913330100000003</v>
      </c>
      <c r="R2008" s="3">
        <f>VLOOKUP(Table13[[#This Row],[Location_HQ]],layoffs_location_with_coordinat!A:G,7,FALSE)</f>
        <v>10.7389701</v>
      </c>
    </row>
    <row r="2009" spans="1:18" ht="17" x14ac:dyDescent="0.2">
      <c r="A2009" s="3">
        <v>2049</v>
      </c>
      <c r="B2009" s="4" t="s">
        <v>2057</v>
      </c>
      <c r="C2009" s="4" t="s">
        <v>1409</v>
      </c>
      <c r="D2009" s="3" t="str">
        <f>VLOOKUP(Table13[[#This Row],[Location_HQ]],layoffs_location_with_coordinat!A:B,2,FALSE)</f>
        <v>San Francisco Bay Area</v>
      </c>
      <c r="E2009" s="49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150</v>
      </c>
      <c r="I2009" s="24" t="d">
        <v>2024-10-25</v>
      </c>
      <c r="J2009" s="5">
        <v>10</v>
      </c>
      <c r="K2009" s="25">
        <f>SUM((Table13[[#This Row],[Laid_Off]]*100)/Table13[[#This Row],[Percentage]])</f>
        <v>1500</v>
      </c>
      <c r="L2009" s="25">
        <f>SUM(Table13[[#This Row],[Company_Size_before_Layoffs]]-Table13[[#This Row],[Laid_Off]])</f>
        <v>1350</v>
      </c>
      <c r="M2009" s="4" t="s">
        <v>68</v>
      </c>
      <c r="N2009" s="4" t="s">
        <v>28</v>
      </c>
      <c r="O2009" s="27" t="s">
        <v>2058</v>
      </c>
      <c r="P2009" s="23">
        <v>2024</v>
      </c>
      <c r="Q2009" s="3">
        <f>VLOOKUP(Table13[[#This Row],[Location_HQ]],layoffs_location_with_coordinat!A:F,6,FALSE)</f>
        <v>37.3893889</v>
      </c>
      <c r="R2009" s="3">
        <f>VLOOKUP(Table13[[#This Row],[Location_HQ]],layoffs_location_with_coordinat!A:G,7,FALSE)</f>
        <v>-122.0832101</v>
      </c>
    </row>
    <row r="2010" spans="1:18" ht="17" x14ac:dyDescent="0.2">
      <c r="A2010" s="3">
        <v>2050</v>
      </c>
      <c r="B2010" s="4" t="s">
        <v>2059</v>
      </c>
      <c r="C2010" s="4" t="s">
        <v>1371</v>
      </c>
      <c r="D2010" s="3" t="str">
        <f>VLOOKUP(Table13[[#This Row],[Location_HQ]],layoffs_location_with_coordinat!A:B,2,FALSE)</f>
        <v>San Francisco Bay Area</v>
      </c>
      <c r="E2010" s="49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2024-10-25</v>
      </c>
      <c r="J2010" s="5">
        <v>40</v>
      </c>
      <c r="K2010" s="25"/>
      <c r="L2010" s="25"/>
      <c r="M2010" s="4" t="s">
        <v>32</v>
      </c>
      <c r="N2010" s="4" t="s">
        <v>22</v>
      </c>
      <c r="O2010" s="27" t="s">
        <v>2060</v>
      </c>
      <c r="P2010" s="23">
        <v>2024</v>
      </c>
      <c r="Q2010" s="3">
        <f>VLOOKUP(Table13[[#This Row],[Location_HQ]],layoffs_location_with_coordinat!A:F,6,FALSE)</f>
        <v>37.779258800000001</v>
      </c>
      <c r="R2010" s="3">
        <f>VLOOKUP(Table13[[#This Row],[Location_HQ]],layoffs_location_with_coordinat!A:G,7,FALSE)</f>
        <v>-122.4193286</v>
      </c>
    </row>
    <row r="2011" spans="1:18" ht="17" x14ac:dyDescent="0.2">
      <c r="A2011" s="3">
        <v>2051</v>
      </c>
      <c r="B2011" s="4" t="s">
        <v>2061</v>
      </c>
      <c r="C2011" s="4" t="s">
        <v>1717</v>
      </c>
      <c r="D2011" s="3" t="str">
        <f>VLOOKUP(Table13[[#This Row],[Location_HQ]],layoffs_location_with_coordinat!A:B,2,FALSE)</f>
        <v>San Francisco Bay Area</v>
      </c>
      <c r="E2011" s="49" t="str">
        <f>VLOOKUP(Table13[[#This Row],[Location_HQ]],layoffs_location_with_coordinat!A:C,3,FALSE)</f>
        <v>California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2024-10-25</v>
      </c>
      <c r="J2011" s="5"/>
      <c r="K2011" s="25"/>
      <c r="L2011" s="25"/>
      <c r="M2011" s="4" t="s">
        <v>27</v>
      </c>
      <c r="N2011" s="4" t="s">
        <v>22</v>
      </c>
      <c r="O2011" s="27" t="s">
        <v>2062</v>
      </c>
      <c r="P2011" s="23">
        <v>2024</v>
      </c>
      <c r="Q2011" s="3">
        <f>VLOOKUP(Table13[[#This Row],[Location_HQ]],layoffs_location_with_coordinat!A:F,6,FALSE)</f>
        <v>37.8708393</v>
      </c>
      <c r="R2011" s="3">
        <f>VLOOKUP(Table13[[#This Row],[Location_HQ]],layoffs_location_with_coordinat!A:G,7,FALSE)</f>
        <v>-122.272863</v>
      </c>
    </row>
    <row r="2012" spans="1:18" ht="17" x14ac:dyDescent="0.2">
      <c r="A2012" s="3">
        <v>2045</v>
      </c>
      <c r="B2012" s="4" t="s">
        <v>558</v>
      </c>
      <c r="C2012" s="4" t="s">
        <v>39</v>
      </c>
      <c r="D2012" s="3">
        <f>VLOOKUP(Table13[[#This Row],[Location_HQ]],layoffs_location_with_coordinat!A:B,2,FALSE)</f>
        <v>0</v>
      </c>
      <c r="E2012" s="49" t="str">
        <f>VLOOKUP(Table13[[#This Row],[Location_HQ]],layoffs_location_with_coordinat!A:C,3,FALSE)</f>
        <v>New York</v>
      </c>
      <c r="F2012" s="3" t="str">
        <f>VLOOKUP(Table13[[#This Row],[Location_HQ]],layoffs_location_with_coordinat!A:D,4,FALSE)</f>
        <v>USA</v>
      </c>
      <c r="G2012" s="3" t="str">
        <f>VLOOKUP(Table13[[#This Row],[Location_HQ]],layoffs_location_with_coordinat!A:E,5,FALSE)</f>
        <v>North America</v>
      </c>
      <c r="H2012" s="23">
        <v>163</v>
      </c>
      <c r="I2012" s="24" t="d">
        <v>2024-10-29</v>
      </c>
      <c r="J2012" s="5">
        <v>20</v>
      </c>
      <c r="K2012" s="25">
        <f>SUM((Table13[[#This Row],[Laid_Off]]*100)/Table13[[#This Row],[Percentage]])</f>
        <v>815</v>
      </c>
      <c r="L2012" s="25">
        <f>SUM(Table13[[#This Row],[Company_Size_before_Layoffs]]-Table13[[#This Row],[Laid_Off]])</f>
        <v>652</v>
      </c>
      <c r="M2012" s="4" t="s">
        <v>117</v>
      </c>
      <c r="N2012" s="4" t="s">
        <v>108</v>
      </c>
      <c r="O2012" s="27" t="s">
        <v>2051</v>
      </c>
      <c r="P2012" s="23">
        <v>2024</v>
      </c>
      <c r="Q2012" s="3">
        <f>VLOOKUP(Table13[[#This Row],[Location_HQ]],layoffs_location_with_coordinat!A:F,6,FALSE)</f>
        <v>40.7127281</v>
      </c>
      <c r="R2012" s="3">
        <f>VLOOKUP(Table13[[#This Row],[Location_HQ]],layoffs_location_with_coordinat!A:G,7,FALSE)</f>
        <v>-74.006015199999993</v>
      </c>
    </row>
    <row r="2013" spans="1:18" ht="17" x14ac:dyDescent="0.2">
      <c r="A2013" s="3">
        <v>2046</v>
      </c>
      <c r="B2013" s="4" t="s">
        <v>2052</v>
      </c>
      <c r="C2013" s="4" t="s">
        <v>43</v>
      </c>
      <c r="D2013" s="3">
        <f>VLOOKUP(Table13[[#This Row],[Location_HQ]],layoffs_location_with_coordinat!A:B,2,FALSE)</f>
        <v>0</v>
      </c>
      <c r="E2013" s="49" t="str">
        <f>VLOOKUP(Table13[[#This Row],[Location_HQ]],layoffs_location_with_coordinat!A:C,3,FALSE)</f>
        <v>Washington</v>
      </c>
      <c r="F2013" s="3" t="str">
        <f>VLOOKUP(Table13[[#This Row],[Location_HQ]],layoffs_location_with_coordinat!A:D,4,FALSE)</f>
        <v>USA</v>
      </c>
      <c r="G2013" s="3" t="str">
        <f>VLOOKUP(Table13[[#This Row],[Location_HQ]],layoffs_location_with_coordinat!A:E,5,FALSE)</f>
        <v>North America</v>
      </c>
      <c r="H2013" s="23">
        <v>100</v>
      </c>
      <c r="I2013" s="24" t="d">
        <v>2024-10-29</v>
      </c>
      <c r="J2013" s="5">
        <v>2</v>
      </c>
      <c r="K2013" s="25">
        <f>SUM((Table13[[#This Row],[Laid_Off]]*100)/Table13[[#This Row],[Percentage]])</f>
        <v>5000</v>
      </c>
      <c r="L2013" s="25">
        <f>SUM(Table13[[#This Row],[Company_Size_before_Layoffs]]-Table13[[#This Row],[Laid_Off]])</f>
        <v>4900</v>
      </c>
      <c r="M2013" s="4" t="s">
        <v>139</v>
      </c>
      <c r="N2013" s="4" t="s">
        <v>28</v>
      </c>
      <c r="O2013" s="27"/>
      <c r="P2013" s="23">
        <v>2024</v>
      </c>
      <c r="Q2013" s="3">
        <f>VLOOKUP(Table13[[#This Row],[Location_HQ]],layoffs_location_with_coordinat!A:F,6,FALSE)</f>
        <v>47.603832099999998</v>
      </c>
      <c r="R2013" s="3">
        <f>VLOOKUP(Table13[[#This Row],[Location_HQ]],layoffs_location_with_coordinat!A:G,7,FALSE)</f>
        <v>-122.330062</v>
      </c>
    </row>
    <row r="2014" spans="1:18" ht="17" x14ac:dyDescent="0.2">
      <c r="A2014" s="3">
        <v>2047</v>
      </c>
      <c r="B2014" s="4" t="s">
        <v>2053</v>
      </c>
      <c r="C2014" s="4" t="s">
        <v>1474</v>
      </c>
      <c r="D2014" s="3" t="str">
        <f>VLOOKUP(Table13[[#This Row],[Location_HQ]],layoffs_location_with_coordinat!A:B,2,FALSE)</f>
        <v>San Francisco Bay Area</v>
      </c>
      <c r="E2014" s="49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4"/>
      <c r="I2014" s="24" t="d">
        <v>2024-10-29</v>
      </c>
      <c r="J2014" s="5">
        <v>10</v>
      </c>
      <c r="K2014" s="25"/>
      <c r="L2014" s="25"/>
      <c r="M2014" s="4" t="s">
        <v>239</v>
      </c>
      <c r="N2014" s="4" t="s">
        <v>41</v>
      </c>
      <c r="O2014" s="27" t="s">
        <v>2054</v>
      </c>
      <c r="P2014" s="23">
        <v>2024</v>
      </c>
      <c r="Q2014" s="3">
        <f>VLOOKUP(Table13[[#This Row],[Location_HQ]],layoffs_location_with_coordinat!A:F,6,FALSE)</f>
        <v>37.4443293</v>
      </c>
      <c r="R2014" s="3">
        <f>VLOOKUP(Table13[[#This Row],[Location_HQ]],layoffs_location_with_coordinat!A:G,7,FALSE)</f>
        <v>-122.1598465</v>
      </c>
    </row>
    <row r="2015" spans="1:18" ht="17" x14ac:dyDescent="0.2">
      <c r="A2015" s="3">
        <v>2048</v>
      </c>
      <c r="B2015" s="4" t="s">
        <v>2055</v>
      </c>
      <c r="C2015" s="4" t="s">
        <v>1371</v>
      </c>
      <c r="D2015" s="3" t="str">
        <f>VLOOKUP(Table13[[#This Row],[Location_HQ]],layoffs_location_with_coordinat!A:B,2,FALSE)</f>
        <v>San Francisco Bay Area</v>
      </c>
      <c r="E2015" s="49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4"/>
      <c r="I2015" s="24" t="d">
        <v>2024-10-29</v>
      </c>
      <c r="J2015" s="5">
        <v>35</v>
      </c>
      <c r="K2015" s="25"/>
      <c r="L2015" s="25"/>
      <c r="M2015" s="4" t="s">
        <v>117</v>
      </c>
      <c r="N2015" s="4" t="s">
        <v>41</v>
      </c>
      <c r="O2015" s="27" t="s">
        <v>2056</v>
      </c>
      <c r="P2015" s="23">
        <v>2024</v>
      </c>
      <c r="Q2015" s="3">
        <f>VLOOKUP(Table13[[#This Row],[Location_HQ]],layoffs_location_with_coordinat!A:F,6,FALSE)</f>
        <v>37.779258800000001</v>
      </c>
      <c r="R2015" s="3">
        <f>VLOOKUP(Table13[[#This Row],[Location_HQ]],layoffs_location_with_coordinat!A:G,7,FALSE)</f>
        <v>-122.4193286</v>
      </c>
    </row>
    <row r="2016" spans="1:18" ht="17" x14ac:dyDescent="0.2">
      <c r="A2016" s="3">
        <v>2042</v>
      </c>
      <c r="B2016" s="4" t="s">
        <v>316</v>
      </c>
      <c r="C2016" s="4" t="s">
        <v>1371</v>
      </c>
      <c r="D2016" s="3" t="str">
        <f>VLOOKUP(Table13[[#This Row],[Location_HQ]],layoffs_location_with_coordinat!A:B,2,FALSE)</f>
        <v>San Francisco Bay Area</v>
      </c>
      <c r="E2016" s="49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527</v>
      </c>
      <c r="I2016" s="24" t="d">
        <v>2024-10-30</v>
      </c>
      <c r="J2016" s="5">
        <v>20</v>
      </c>
      <c r="K2016" s="25">
        <f>SUM((Table13[[#This Row],[Laid_Off]]*100)/Table13[[#This Row],[Percentage]])</f>
        <v>2635</v>
      </c>
      <c r="L2016" s="25">
        <f>SUM(Table13[[#This Row],[Company_Size_before_Layoffs]]-Table13[[#This Row],[Laid_Off]])</f>
        <v>2108</v>
      </c>
      <c r="M2016" s="4" t="s">
        <v>60</v>
      </c>
      <c r="N2016" s="4" t="s">
        <v>28</v>
      </c>
      <c r="O2016" s="27" t="s">
        <v>2003</v>
      </c>
      <c r="P2016" s="23">
        <v>2024</v>
      </c>
      <c r="Q2016" s="3">
        <f>VLOOKUP(Table13[[#This Row],[Location_HQ]],layoffs_location_with_coordinat!A:F,6,FALSE)</f>
        <v>37.779258800000001</v>
      </c>
      <c r="R2016" s="3">
        <f>VLOOKUP(Table13[[#This Row],[Location_HQ]],layoffs_location_with_coordinat!A:G,7,FALSE)</f>
        <v>-122.4193286</v>
      </c>
    </row>
    <row r="2017" spans="1:18" ht="17" x14ac:dyDescent="0.2">
      <c r="A2017" s="3">
        <v>2043</v>
      </c>
      <c r="B2017" s="4" t="s">
        <v>633</v>
      </c>
      <c r="C2017" s="4" t="s">
        <v>1371</v>
      </c>
      <c r="D2017" s="3" t="str">
        <f>VLOOKUP(Table13[[#This Row],[Location_HQ]],layoffs_location_with_coordinat!A:B,2,FALSE)</f>
        <v>San Francisco Bay Area</v>
      </c>
      <c r="E2017" s="49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400</v>
      </c>
      <c r="I2017" s="24" t="d">
        <v>2024-10-30</v>
      </c>
      <c r="J2017" s="5">
        <v>15</v>
      </c>
      <c r="K2017" s="25">
        <f>SUM((Table13[[#This Row],[Laid_Off]]*100)/Table13[[#This Row],[Percentage]])</f>
        <v>2666.6666666666665</v>
      </c>
      <c r="L2017" s="25">
        <f>SUM(Table13[[#This Row],[Company_Size_before_Layoffs]]-Table13[[#This Row],[Laid_Off]])</f>
        <v>2266.6666666666665</v>
      </c>
      <c r="M2017" s="4" t="s">
        <v>117</v>
      </c>
      <c r="N2017" s="4" t="s">
        <v>22</v>
      </c>
      <c r="O2017" s="27" t="s">
        <v>1969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2044</v>
      </c>
      <c r="B2018" s="4" t="s">
        <v>473</v>
      </c>
      <c r="C2018" s="4" t="s">
        <v>1371</v>
      </c>
      <c r="D2018" s="3" t="str">
        <f>VLOOKUP(Table13[[#This Row],[Location_HQ]],layoffs_location_with_coordinat!A:B,2,FALSE)</f>
        <v>San Francisco Bay Area</v>
      </c>
      <c r="E2018" s="49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275</v>
      </c>
      <c r="I2018" s="24" t="d">
        <v>2024-10-30</v>
      </c>
      <c r="J2018" s="5">
        <v>18</v>
      </c>
      <c r="K2018" s="25">
        <f>SUM((Table13[[#This Row],[Laid_Off]]*100)/Table13[[#This Row],[Percentage]])</f>
        <v>1527.7777777777778</v>
      </c>
      <c r="L2018" s="25">
        <f>SUM(Table13[[#This Row],[Company_Size_before_Layoffs]]-Table13[[#This Row],[Laid_Off]])</f>
        <v>1252.7777777777778</v>
      </c>
      <c r="M2018" s="4" t="s">
        <v>60</v>
      </c>
      <c r="N2018" s="4" t="s">
        <v>41</v>
      </c>
      <c r="O2018" s="27" t="s">
        <v>2050</v>
      </c>
      <c r="P2018" s="23">
        <v>2024</v>
      </c>
      <c r="Q2018" s="3">
        <f>VLOOKUP(Table13[[#This Row],[Location_HQ]],layoffs_location_with_coordinat!A:F,6,FALSE)</f>
        <v>37.779258800000001</v>
      </c>
      <c r="R2018" s="3">
        <f>VLOOKUP(Table13[[#This Row],[Location_HQ]],layoffs_location_with_coordinat!A:G,7,FALSE)</f>
        <v>-122.4193286</v>
      </c>
    </row>
    <row r="2019" spans="1:18" ht="17" x14ac:dyDescent="0.2">
      <c r="A2019" s="3">
        <v>2041</v>
      </c>
      <c r="B2019" s="4" t="s">
        <v>2049</v>
      </c>
      <c r="C2019" s="4" t="s">
        <v>39</v>
      </c>
      <c r="D2019" s="3">
        <f>VLOOKUP(Table13[[#This Row],[Location_HQ]],layoffs_location_with_coordinat!A:B,2,FALSE)</f>
        <v>0</v>
      </c>
      <c r="E2019" s="49" t="str">
        <f>VLOOKUP(Table13[[#This Row],[Location_HQ]],layoffs_location_with_coordinat!A:C,3,FALSE)</f>
        <v>New York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2024-10-31</v>
      </c>
      <c r="J2019" s="5"/>
      <c r="K2019" s="25"/>
      <c r="L2019" s="25"/>
      <c r="M2019" s="4" t="s">
        <v>16</v>
      </c>
      <c r="N2019" s="4" t="s">
        <v>33</v>
      </c>
      <c r="O2019" s="27"/>
      <c r="P2019" s="23">
        <v>2024</v>
      </c>
      <c r="Q2019" s="3">
        <f>VLOOKUP(Table13[[#This Row],[Location_HQ]],layoffs_location_with_coordinat!A:F,6,FALSE)</f>
        <v>40.7127281</v>
      </c>
      <c r="R2019" s="3">
        <f>VLOOKUP(Table13[[#This Row],[Location_HQ]],layoffs_location_with_coordinat!A:G,7,FALSE)</f>
        <v>-74.006015199999993</v>
      </c>
    </row>
    <row r="2020" spans="1:18" ht="17" x14ac:dyDescent="0.2">
      <c r="A2020" s="3">
        <v>2039</v>
      </c>
      <c r="B2020" s="4" t="s">
        <v>2045</v>
      </c>
      <c r="C2020" s="4" t="s">
        <v>39</v>
      </c>
      <c r="D2020" s="3">
        <f>VLOOKUP(Table13[[#This Row],[Location_HQ]],layoffs_location_with_coordinat!A:B,2,FALSE)</f>
        <v>0</v>
      </c>
      <c r="E2020" s="49" t="str">
        <f>VLOOKUP(Table13[[#This Row],[Location_HQ]],layoffs_location_with_coordinat!A:C,3,FALSE)</f>
        <v>New York</v>
      </c>
      <c r="F2020" s="3" t="str">
        <f>VLOOKUP(Table13[[#This Row],[Location_HQ]],layoffs_location_with_coordinat!A:D,4,FALSE)</f>
        <v>USA</v>
      </c>
      <c r="G2020" s="3" t="str">
        <f>VLOOKUP(Table13[[#This Row],[Location_HQ]],layoffs_location_with_coordinat!A:E,5,FALSE)</f>
        <v>North America</v>
      </c>
      <c r="H2020" s="23">
        <v>60</v>
      </c>
      <c r="I2020" s="24" t="d">
        <v>2024-11-01</v>
      </c>
      <c r="J2020" s="5">
        <v>10</v>
      </c>
      <c r="K2020" s="25">
        <f>SUM((Table13[[#This Row],[Laid_Off]]*100)/Table13[[#This Row],[Percentage]])</f>
        <v>600</v>
      </c>
      <c r="L2020" s="25">
        <f>SUM(Table13[[#This Row],[Company_Size_before_Layoffs]]-Table13[[#This Row],[Laid_Off]])</f>
        <v>540</v>
      </c>
      <c r="M2020" s="4" t="s">
        <v>21</v>
      </c>
      <c r="N2020" s="4" t="s">
        <v>63</v>
      </c>
      <c r="O2020" s="27" t="s">
        <v>2046</v>
      </c>
      <c r="P2020" s="23">
        <v>2024</v>
      </c>
      <c r="Q2020" s="3">
        <f>VLOOKUP(Table13[[#This Row],[Location_HQ]],layoffs_location_with_coordinat!A:F,6,FALSE)</f>
        <v>40.7127281</v>
      </c>
      <c r="R2020" s="3">
        <f>VLOOKUP(Table13[[#This Row],[Location_HQ]],layoffs_location_with_coordinat!A:G,7,FALSE)</f>
        <v>-74.006015199999993</v>
      </c>
    </row>
    <row r="2021" spans="1:18" ht="17" x14ac:dyDescent="0.2">
      <c r="A2021" s="3">
        <v>2040</v>
      </c>
      <c r="B2021" s="4" t="s">
        <v>2047</v>
      </c>
      <c r="C2021" s="4" t="s">
        <v>39</v>
      </c>
      <c r="D2021" s="3">
        <f>VLOOKUP(Table13[[#This Row],[Location_HQ]],layoffs_location_with_coordinat!A:B,2,FALSE)</f>
        <v>0</v>
      </c>
      <c r="E2021" s="49" t="str">
        <f>VLOOKUP(Table13[[#This Row],[Location_HQ]],layoffs_location_with_coordinat!A:C,3,FALSE)</f>
        <v>New York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4"/>
      <c r="I2021" s="24" t="d">
        <v>2024-11-01</v>
      </c>
      <c r="J2021" s="5">
        <v>100</v>
      </c>
      <c r="K2021" s="25">
        <f>SUM((Table13[[#This Row],[Laid_Off]]*100)/Table13[[#This Row],[Percentage]])</f>
        <v>0</v>
      </c>
      <c r="L2021" s="25">
        <f>SUM(Table13[[#This Row],[Company_Size_before_Layoffs]]-Table13[[#This Row],[Laid_Off]])</f>
        <v>0</v>
      </c>
      <c r="M2021" s="4" t="s">
        <v>77</v>
      </c>
      <c r="N2021" s="4" t="s">
        <v>22</v>
      </c>
      <c r="O2021" s="27" t="s">
        <v>2048</v>
      </c>
      <c r="P2021" s="23">
        <v>2024</v>
      </c>
      <c r="Q2021" s="3">
        <f>VLOOKUP(Table13[[#This Row],[Location_HQ]],layoffs_location_with_coordinat!A:F,6,FALSE)</f>
        <v>40.7127281</v>
      </c>
      <c r="R2021" s="3">
        <f>VLOOKUP(Table13[[#This Row],[Location_HQ]],layoffs_location_with_coordinat!A:G,7,FALSE)</f>
        <v>-74.006015199999993</v>
      </c>
    </row>
    <row r="2022" spans="1:18" ht="16" x14ac:dyDescent="0.2">
      <c r="A2022" s="3">
        <v>2038</v>
      </c>
      <c r="B2022" s="4" t="s">
        <v>2043</v>
      </c>
      <c r="C2022" s="4" t="s">
        <v>47</v>
      </c>
      <c r="D2022" s="3">
        <f>VLOOKUP(Table13[[#This Row],[Location_HQ]],layoffs_location_with_coordinat!A:B,2,FALSE)</f>
        <v>0</v>
      </c>
      <c r="E2022" s="49">
        <f>VLOOKUP(Table13[[#This Row],[Location_HQ]],layoffs_location_with_coordinat!A:C,3,FALSE)</f>
        <v>0</v>
      </c>
      <c r="F2022" s="3" t="str">
        <f>VLOOKUP(Table13[[#This Row],[Location_HQ]],layoffs_location_with_coordinat!A:D,4,FALSE)</f>
        <v>Israel</v>
      </c>
      <c r="G2022" s="3" t="str">
        <f>VLOOKUP(Table13[[#This Row],[Location_HQ]],layoffs_location_with_coordinat!A:E,5,FALSE)</f>
        <v>Asia</v>
      </c>
      <c r="H2022" s="23">
        <v>20</v>
      </c>
      <c r="I2022" s="24" t="d">
        <v>2024-11-03</v>
      </c>
      <c r="J2022" s="5">
        <v>6</v>
      </c>
      <c r="K2022" s="25">
        <f>SUM((Table13[[#This Row],[Laid_Off]]*100)/Table13[[#This Row],[Percentage]])</f>
        <v>333.33333333333331</v>
      </c>
      <c r="L2022" s="25">
        <f>SUM(Table13[[#This Row],[Company_Size_before_Layoffs]]-Table13[[#This Row],[Laid_Off]])</f>
        <v>313.33333333333331</v>
      </c>
      <c r="M2022" s="4" t="s">
        <v>60</v>
      </c>
      <c r="N2022" s="4" t="s">
        <v>49</v>
      </c>
      <c r="O2022" s="27" t="s">
        <v>2044</v>
      </c>
      <c r="P2022" s="23">
        <v>2024</v>
      </c>
      <c r="Q2022" s="3">
        <f>VLOOKUP(Table13[[#This Row],[Location_HQ]],layoffs_location_with_coordinat!A:F,6,FALSE)</f>
        <v>32.0852997</v>
      </c>
      <c r="R2022" s="3">
        <f>VLOOKUP(Table13[[#This Row],[Location_HQ]],layoffs_location_with_coordinat!A:G,7,FALSE)</f>
        <v>34.781806400000001</v>
      </c>
    </row>
    <row r="2023" spans="1:18" ht="16" x14ac:dyDescent="0.2">
      <c r="A2023" s="3">
        <v>2037</v>
      </c>
      <c r="B2023" s="4" t="s">
        <v>46</v>
      </c>
      <c r="C2023" s="4" t="s">
        <v>47</v>
      </c>
      <c r="D2023" s="3">
        <f>VLOOKUP(Table13[[#This Row],[Location_HQ]],layoffs_location_with_coordinat!A:B,2,FALSE)</f>
        <v>0</v>
      </c>
      <c r="E2023" s="49">
        <f>VLOOKUP(Table13[[#This Row],[Location_HQ]],layoffs_location_with_coordinat!A:C,3,FALSE)</f>
        <v>0</v>
      </c>
      <c r="F2023" s="3" t="str">
        <f>VLOOKUP(Table13[[#This Row],[Location_HQ]],layoffs_location_with_coordinat!A:D,4,FALSE)</f>
        <v>Israel</v>
      </c>
      <c r="G2023" s="3" t="str">
        <f>VLOOKUP(Table13[[#This Row],[Location_HQ]],layoffs_location_with_coordinat!A:E,5,FALSE)</f>
        <v>Asia</v>
      </c>
      <c r="H2023" s="23">
        <v>18</v>
      </c>
      <c r="I2023" s="24" t="d">
        <v>2024-11-04</v>
      </c>
      <c r="J2023" s="5">
        <v>11</v>
      </c>
      <c r="K2023" s="25">
        <f>SUM((Table13[[#This Row],[Laid_Off]]*100)/Table13[[#This Row],[Percentage]])</f>
        <v>163.63636363636363</v>
      </c>
      <c r="L2023" s="25">
        <f>SUM(Table13[[#This Row],[Company_Size_before_Layoffs]]-Table13[[#This Row],[Laid_Off]])</f>
        <v>145.63636363636363</v>
      </c>
      <c r="M2023" s="4" t="s">
        <v>48</v>
      </c>
      <c r="N2023" s="4" t="s">
        <v>33</v>
      </c>
      <c r="O2023" s="27" t="s">
        <v>1998</v>
      </c>
      <c r="P2023" s="23">
        <v>2024</v>
      </c>
      <c r="Q2023" s="3">
        <f>VLOOKUP(Table13[[#This Row],[Location_HQ]],layoffs_location_with_coordinat!A:F,6,FALSE)</f>
        <v>32.0852997</v>
      </c>
      <c r="R2023" s="3">
        <f>VLOOKUP(Table13[[#This Row],[Location_HQ]],layoffs_location_with_coordinat!A:G,7,FALSE)</f>
        <v>34.781806400000001</v>
      </c>
    </row>
    <row r="2024" spans="1:18" ht="17" x14ac:dyDescent="0.2">
      <c r="A2024" s="3">
        <v>2036</v>
      </c>
      <c r="B2024" s="4" t="s">
        <v>1085</v>
      </c>
      <c r="C2024" s="4" t="s">
        <v>1371</v>
      </c>
      <c r="D2024" s="3" t="str">
        <f>VLOOKUP(Table13[[#This Row],[Location_HQ]],layoffs_location_with_coordinat!A:B,2,FALSE)</f>
        <v>San Francisco Bay Area</v>
      </c>
      <c r="E2024" s="49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4"/>
      <c r="I2024" s="24" t="d">
        <v>2024-11-05</v>
      </c>
      <c r="J2024" s="5">
        <v>30</v>
      </c>
      <c r="K2024" s="25">
        <f>SUM((Table13[[#This Row],[Laid_Off]]*100)/Table13[[#This Row],[Percentage]])</f>
        <v>0</v>
      </c>
      <c r="L2024" s="25">
        <f>SUM(Table13[[#This Row],[Company_Size_before_Layoffs]]-Table13[[#This Row],[Laid_Off]])</f>
        <v>0</v>
      </c>
      <c r="M2024" s="4" t="s">
        <v>16</v>
      </c>
      <c r="N2024" s="4" t="s">
        <v>1698</v>
      </c>
      <c r="O2024" s="27" t="s">
        <v>1987</v>
      </c>
      <c r="P2024" s="23">
        <v>2024</v>
      </c>
      <c r="Q2024" s="3">
        <f>VLOOKUP(Table13[[#This Row],[Location_HQ]],layoffs_location_with_coordinat!A:F,6,FALSE)</f>
        <v>37.779258800000001</v>
      </c>
      <c r="R2024" s="3">
        <f>VLOOKUP(Table13[[#This Row],[Location_HQ]],layoffs_location_with_coordinat!A:G,7,FALSE)</f>
        <v>-122.4193286</v>
      </c>
    </row>
    <row r="2025" spans="1:18" ht="17" x14ac:dyDescent="0.2">
      <c r="A2025" s="3">
        <v>2033</v>
      </c>
      <c r="B2025" s="4" t="s">
        <v>443</v>
      </c>
      <c r="C2025" s="4" t="s">
        <v>71</v>
      </c>
      <c r="D2025" s="3">
        <f>VLOOKUP(Table13[[#This Row],[Location_HQ]],layoffs_location_with_coordinat!A:B,2,FALSE)</f>
        <v>0</v>
      </c>
      <c r="E2025" s="49" t="str">
        <f>VLOOKUP(Table13[[#This Row],[Location_HQ]],layoffs_location_with_coordinat!A:C,3,FALSE)</f>
        <v>Massachusetts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23">
        <v>105</v>
      </c>
      <c r="I2025" s="24" t="d">
        <v>2024-11-06</v>
      </c>
      <c r="J2025" s="5">
        <v>16</v>
      </c>
      <c r="K2025" s="25">
        <f>SUM((Table13[[#This Row],[Laid_Off]]*100)/Table13[[#This Row],[Percentage]])</f>
        <v>656.25</v>
      </c>
      <c r="L2025" s="25">
        <f>SUM(Table13[[#This Row],[Company_Size_before_Layoffs]]-Table13[[#This Row],[Laid_Off]])</f>
        <v>551.25</v>
      </c>
      <c r="M2025" s="4" t="s">
        <v>16</v>
      </c>
      <c r="N2025" s="4" t="s">
        <v>28</v>
      </c>
      <c r="O2025" s="27" t="s">
        <v>2039</v>
      </c>
      <c r="P2025" s="23">
        <v>2024</v>
      </c>
      <c r="Q2025" s="3">
        <f>VLOOKUP(Table13[[#This Row],[Location_HQ]],layoffs_location_with_coordinat!A:F,6,FALSE)</f>
        <v>42.355433400000003</v>
      </c>
      <c r="R2025" s="3">
        <f>VLOOKUP(Table13[[#This Row],[Location_HQ]],layoffs_location_with_coordinat!A:G,7,FALSE)</f>
        <v>-71.060511000000005</v>
      </c>
    </row>
    <row r="2026" spans="1:18" ht="17" x14ac:dyDescent="0.2">
      <c r="A2026" s="3">
        <v>2034</v>
      </c>
      <c r="B2026" s="4" t="s">
        <v>416</v>
      </c>
      <c r="C2026" s="4" t="s">
        <v>43</v>
      </c>
      <c r="D2026" s="3">
        <f>VLOOKUP(Table13[[#This Row],[Location_HQ]],layoffs_location_with_coordinat!A:B,2,FALSE)</f>
        <v>0</v>
      </c>
      <c r="E2026" s="49" t="str">
        <f>VLOOKUP(Table13[[#This Row],[Location_HQ]],layoffs_location_with_coordinat!A:C,3,FALSE)</f>
        <v>Washington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23">
        <v>67</v>
      </c>
      <c r="I2026" s="24" t="d">
        <v>2024-11-06</v>
      </c>
      <c r="J2026" s="5"/>
      <c r="K2026" s="25"/>
      <c r="L2026" s="25"/>
      <c r="M2026" s="4" t="s">
        <v>92</v>
      </c>
      <c r="N2026" s="4" t="s">
        <v>81</v>
      </c>
      <c r="O2026" s="27" t="s">
        <v>2040</v>
      </c>
      <c r="P2026" s="23">
        <v>2024</v>
      </c>
      <c r="Q2026" s="3">
        <f>VLOOKUP(Table13[[#This Row],[Location_HQ]],layoffs_location_with_coordinat!A:F,6,FALSE)</f>
        <v>47.603832099999998</v>
      </c>
      <c r="R2026" s="3">
        <f>VLOOKUP(Table13[[#This Row],[Location_HQ]],layoffs_location_with_coordinat!A:G,7,FALSE)</f>
        <v>-122.330062</v>
      </c>
    </row>
    <row r="2027" spans="1:18" ht="17" x14ac:dyDescent="0.2">
      <c r="A2027" s="3">
        <v>2035</v>
      </c>
      <c r="B2027" s="4" t="s">
        <v>2041</v>
      </c>
      <c r="C2027" s="4" t="s">
        <v>1392</v>
      </c>
      <c r="D2027" s="3">
        <f>VLOOKUP(Table13[[#This Row],[Location_HQ]],layoffs_location_with_coordinat!A:B,2,FALSE)</f>
        <v>0</v>
      </c>
      <c r="E2027" s="49" t="str">
        <f>VLOOKUP(Table13[[#This Row],[Location_HQ]],layoffs_location_with_coordinat!A:C,3,FALSE)</f>
        <v>North Carolina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2024-11-06</v>
      </c>
      <c r="J2027" s="5"/>
      <c r="K2027" s="25"/>
      <c r="L2027" s="25"/>
      <c r="M2027" s="4" t="s">
        <v>60</v>
      </c>
      <c r="N2027" s="4" t="s">
        <v>28</v>
      </c>
      <c r="O2027" s="27" t="s">
        <v>2042</v>
      </c>
      <c r="P2027" s="23">
        <v>2024</v>
      </c>
      <c r="Q2027" s="3">
        <f>VLOOKUP(Table13[[#This Row],[Location_HQ]],layoffs_location_with_coordinat!A:F,6,FALSE)</f>
        <v>35.996653000000002</v>
      </c>
      <c r="R2027" s="3">
        <f>VLOOKUP(Table13[[#This Row],[Location_HQ]],layoffs_location_with_coordinat!A:G,7,FALSE)</f>
        <v>-78.901805300000007</v>
      </c>
    </row>
    <row r="2028" spans="1:18" ht="17" x14ac:dyDescent="0.2">
      <c r="A2028" s="3">
        <v>2027</v>
      </c>
      <c r="B2028" s="4" t="s">
        <v>379</v>
      </c>
      <c r="C2028" s="4" t="s">
        <v>1714</v>
      </c>
      <c r="D2028" s="3" t="str">
        <f>VLOOKUP(Table13[[#This Row],[Location_HQ]],layoffs_location_with_coordinat!A:B,2,FALSE)</f>
        <v>San Francisco Bay Area</v>
      </c>
      <c r="E2028" s="49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274</v>
      </c>
      <c r="N2028" s="4" t="s">
        <v>28</v>
      </c>
      <c r="O2028" s="27" t="s">
        <v>2033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6" x14ac:dyDescent="0.2">
      <c r="A2029" s="3">
        <v>2028</v>
      </c>
      <c r="B2029" s="4" t="s">
        <v>2034</v>
      </c>
      <c r="C2029" s="4" t="s">
        <v>99</v>
      </c>
      <c r="D2029" s="3">
        <f>VLOOKUP(Table13[[#This Row],[Location_HQ]],layoffs_location_with_coordinat!A:B,2,FALSE)</f>
        <v>0</v>
      </c>
      <c r="E2029" s="49">
        <f>VLOOKUP(Table13[[#This Row],[Location_HQ]],layoffs_location_with_coordinat!A:C,3,FALSE)</f>
        <v>0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77</v>
      </c>
      <c r="N2029" s="4" t="s">
        <v>33</v>
      </c>
      <c r="O2029" s="27" t="s">
        <v>2035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334</v>
      </c>
      <c r="C2030" s="4" t="s">
        <v>1371</v>
      </c>
      <c r="D2030" s="3" t="str">
        <f>VLOOKUP(Table13[[#This Row],[Location_HQ]],layoffs_location_with_coordinat!A:B,2,FALSE)</f>
        <v>San Francisco Bay Area</v>
      </c>
      <c r="E2030" s="49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137</v>
      </c>
      <c r="N2030" s="4" t="s">
        <v>28</v>
      </c>
      <c r="O2030" s="27" t="s">
        <v>2036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297</v>
      </c>
      <c r="C2031" s="4" t="s">
        <v>71</v>
      </c>
      <c r="D2031" s="3">
        <f>VLOOKUP(Table13[[#This Row],[Location_HQ]],layoffs_location_with_coordinat!A:B,2,FALSE)</f>
        <v>0</v>
      </c>
      <c r="E2031" s="49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139</v>
      </c>
      <c r="N2031" s="4" t="s">
        <v>28</v>
      </c>
      <c r="O2031" s="27" t="s">
        <v>1998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2037</v>
      </c>
      <c r="C2032" s="4" t="s">
        <v>121</v>
      </c>
      <c r="D2032" s="3">
        <f>VLOOKUP(Table13[[#This Row],[Location_HQ]],layoffs_location_with_coordinat!A:B,2,FALSE)</f>
        <v>0</v>
      </c>
      <c r="E2032" s="49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60</v>
      </c>
      <c r="N2032" s="4" t="s">
        <v>33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1619</v>
      </c>
      <c r="C2033" s="4" t="s">
        <v>601</v>
      </c>
      <c r="D2033" s="3">
        <f>VLOOKUP(Table13[[#This Row],[Location_HQ]],layoffs_location_with_coordinat!A:B,2,FALSE)</f>
        <v>0</v>
      </c>
      <c r="E2033" s="49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84</v>
      </c>
      <c r="N2033" s="4" t="s">
        <v>36</v>
      </c>
      <c r="O2033" s="27" t="s">
        <v>2038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2023</v>
      </c>
      <c r="B2034" s="4" t="s">
        <v>2026</v>
      </c>
      <c r="C2034" s="4" t="s">
        <v>2027</v>
      </c>
      <c r="D2034" s="3" t="str">
        <f>VLOOKUP(Table13[[#This Row],[Location_HQ]],layoffs_location_with_coordinat!A:B,2,FALSE)</f>
        <v>San Francisco Bay Area</v>
      </c>
      <c r="E2034" s="49" t="str">
        <f>VLOOKUP(Table13[[#This Row],[Location_HQ]],layoffs_location_with_coordinat!A:C,3,FALSE)</f>
        <v>California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35</v>
      </c>
      <c r="I2034" s="24" t="d">
        <v>2024-11-08</v>
      </c>
      <c r="J2034" s="5">
        <v>10</v>
      </c>
      <c r="K2034" s="25">
        <f>SUM((Table13[[#This Row],[Laid_Off]]*100)/Table13[[#This Row],[Percentage]])</f>
        <v>350</v>
      </c>
      <c r="L2034" s="25">
        <f>SUM(Table13[[#This Row],[Company_Size_before_Layoffs]]-Table13[[#This Row],[Laid_Off]])</f>
        <v>315</v>
      </c>
      <c r="M2034" s="4" t="s">
        <v>60</v>
      </c>
      <c r="N2034" s="4" t="s">
        <v>22</v>
      </c>
      <c r="O2034" s="27" t="s">
        <v>2021</v>
      </c>
      <c r="P2034" s="23">
        <v>2024</v>
      </c>
      <c r="Q2034" s="3">
        <f>VLOOKUP(Table13[[#This Row],[Location_HQ]],layoffs_location_with_coordinat!A:F,6,FALSE)</f>
        <v>37.684023374031</v>
      </c>
      <c r="R2034" s="3">
        <f>VLOOKUP(Table13[[#This Row],[Location_HQ]],layoffs_location_with_coordinat!A:G,7,FALSE)</f>
        <v>-121.771291918299</v>
      </c>
    </row>
    <row r="2035" spans="1:18" ht="17" x14ac:dyDescent="0.2">
      <c r="A2035" s="3">
        <v>2024</v>
      </c>
      <c r="B2035" s="4" t="s">
        <v>591</v>
      </c>
      <c r="C2035" s="4" t="s">
        <v>83</v>
      </c>
      <c r="D2035" s="3">
        <f>VLOOKUP(Table13[[#This Row],[Location_HQ]],layoffs_location_with_coordinat!A:B,2,FALSE)</f>
        <v>0</v>
      </c>
      <c r="E2035" s="49" t="str">
        <f>VLOOKUP(Table13[[#This Row],[Location_HQ]],layoffs_location_with_coordinat!A:C,3,FALSE)</f>
        <v>Texas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4"/>
      <c r="I2035" s="24" t="d">
        <v>2024-11-08</v>
      </c>
      <c r="J2035" s="5"/>
      <c r="K2035" s="25"/>
      <c r="L2035" s="25"/>
      <c r="M2035" s="4" t="s">
        <v>30</v>
      </c>
      <c r="N2035" s="4" t="s">
        <v>28</v>
      </c>
      <c r="O2035" s="27" t="s">
        <v>2028</v>
      </c>
      <c r="P2035" s="23">
        <v>2024</v>
      </c>
      <c r="Q2035" s="3">
        <f>VLOOKUP(Table13[[#This Row],[Location_HQ]],layoffs_location_with_coordinat!A:F,6,FALSE)</f>
        <v>30.271128600000001</v>
      </c>
      <c r="R2035" s="3">
        <f>VLOOKUP(Table13[[#This Row],[Location_HQ]],layoffs_location_with_coordinat!A:G,7,FALSE)</f>
        <v>-97.743699500000005</v>
      </c>
    </row>
    <row r="2036" spans="1:18" ht="17" x14ac:dyDescent="0.2">
      <c r="A2036" s="3">
        <v>2025</v>
      </c>
      <c r="B2036" s="4" t="s">
        <v>2029</v>
      </c>
      <c r="C2036" s="4" t="s">
        <v>2030</v>
      </c>
      <c r="D2036" s="3">
        <f>VLOOKUP(Table13[[#This Row],[Location_HQ]],layoffs_location_with_coordinat!A:B,2,FALSE)</f>
        <v>0</v>
      </c>
      <c r="E2036" s="49" t="str">
        <f>VLOOKUP(Table13[[#This Row],[Location_HQ]],layoffs_location_with_coordinat!A:C,3,FALSE)</f>
        <v>Michigan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2024-11-08</v>
      </c>
      <c r="J2036" s="5"/>
      <c r="K2036" s="25"/>
      <c r="L2036" s="25"/>
      <c r="M2036" s="4" t="s">
        <v>72</v>
      </c>
      <c r="N2036" s="4" t="s">
        <v>33</v>
      </c>
      <c r="O2036" s="27"/>
      <c r="P2036" s="23">
        <v>2024</v>
      </c>
      <c r="Q2036" s="3">
        <f>VLOOKUP(Table13[[#This Row],[Location_HQ]],layoffs_location_with_coordinat!A:F,6,FALSE)</f>
        <v>42.966872187679101</v>
      </c>
      <c r="R2036" s="3">
        <f>VLOOKUP(Table13[[#This Row],[Location_HQ]],layoffs_location_with_coordinat!A:G,7,FALSE)</f>
        <v>-85.658255274960297</v>
      </c>
    </row>
    <row r="2037" spans="1:18" ht="17" x14ac:dyDescent="0.2">
      <c r="A2037" s="3">
        <v>2026</v>
      </c>
      <c r="B2037" s="4" t="s">
        <v>2031</v>
      </c>
      <c r="C2037" s="4" t="s">
        <v>76</v>
      </c>
      <c r="D2037" s="3">
        <f>VLOOKUP(Table13[[#This Row],[Location_HQ]],layoffs_location_with_coordinat!A:B,2,FALSE)</f>
        <v>0</v>
      </c>
      <c r="E2037" s="49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2024-11-08</v>
      </c>
      <c r="J2037" s="5">
        <v>100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192</v>
      </c>
      <c r="N2037" s="4" t="s">
        <v>147</v>
      </c>
      <c r="O2037" s="27" t="s">
        <v>2032</v>
      </c>
      <c r="P2037" s="23">
        <v>2024</v>
      </c>
      <c r="Q2037" s="3">
        <f>VLOOKUP(Table13[[#This Row],[Location_HQ]],layoffs_location_with_coordinat!A:F,6,FALSE)</f>
        <v>34.053690899999999</v>
      </c>
      <c r="R2037" s="3">
        <f>VLOOKUP(Table13[[#This Row],[Location_HQ]],layoffs_location_with_coordinat!A:G,7,FALSE)</f>
        <v>-118.242766</v>
      </c>
    </row>
    <row r="2038" spans="1:18" ht="17" x14ac:dyDescent="0.2">
      <c r="A2038" s="3">
        <v>2020</v>
      </c>
      <c r="B2038" s="4" t="s">
        <v>23</v>
      </c>
      <c r="C2038" s="4" t="s">
        <v>1330</v>
      </c>
      <c r="D2038" s="3" t="str">
        <f>VLOOKUP(Table13[[#This Row],[Location_HQ]],layoffs_location_with_coordinat!A:B,2,FALSE)</f>
        <v>San Francisco Bay Area</v>
      </c>
      <c r="E2038" s="49" t="str">
        <f>VLOOKUP(Table13[[#This Row],[Location_HQ]],layoffs_location_with_coordinat!A:C,3,FALSE)</f>
        <v>California</v>
      </c>
      <c r="F2038" s="3" t="str">
        <f>VLOOKUP(Table13[[#This Row],[Location_HQ]],layoffs_location_with_coordinat!A:D,4,FALSE)</f>
        <v>USA</v>
      </c>
      <c r="G2038" s="3" t="str">
        <f>VLOOKUP(Table13[[#This Row],[Location_HQ]],layoffs_location_with_coordinat!A:E,5,FALSE)</f>
        <v>North America</v>
      </c>
      <c r="H2038" s="23">
        <v>500</v>
      </c>
      <c r="I2038" s="24" t="d">
        <v>2024-11-11</v>
      </c>
      <c r="J2038" s="5">
        <v>17</v>
      </c>
      <c r="K2038" s="25">
        <f>SUM((Table13[[#This Row],[Laid_Off]]*100)/Table13[[#This Row],[Percentage]])</f>
        <v>2941.1764705882351</v>
      </c>
      <c r="L2038" s="25">
        <f>SUM(Table13[[#This Row],[Company_Size_before_Layoffs]]-Table13[[#This Row],[Laid_Off]])</f>
        <v>2441.1764705882351</v>
      </c>
      <c r="M2038" s="4" t="s">
        <v>27</v>
      </c>
      <c r="N2038" s="4" t="s">
        <v>28</v>
      </c>
      <c r="O2038" s="27" t="s">
        <v>2023</v>
      </c>
      <c r="P2038" s="23">
        <v>2024</v>
      </c>
      <c r="Q2038" s="3">
        <f>VLOOKUP(Table13[[#This Row],[Location_HQ]],layoffs_location_with_coordinat!A:F,6,FALSE)</f>
        <v>37.548269699999999</v>
      </c>
      <c r="R2038" s="3">
        <f>VLOOKUP(Table13[[#This Row],[Location_HQ]],layoffs_location_with_coordinat!A:G,7,FALSE)</f>
        <v>-121.98857099999999</v>
      </c>
    </row>
    <row r="2039" spans="1:18" ht="17" x14ac:dyDescent="0.2">
      <c r="A2039" s="3">
        <v>2021</v>
      </c>
      <c r="B2039" s="4" t="s">
        <v>177</v>
      </c>
      <c r="C2039" s="4" t="s">
        <v>1371</v>
      </c>
      <c r="D2039" s="3" t="str">
        <f>VLOOKUP(Table13[[#This Row],[Location_HQ]],layoffs_location_with_coordinat!A:B,2,FALSE)</f>
        <v>San Francisco Bay Area</v>
      </c>
      <c r="E2039" s="49" t="str">
        <f>VLOOKUP(Table13[[#This Row],[Location_HQ]],layoffs_location_with_coordinat!A:C,3,FALSE)</f>
        <v>California</v>
      </c>
      <c r="F2039" s="3" t="str">
        <f>VLOOKUP(Table13[[#This Row],[Location_HQ]],layoffs_location_with_coordinat!A:D,4,FALSE)</f>
        <v>USA</v>
      </c>
      <c r="G2039" s="3" t="str">
        <f>VLOOKUP(Table13[[#This Row],[Location_HQ]],layoffs_location_with_coordinat!A:E,5,FALSE)</f>
        <v>North America</v>
      </c>
      <c r="H2039" s="23">
        <v>200</v>
      </c>
      <c r="I2039" s="24" t="d">
        <v>2024-11-11</v>
      </c>
      <c r="J2039" s="5">
        <v>40</v>
      </c>
      <c r="K2039" s="25">
        <f>SUM((Table13[[#This Row],[Laid_Off]]*100)/Table13[[#This Row],[Percentage]])</f>
        <v>500</v>
      </c>
      <c r="L2039" s="25">
        <f>SUM(Table13[[#This Row],[Company_Size_before_Layoffs]]-Table13[[#This Row],[Laid_Off]])</f>
        <v>300</v>
      </c>
      <c r="M2039" s="4" t="s">
        <v>21</v>
      </c>
      <c r="N2039" s="4" t="s">
        <v>28</v>
      </c>
      <c r="O2039" s="27" t="s">
        <v>1989</v>
      </c>
      <c r="P2039" s="23">
        <v>2024</v>
      </c>
      <c r="Q2039" s="3">
        <f>VLOOKUP(Table13[[#This Row],[Location_HQ]],layoffs_location_with_coordinat!A:F,6,FALSE)</f>
        <v>37.779258800000001</v>
      </c>
      <c r="R2039" s="3">
        <f>VLOOKUP(Table13[[#This Row],[Location_HQ]],layoffs_location_with_coordinat!A:G,7,FALSE)</f>
        <v>-122.4193286</v>
      </c>
    </row>
    <row r="2040" spans="1:18" ht="17" x14ac:dyDescent="0.2">
      <c r="A2040" s="3">
        <v>2022</v>
      </c>
      <c r="B2040" s="4" t="s">
        <v>2024</v>
      </c>
      <c r="C2040" s="4" t="s">
        <v>39</v>
      </c>
      <c r="D2040" s="3">
        <f>VLOOKUP(Table13[[#This Row],[Location_HQ]],layoffs_location_with_coordinat!A:B,2,FALSE)</f>
        <v>0</v>
      </c>
      <c r="E2040" s="49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13</v>
      </c>
      <c r="I2040" s="24" t="d">
        <v>2024-11-11</v>
      </c>
      <c r="J2040" s="5"/>
      <c r="K2040" s="25"/>
      <c r="L2040" s="25"/>
      <c r="M2040" s="4" t="s">
        <v>21</v>
      </c>
      <c r="N2040" s="4" t="s">
        <v>22</v>
      </c>
      <c r="O2040" s="27" t="s">
        <v>2025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2015</v>
      </c>
      <c r="B2041" s="4" t="s">
        <v>256</v>
      </c>
      <c r="C2041" s="4" t="s">
        <v>1416</v>
      </c>
      <c r="D2041" s="3" t="str">
        <f>VLOOKUP(Table13[[#This Row],[Location_HQ]],layoffs_location_with_coordinat!A:B,2,FALSE)</f>
        <v>San Francisco Bay Area</v>
      </c>
      <c r="E2041" s="49" t="str">
        <f>VLOOKUP(Table13[[#This Row],[Location_HQ]],layoffs_location_with_coordinat!A:C,3,FALSE)</f>
        <v>California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23">
        <v>31</v>
      </c>
      <c r="I2041" s="24" t="d">
        <v>2024-11-12</v>
      </c>
      <c r="J2041" s="5">
        <v>21</v>
      </c>
      <c r="K2041" s="25">
        <f>SUM((Table13[[#This Row],[Laid_Off]]*100)/Table13[[#This Row],[Percentage]])</f>
        <v>147.61904761904762</v>
      </c>
      <c r="L2041" s="25">
        <f>SUM(Table13[[#This Row],[Company_Size_before_Layoffs]]-Table13[[#This Row],[Laid_Off]])</f>
        <v>116.61904761904762</v>
      </c>
      <c r="M2041" s="4" t="s">
        <v>68</v>
      </c>
      <c r="N2041" s="4" t="s">
        <v>28</v>
      </c>
      <c r="O2041" s="27" t="s">
        <v>2017</v>
      </c>
      <c r="P2041" s="23">
        <v>2024</v>
      </c>
      <c r="Q2041" s="3">
        <f>VLOOKUP(Table13[[#This Row],[Location_HQ]],layoffs_location_with_coordinat!A:F,6,FALSE)</f>
        <v>37.354106999999999</v>
      </c>
      <c r="R2041" s="3">
        <f>VLOOKUP(Table13[[#This Row],[Location_HQ]],layoffs_location_with_coordinat!A:G,7,FALSE)</f>
        <v>-121.95523799999999</v>
      </c>
    </row>
    <row r="2042" spans="1:18" ht="17" x14ac:dyDescent="0.2">
      <c r="A2042" s="3">
        <v>2016</v>
      </c>
      <c r="B2042" s="4" t="s">
        <v>1190</v>
      </c>
      <c r="C2042" s="4" t="s">
        <v>1371</v>
      </c>
      <c r="D2042" s="3" t="str">
        <f>VLOOKUP(Table13[[#This Row],[Location_HQ]],layoffs_location_with_coordinat!A:B,2,FALSE)</f>
        <v>San Francisco Bay Area</v>
      </c>
      <c r="E2042" s="49" t="str">
        <f>VLOOKUP(Table13[[#This Row],[Location_HQ]],layoffs_location_with_coordinat!A:C,3,FALSE)</f>
        <v>California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23">
        <v>200</v>
      </c>
      <c r="I2042" s="24" t="d">
        <v>2024-11-12</v>
      </c>
      <c r="J2042" s="5">
        <v>100</v>
      </c>
      <c r="K2042" s="25">
        <f>SUM((Table13[[#This Row],[Laid_Off]]*100)/Table13[[#This Row],[Percentage]])</f>
        <v>200</v>
      </c>
      <c r="L2042" s="25">
        <f>SUM(Table13[[#This Row],[Company_Size_before_Layoffs]]-Table13[[#This Row],[Laid_Off]])</f>
        <v>0</v>
      </c>
      <c r="M2042" s="4" t="s">
        <v>21</v>
      </c>
      <c r="N2042" s="4" t="s">
        <v>36</v>
      </c>
      <c r="O2042" s="27" t="s">
        <v>2018</v>
      </c>
      <c r="P2042" s="23">
        <v>2024</v>
      </c>
      <c r="Q2042" s="3">
        <f>VLOOKUP(Table13[[#This Row],[Location_HQ]],layoffs_location_with_coordinat!A:F,6,FALSE)</f>
        <v>37.779258800000001</v>
      </c>
      <c r="R2042" s="3">
        <f>VLOOKUP(Table13[[#This Row],[Location_HQ]],layoffs_location_with_coordinat!A:G,7,FALSE)</f>
        <v>-122.4193286</v>
      </c>
    </row>
    <row r="2043" spans="1:18" ht="17" x14ac:dyDescent="0.2">
      <c r="A2043" s="3">
        <v>2017</v>
      </c>
      <c r="B2043" s="4" t="s">
        <v>2019</v>
      </c>
      <c r="C2043" s="4" t="s">
        <v>1719</v>
      </c>
      <c r="D2043" s="3" t="str">
        <f>VLOOKUP(Table13[[#This Row],[Location_HQ]],layoffs_location_with_coordinat!A:B,2,FALSE)</f>
        <v>San Francisco Bay Area</v>
      </c>
      <c r="E2043" s="49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77</v>
      </c>
      <c r="I2043" s="24" t="d">
        <v>2024-11-12</v>
      </c>
      <c r="J2043" s="5">
        <v>2</v>
      </c>
      <c r="K2043" s="25">
        <f>SUM((Table13[[#This Row],[Laid_Off]]*100)/Table13[[#This Row],[Percentage]])</f>
        <v>3850</v>
      </c>
      <c r="L2043" s="25">
        <f>SUM(Table13[[#This Row],[Company_Size_before_Layoffs]]-Table13[[#This Row],[Laid_Off]])</f>
        <v>3773</v>
      </c>
      <c r="M2043" s="4" t="s">
        <v>21</v>
      </c>
      <c r="N2043" s="4" t="s">
        <v>63</v>
      </c>
      <c r="O2043" s="27" t="s">
        <v>2020</v>
      </c>
      <c r="P2043" s="23">
        <v>2024</v>
      </c>
      <c r="Q2043" s="3">
        <f>VLOOKUP(Table13[[#This Row],[Location_HQ]],layoffs_location_with_coordinat!A:F,6,FALSE)</f>
        <v>37.578096500000001</v>
      </c>
      <c r="R2043" s="3">
        <f>VLOOKUP(Table13[[#This Row],[Location_HQ]],layoffs_location_with_coordinat!A:G,7,FALSE)</f>
        <v>-122.3473099</v>
      </c>
    </row>
    <row r="2044" spans="1:18" ht="17" x14ac:dyDescent="0.2">
      <c r="A2044" s="3">
        <v>2018</v>
      </c>
      <c r="B2044" s="4" t="s">
        <v>238</v>
      </c>
      <c r="C2044" s="4" t="s">
        <v>1371</v>
      </c>
      <c r="D2044" s="3" t="str">
        <f>VLOOKUP(Table13[[#This Row],[Location_HQ]],layoffs_location_with_coordinat!A:B,2,FALSE)</f>
        <v>San Francisco Bay Area</v>
      </c>
      <c r="E2044" s="49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4"/>
      <c r="I2044" s="24" t="d">
        <v>2024-11-12</v>
      </c>
      <c r="J2044" s="5"/>
      <c r="K2044" s="25"/>
      <c r="L2044" s="25"/>
      <c r="M2044" s="4" t="s">
        <v>239</v>
      </c>
      <c r="N2044" s="4" t="s">
        <v>33</v>
      </c>
      <c r="O2044" s="27" t="s">
        <v>2021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6" x14ac:dyDescent="0.2">
      <c r="A2045" s="3">
        <v>2019</v>
      </c>
      <c r="B2045" s="4" t="s">
        <v>2022</v>
      </c>
      <c r="C2045" s="4" t="s">
        <v>13</v>
      </c>
      <c r="D2045" s="3">
        <f>VLOOKUP(Table13[[#This Row],[Location_HQ]],layoffs_location_with_coordinat!A:B,2,FALSE)</f>
        <v>0</v>
      </c>
      <c r="E2045" s="49">
        <f>VLOOKUP(Table13[[#This Row],[Location_HQ]],layoffs_location_with_coordinat!A:C,3,FALSE)</f>
        <v>0</v>
      </c>
      <c r="F2045" s="3" t="str">
        <f>VLOOKUP(Table13[[#This Row],[Location_HQ]],layoffs_location_with_coordinat!A:D,4,FALSE)</f>
        <v>India</v>
      </c>
      <c r="G2045" s="3" t="str">
        <f>VLOOKUP(Table13[[#This Row],[Location_HQ]],layoffs_location_with_coordinat!A:E,5,FALSE)</f>
        <v>Asia</v>
      </c>
      <c r="H2045" s="4"/>
      <c r="I2045" s="24" t="d">
        <v>2024-11-12</v>
      </c>
      <c r="J2045" s="5">
        <v>100</v>
      </c>
      <c r="K2045" s="25">
        <f>SUM((Table13[[#This Row],[Laid_Off]]*100)/Table13[[#This Row],[Percentage]])</f>
        <v>0</v>
      </c>
      <c r="L2045" s="25">
        <f>SUM(Table13[[#This Row],[Company_Size_before_Layoffs]]-Table13[[#This Row],[Laid_Off]])</f>
        <v>0</v>
      </c>
      <c r="M2045" s="4" t="s">
        <v>68</v>
      </c>
      <c r="N2045" s="4" t="s">
        <v>147</v>
      </c>
      <c r="O2045" s="27"/>
      <c r="P2045" s="23">
        <v>2024</v>
      </c>
      <c r="Q2045" s="3">
        <f>VLOOKUP(Table13[[#This Row],[Location_HQ]],layoffs_location_with_coordinat!A:F,6,FALSE)</f>
        <v>12.98815675</v>
      </c>
      <c r="R2045" s="3">
        <f>VLOOKUP(Table13[[#This Row],[Location_HQ]],layoffs_location_with_coordinat!A:G,7,FALSE)</f>
        <v>77.622600037959998</v>
      </c>
    </row>
    <row r="2046" spans="1:18" ht="17" x14ac:dyDescent="0.2">
      <c r="A2046" s="3">
        <v>2013</v>
      </c>
      <c r="B2046" s="4" t="s">
        <v>2015</v>
      </c>
      <c r="C2046" s="4" t="s">
        <v>1416</v>
      </c>
      <c r="D2046" s="3" t="str">
        <f>VLOOKUP(Table13[[#This Row],[Location_HQ]],layoffs_location_with_coordinat!A:B,2,FALSE)</f>
        <v>San Francisco Bay Area</v>
      </c>
      <c r="E2046" s="49" t="str">
        <f>VLOOKUP(Table13[[#This Row],[Location_HQ]],layoffs_location_with_coordinat!A:C,3,FALSE)</f>
        <v>California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1000</v>
      </c>
      <c r="I2046" s="24" t="d">
        <v>2024-11-13</v>
      </c>
      <c r="J2046" s="5">
        <v>4</v>
      </c>
      <c r="K2046" s="25">
        <f>SUM((Table13[[#This Row],[Laid_Off]]*100)/Table13[[#This Row],[Percentage]])</f>
        <v>25000</v>
      </c>
      <c r="L2046" s="25">
        <f>SUM(Table13[[#This Row],[Company_Size_before_Layoffs]]-Table13[[#This Row],[Laid_Off]])</f>
        <v>24000</v>
      </c>
      <c r="M2046" s="4" t="s">
        <v>87</v>
      </c>
      <c r="N2046" s="4" t="s">
        <v>28</v>
      </c>
      <c r="O2046" s="27"/>
      <c r="P2046" s="23">
        <v>2024</v>
      </c>
      <c r="Q2046" s="3">
        <f>VLOOKUP(Table13[[#This Row],[Location_HQ]],layoffs_location_with_coordinat!A:F,6,FALSE)</f>
        <v>37.354106999999999</v>
      </c>
      <c r="R2046" s="3">
        <f>VLOOKUP(Table13[[#This Row],[Location_HQ]],layoffs_location_with_coordinat!A:G,7,FALSE)</f>
        <v>-121.95523799999999</v>
      </c>
    </row>
    <row r="2047" spans="1:18" ht="17" x14ac:dyDescent="0.2">
      <c r="A2047" s="3">
        <v>2014</v>
      </c>
      <c r="B2047" s="4" t="s">
        <v>934</v>
      </c>
      <c r="C2047" s="4" t="s">
        <v>1474</v>
      </c>
      <c r="D2047" s="3" t="str">
        <f>VLOOKUP(Table13[[#This Row],[Location_HQ]],layoffs_location_with_coordinat!A:B,2,FALSE)</f>
        <v>San Francisco Bay Area</v>
      </c>
      <c r="E2047" s="49" t="str">
        <f>VLOOKUP(Table13[[#This Row],[Location_HQ]],layoffs_location_with_coordinat!A:C,3,FALSE)</f>
        <v>California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120</v>
      </c>
      <c r="I2047" s="24" t="d">
        <v>2024-11-13</v>
      </c>
      <c r="J2047" s="5"/>
      <c r="K2047" s="25"/>
      <c r="L2047" s="25"/>
      <c r="M2047" s="4" t="s">
        <v>130</v>
      </c>
      <c r="N2047" s="4" t="s">
        <v>28</v>
      </c>
      <c r="O2047" s="27" t="s">
        <v>2016</v>
      </c>
      <c r="P2047" s="23">
        <v>2024</v>
      </c>
      <c r="Q2047" s="3">
        <f>VLOOKUP(Table13[[#This Row],[Location_HQ]],layoffs_location_with_coordinat!A:F,6,FALSE)</f>
        <v>37.4443293</v>
      </c>
      <c r="R2047" s="3">
        <f>VLOOKUP(Table13[[#This Row],[Location_HQ]],layoffs_location_with_coordinat!A:G,7,FALSE)</f>
        <v>-122.1598465</v>
      </c>
    </row>
    <row r="2048" spans="1:18" ht="16" x14ac:dyDescent="0.2">
      <c r="A2048" s="3">
        <v>2012</v>
      </c>
      <c r="B2048" s="4" t="s">
        <v>2013</v>
      </c>
      <c r="C2048" s="4" t="s">
        <v>56</v>
      </c>
      <c r="D2048" s="3">
        <f>VLOOKUP(Table13[[#This Row],[Location_HQ]],layoffs_location_with_coordinat!A:B,2,FALSE)</f>
        <v>0</v>
      </c>
      <c r="E2048" s="49">
        <f>VLOOKUP(Table13[[#This Row],[Location_HQ]],layoffs_location_with_coordinat!A:C,3,FALSE)</f>
        <v>0</v>
      </c>
      <c r="F2048" s="3" t="str">
        <f>VLOOKUP(Table13[[#This Row],[Location_HQ]],layoffs_location_with_coordinat!A:D,4,FALSE)</f>
        <v>India</v>
      </c>
      <c r="G2048" s="3" t="str">
        <f>VLOOKUP(Table13[[#This Row],[Location_HQ]],layoffs_location_with_coordinat!A:E,5,FALSE)</f>
        <v>Asia</v>
      </c>
      <c r="H2048" s="23">
        <v>80</v>
      </c>
      <c r="I2048" s="24" t="d">
        <v>2024-11-14</v>
      </c>
      <c r="J2048" s="5"/>
      <c r="K2048" s="25"/>
      <c r="L2048" s="25"/>
      <c r="M2048" s="4" t="s">
        <v>54</v>
      </c>
      <c r="N2048" s="4" t="s">
        <v>41</v>
      </c>
      <c r="O2048" s="27" t="s">
        <v>2014</v>
      </c>
      <c r="P2048" s="23">
        <v>2024</v>
      </c>
      <c r="Q2048" s="3">
        <f>VLOOKUP(Table13[[#This Row],[Location_HQ]],layoffs_location_with_coordinat!A:F,6,FALSE)</f>
        <v>19.078545099999999</v>
      </c>
      <c r="R2048" s="3">
        <f>VLOOKUP(Table13[[#This Row],[Location_HQ]],layoffs_location_with_coordinat!A:G,7,FALSE)</f>
        <v>72.878175999999996</v>
      </c>
    </row>
    <row r="2049" spans="1:18" ht="16" x14ac:dyDescent="0.2">
      <c r="A2049" s="3">
        <v>2011</v>
      </c>
      <c r="B2049" s="4" t="s">
        <v>784</v>
      </c>
      <c r="C2049" s="4" t="s">
        <v>58</v>
      </c>
      <c r="D2049" s="3">
        <f>VLOOKUP(Table13[[#This Row],[Location_HQ]],layoffs_location_with_coordinat!A:B,2,FALSE)</f>
        <v>0</v>
      </c>
      <c r="E2049" s="49">
        <f>VLOOKUP(Table13[[#This Row],[Location_HQ]],layoffs_location_with_coordinat!A:C,3,FALSE)</f>
        <v>0</v>
      </c>
      <c r="F2049" s="3" t="str">
        <f>VLOOKUP(Table13[[#This Row],[Location_HQ]],layoffs_location_with_coordinat!A:D,4,FALSE)</f>
        <v>UK</v>
      </c>
      <c r="G2049" s="3" t="str">
        <f>VLOOKUP(Table13[[#This Row],[Location_HQ]],layoffs_location_with_coordinat!A:E,5,FALSE)</f>
        <v>Europe</v>
      </c>
      <c r="H2049" s="23">
        <v>71</v>
      </c>
      <c r="I2049" s="24" t="d">
        <v>2024-11-15</v>
      </c>
      <c r="J2049" s="5">
        <v>25</v>
      </c>
      <c r="K2049" s="25">
        <f>SUM((Table13[[#This Row],[Laid_Off]]*100)/Table13[[#This Row],[Percentage]])</f>
        <v>284</v>
      </c>
      <c r="L2049" s="25">
        <f>SUM(Table13[[#This Row],[Company_Size_before_Layoffs]]-Table13[[#This Row],[Laid_Off]])</f>
        <v>213</v>
      </c>
      <c r="M2049" s="4" t="s">
        <v>35</v>
      </c>
      <c r="N2049" s="4" t="s">
        <v>36</v>
      </c>
      <c r="O2049" s="27" t="s">
        <v>2012</v>
      </c>
      <c r="P2049" s="23">
        <v>2024</v>
      </c>
      <c r="Q2049" s="3">
        <f>VLOOKUP(Table13[[#This Row],[Location_HQ]],layoffs_location_with_coordinat!A:F,6,FALSE)</f>
        <v>51.489333500000001</v>
      </c>
      <c r="R2049" s="3">
        <f>VLOOKUP(Table13[[#This Row],[Location_HQ]],layoffs_location_with_coordinat!A:G,7,FALSE)</f>
        <v>-0.14405508452768701</v>
      </c>
    </row>
    <row r="2050" spans="1:18" ht="17" x14ac:dyDescent="0.2">
      <c r="A2050" s="3">
        <v>2010</v>
      </c>
      <c r="B2050" s="4" t="s">
        <v>2010</v>
      </c>
      <c r="C2050" s="4" t="s">
        <v>39</v>
      </c>
      <c r="D2050" s="3">
        <f>VLOOKUP(Table13[[#This Row],[Location_HQ]],layoffs_location_with_coordinat!A:B,2,FALSE)</f>
        <v>0</v>
      </c>
      <c r="E2050" s="49" t="str">
        <f>VLOOKUP(Table13[[#This Row],[Location_HQ]],layoffs_location_with_coordinat!A:C,3,FALSE)</f>
        <v>New York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4"/>
      <c r="I2050" s="24" t="d">
        <v>2024-11-19</v>
      </c>
      <c r="J2050" s="5"/>
      <c r="K2050" s="25"/>
      <c r="L2050" s="25"/>
      <c r="M2050" s="4" t="s">
        <v>79</v>
      </c>
      <c r="N2050" s="4" t="s">
        <v>33</v>
      </c>
      <c r="O2050" s="27" t="s">
        <v>2011</v>
      </c>
      <c r="P2050" s="23">
        <v>2024</v>
      </c>
      <c r="Q2050" s="3">
        <f>VLOOKUP(Table13[[#This Row],[Location_HQ]],layoffs_location_with_coordinat!A:F,6,FALSE)</f>
        <v>40.7127281</v>
      </c>
      <c r="R2050" s="3">
        <f>VLOOKUP(Table13[[#This Row],[Location_HQ]],layoffs_location_with_coordinat!A:G,7,FALSE)</f>
        <v>-74.006015199999993</v>
      </c>
    </row>
    <row r="2051" spans="1:18" ht="17" x14ac:dyDescent="0.2">
      <c r="A2051" s="3">
        <v>2009</v>
      </c>
      <c r="B2051" s="4" t="s">
        <v>232</v>
      </c>
      <c r="C2051" s="4" t="s">
        <v>76</v>
      </c>
      <c r="D2051" s="3">
        <f>VLOOKUP(Table13[[#This Row],[Location_HQ]],layoffs_location_with_coordinat!A:B,2,FALSE)</f>
        <v>0</v>
      </c>
      <c r="E2051" s="49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2024-11-20</v>
      </c>
      <c r="J2051" s="5">
        <v>13</v>
      </c>
      <c r="K2051" s="25">
        <f>SUM((Table13[[#This Row],[Laid_Off]]*100)/Table13[[#This Row],[Percentage]])</f>
        <v>0</v>
      </c>
      <c r="L2051" s="25">
        <f>SUM(Table13[[#This Row],[Company_Size_before_Layoffs]]-Table13[[#This Row],[Laid_Off]])</f>
        <v>0</v>
      </c>
      <c r="M2051" s="4" t="s">
        <v>21</v>
      </c>
      <c r="N2051" s="4" t="s">
        <v>22</v>
      </c>
      <c r="O2051" s="27" t="s">
        <v>2009</v>
      </c>
      <c r="P2051" s="23">
        <v>2024</v>
      </c>
      <c r="Q2051" s="3">
        <f>VLOOKUP(Table13[[#This Row],[Location_HQ]],layoffs_location_with_coordinat!A:F,6,FALSE)</f>
        <v>34.053690899999999</v>
      </c>
      <c r="R2051" s="3">
        <f>VLOOKUP(Table13[[#This Row],[Location_HQ]],layoffs_location_with_coordinat!A:G,7,FALSE)</f>
        <v>-118.242766</v>
      </c>
    </row>
    <row r="2052" spans="1:18" ht="17" x14ac:dyDescent="0.2">
      <c r="A2052" s="3">
        <v>2008</v>
      </c>
      <c r="B2052" s="4" t="s">
        <v>101</v>
      </c>
      <c r="C2052" s="4" t="s">
        <v>1721</v>
      </c>
      <c r="D2052" s="3" t="str">
        <f>VLOOKUP(Table13[[#This Row],[Location_HQ]],layoffs_location_with_coordinat!A:B,2,FALSE)</f>
        <v>San Francisco Bay Area</v>
      </c>
      <c r="E2052" s="49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23">
        <v>202</v>
      </c>
      <c r="I2052" s="24" t="d">
        <v>2024-11-21</v>
      </c>
      <c r="J2052" s="5">
        <v>1</v>
      </c>
      <c r="K2052" s="25">
        <f>SUM((Table13[[#This Row],[Laid_Off]]*100)/Table13[[#This Row],[Percentage]])</f>
        <v>20200</v>
      </c>
      <c r="L2052" s="25">
        <f>SUM(Table13[[#This Row],[Company_Size_before_Layoffs]]-Table13[[#This Row],[Laid_Off]])</f>
        <v>19998</v>
      </c>
      <c r="M2052" s="4" t="s">
        <v>2007</v>
      </c>
      <c r="N2052" s="4" t="s">
        <v>33</v>
      </c>
      <c r="O2052" s="27" t="s">
        <v>2008</v>
      </c>
      <c r="P2052" s="23">
        <v>2024</v>
      </c>
      <c r="Q2052" s="3">
        <f>VLOOKUP(Table13[[#This Row],[Location_HQ]],layoffs_location_with_coordinat!A:F,6,FALSE)</f>
        <v>37.368830099999997</v>
      </c>
      <c r="R2052" s="3">
        <f>VLOOKUP(Table13[[#This Row],[Location_HQ]],layoffs_location_with_coordinat!A:G,7,FALSE)</f>
        <v>-122.036349</v>
      </c>
    </row>
    <row r="2053" spans="1:18" ht="16" x14ac:dyDescent="0.2">
      <c r="A2053" s="3">
        <v>2005</v>
      </c>
      <c r="B2053" s="4" t="s">
        <v>2002</v>
      </c>
      <c r="C2053" s="4" t="s">
        <v>13</v>
      </c>
      <c r="D2053" s="3">
        <f>VLOOKUP(Table13[[#This Row],[Location_HQ]],layoffs_location_with_coordinat!A:B,2,FALSE)</f>
        <v>0</v>
      </c>
      <c r="E2053" s="49">
        <f>VLOOKUP(Table13[[#This Row],[Location_HQ]],layoffs_location_with_coordinat!A:C,3,FALSE)</f>
        <v>0</v>
      </c>
      <c r="F2053" s="3" t="str">
        <f>VLOOKUP(Table13[[#This Row],[Location_HQ]],layoffs_location_with_coordinat!A:D,4,FALSE)</f>
        <v>India</v>
      </c>
      <c r="G2053" s="3" t="str">
        <f>VLOOKUP(Table13[[#This Row],[Location_HQ]],layoffs_location_with_coordinat!A:E,5,FALSE)</f>
        <v>Asia</v>
      </c>
      <c r="H2053" s="23">
        <v>500</v>
      </c>
      <c r="I2053" s="24" t="d">
        <v>2024-11-22</v>
      </c>
      <c r="J2053" s="5"/>
      <c r="K2053" s="25"/>
      <c r="L2053" s="25"/>
      <c r="M2053" s="4" t="s">
        <v>32</v>
      </c>
      <c r="N2053" s="4" t="s">
        <v>28</v>
      </c>
      <c r="O2053" s="27" t="s">
        <v>2003</v>
      </c>
      <c r="P2053" s="23">
        <v>2024</v>
      </c>
      <c r="Q2053" s="3">
        <f>VLOOKUP(Table13[[#This Row],[Location_HQ]],layoffs_location_with_coordinat!A:F,6,FALSE)</f>
        <v>12.98815675</v>
      </c>
      <c r="R2053" s="3">
        <f>VLOOKUP(Table13[[#This Row],[Location_HQ]],layoffs_location_with_coordinat!A:G,7,FALSE)</f>
        <v>77.622600037959998</v>
      </c>
    </row>
    <row r="2054" spans="1:18" ht="17" x14ac:dyDescent="0.2">
      <c r="A2054" s="3">
        <v>2006</v>
      </c>
      <c r="B2054" s="4" t="s">
        <v>2004</v>
      </c>
      <c r="C2054" s="4" t="s">
        <v>135</v>
      </c>
      <c r="D2054" s="3">
        <f>VLOOKUP(Table13[[#This Row],[Location_HQ]],layoffs_location_with_coordinat!A:B,2,FALSE)</f>
        <v>0</v>
      </c>
      <c r="E2054" s="49" t="str">
        <f>VLOOKUP(Table13[[#This Row],[Location_HQ]],layoffs_location_with_coordinat!A:C,3,FALSE)</f>
        <v>Berlin</v>
      </c>
      <c r="F2054" s="3" t="str">
        <f>VLOOKUP(Table13[[#This Row],[Location_HQ]],layoffs_location_with_coordinat!A:D,4,FALSE)</f>
        <v>Germany</v>
      </c>
      <c r="G2054" s="3" t="str">
        <f>VLOOKUP(Table13[[#This Row],[Location_HQ]],layoffs_location_with_coordinat!A:E,5,FALSE)</f>
        <v>Europe</v>
      </c>
      <c r="H2054" s="23">
        <v>304</v>
      </c>
      <c r="I2054" s="24" t="d">
        <v>2024-11-22</v>
      </c>
      <c r="J2054" s="5"/>
      <c r="K2054" s="25"/>
      <c r="L2054" s="25"/>
      <c r="M2054" s="4" t="s">
        <v>130</v>
      </c>
      <c r="N2054" s="4" t="s">
        <v>33</v>
      </c>
      <c r="O2054" s="27" t="s">
        <v>2005</v>
      </c>
      <c r="P2054" s="23">
        <v>2024</v>
      </c>
      <c r="Q2054" s="3">
        <f>VLOOKUP(Table13[[#This Row],[Location_HQ]],layoffs_location_with_coordinat!A:F,6,FALSE)</f>
        <v>52.517036500000003</v>
      </c>
      <c r="R2054" s="3">
        <f>VLOOKUP(Table13[[#This Row],[Location_HQ]],layoffs_location_with_coordinat!A:G,7,FALSE)</f>
        <v>13.3888599</v>
      </c>
    </row>
    <row r="2055" spans="1:18" ht="16" x14ac:dyDescent="0.2">
      <c r="A2055" s="3">
        <v>2007</v>
      </c>
      <c r="B2055" s="4" t="s">
        <v>114</v>
      </c>
      <c r="C2055" s="4" t="s">
        <v>115</v>
      </c>
      <c r="D2055" s="3">
        <f>VLOOKUP(Table13[[#This Row],[Location_HQ]],layoffs_location_with_coordinat!A:B,2,FALSE)</f>
        <v>0</v>
      </c>
      <c r="E2055" s="49">
        <f>VLOOKUP(Table13[[#This Row],[Location_HQ]],layoffs_location_with_coordinat!A:C,3,FALSE)</f>
        <v>0</v>
      </c>
      <c r="F2055" s="3" t="str">
        <f>VLOOKUP(Table13[[#This Row],[Location_HQ]],layoffs_location_with_coordinat!A:D,4,FALSE)</f>
        <v>Canada</v>
      </c>
      <c r="G2055" s="3" t="str">
        <f>VLOOKUP(Table13[[#This Row],[Location_HQ]],layoffs_location_with_coordinat!A:E,5,FALSE)</f>
        <v>North America</v>
      </c>
      <c r="H2055" s="4"/>
      <c r="I2055" s="24" t="d">
        <v>2024-11-22</v>
      </c>
      <c r="J2055" s="5"/>
      <c r="K2055" s="25"/>
      <c r="L2055" s="25"/>
      <c r="M2055" s="4" t="s">
        <v>72</v>
      </c>
      <c r="N2055" s="4" t="s">
        <v>22</v>
      </c>
      <c r="O2055" s="27" t="s">
        <v>2006</v>
      </c>
      <c r="P2055" s="23">
        <v>2024</v>
      </c>
      <c r="Q2055" s="3">
        <f>VLOOKUP(Table13[[#This Row],[Location_HQ]],layoffs_location_with_coordinat!A:F,6,FALSE)</f>
        <v>45.5031824</v>
      </c>
      <c r="R2055" s="3">
        <f>VLOOKUP(Table13[[#This Row],[Location_HQ]],layoffs_location_with_coordinat!A:G,7,FALSE)</f>
        <v>-73.569806499999999</v>
      </c>
    </row>
    <row r="2056" spans="1:18" ht="17" x14ac:dyDescent="0.2">
      <c r="A2056" s="3">
        <v>2004</v>
      </c>
      <c r="B2056" s="4" t="s">
        <v>2000</v>
      </c>
      <c r="C2056" s="4" t="s">
        <v>154</v>
      </c>
      <c r="D2056" s="3">
        <f>VLOOKUP(Table13[[#This Row],[Location_HQ]],layoffs_location_with_coordinat!A:B,2,FALSE)</f>
        <v>0</v>
      </c>
      <c r="E2056" s="49" t="str">
        <f>VLOOKUP(Table13[[#This Row],[Location_HQ]],layoffs_location_with_coordinat!A:C,3,FALSE)</f>
        <v>Illinois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4"/>
      <c r="I2056" s="24" t="d">
        <v>2024-11-25</v>
      </c>
      <c r="J2056" s="5"/>
      <c r="K2056" s="25"/>
      <c r="L2056" s="25"/>
      <c r="M2056" s="4" t="s">
        <v>130</v>
      </c>
      <c r="N2056" s="4" t="s">
        <v>28</v>
      </c>
      <c r="O2056" s="27" t="s">
        <v>2001</v>
      </c>
      <c r="P2056" s="23">
        <v>2024</v>
      </c>
      <c r="Q2056" s="3">
        <f>VLOOKUP(Table13[[#This Row],[Location_HQ]],layoffs_location_with_coordinat!A:F,6,FALSE)</f>
        <v>41.875561599999997</v>
      </c>
      <c r="R2056" s="3">
        <f>VLOOKUP(Table13[[#This Row],[Location_HQ]],layoffs_location_with_coordinat!A:G,7,FALSE)</f>
        <v>-87.6244212</v>
      </c>
    </row>
    <row r="2057" spans="1:18" ht="17" x14ac:dyDescent="0.2">
      <c r="A2057" s="3">
        <v>2003</v>
      </c>
      <c r="B2057" s="4" t="s">
        <v>1999</v>
      </c>
      <c r="C2057" s="4" t="s">
        <v>39</v>
      </c>
      <c r="D2057" s="3">
        <f>VLOOKUP(Table13[[#This Row],[Location_HQ]],layoffs_location_with_coordinat!A:B,2,FALSE)</f>
        <v>0</v>
      </c>
      <c r="E2057" s="49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150</v>
      </c>
      <c r="I2057" s="24" t="d">
        <v>2024-11-27</v>
      </c>
      <c r="J2057" s="5">
        <v>8</v>
      </c>
      <c r="K2057" s="25">
        <f>SUM((Table13[[#This Row],[Laid_Off]]*100)/Table13[[#This Row],[Percentage]])</f>
        <v>1875</v>
      </c>
      <c r="L2057" s="25">
        <f>SUM(Table13[[#This Row],[Company_Size_before_Layoffs]]-Table13[[#This Row],[Laid_Off]])</f>
        <v>1725</v>
      </c>
      <c r="M2057" s="4" t="s">
        <v>60</v>
      </c>
      <c r="N2057" s="4" t="s">
        <v>63</v>
      </c>
      <c r="O2057" s="27" t="s">
        <v>1965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6" x14ac:dyDescent="0.2">
      <c r="A2058" s="3">
        <v>2002</v>
      </c>
      <c r="B2058" s="4" t="s">
        <v>1997</v>
      </c>
      <c r="C2058" s="4" t="s">
        <v>13</v>
      </c>
      <c r="D2058" s="3">
        <f>VLOOKUP(Table13[[#This Row],[Location_HQ]],layoffs_location_with_coordinat!A:B,2,FALSE)</f>
        <v>0</v>
      </c>
      <c r="E2058" s="49">
        <f>VLOOKUP(Table13[[#This Row],[Location_HQ]],layoffs_location_with_coordinat!A:C,3,FALSE)</f>
        <v>0</v>
      </c>
      <c r="F2058" s="3" t="str">
        <f>VLOOKUP(Table13[[#This Row],[Location_HQ]],layoffs_location_with_coordinat!A:D,4,FALSE)</f>
        <v>India</v>
      </c>
      <c r="G2058" s="3" t="str">
        <f>VLOOKUP(Table13[[#This Row],[Location_HQ]],layoffs_location_with_coordinat!A:E,5,FALSE)</f>
        <v>Asia</v>
      </c>
      <c r="H2058" s="23">
        <v>60</v>
      </c>
      <c r="I2058" s="24" t="d">
        <v>2024-11-29</v>
      </c>
      <c r="J2058" s="5"/>
      <c r="K2058" s="25"/>
      <c r="L2058" s="25"/>
      <c r="M2058" s="4" t="s">
        <v>35</v>
      </c>
      <c r="N2058" s="4" t="s">
        <v>22</v>
      </c>
      <c r="O2058" s="27" t="s">
        <v>1998</v>
      </c>
      <c r="P2058" s="23">
        <v>2024</v>
      </c>
      <c r="Q2058" s="3">
        <f>VLOOKUP(Table13[[#This Row],[Location_HQ]],layoffs_location_with_coordinat!A:F,6,FALSE)</f>
        <v>12.98815675</v>
      </c>
      <c r="R2058" s="3">
        <f>VLOOKUP(Table13[[#This Row],[Location_HQ]],layoffs_location_with_coordinat!A:G,7,FALSE)</f>
        <v>77.622600037959998</v>
      </c>
    </row>
    <row r="2059" spans="1:18" ht="16" x14ac:dyDescent="0.2">
      <c r="A2059" s="3">
        <v>2001</v>
      </c>
      <c r="B2059" s="4" t="s">
        <v>1396</v>
      </c>
      <c r="C2059" s="4" t="s">
        <v>115</v>
      </c>
      <c r="D2059" s="3">
        <f>VLOOKUP(Table13[[#This Row],[Location_HQ]],layoffs_location_with_coordinat!A:B,2,FALSE)</f>
        <v>0</v>
      </c>
      <c r="E2059" s="49">
        <f>VLOOKUP(Table13[[#This Row],[Location_HQ]],layoffs_location_with_coordinat!A:C,3,FALSE)</f>
        <v>0</v>
      </c>
      <c r="F2059" s="3" t="str">
        <f>VLOOKUP(Table13[[#This Row],[Location_HQ]],layoffs_location_with_coordinat!A:D,4,FALSE)</f>
        <v>Canada</v>
      </c>
      <c r="G2059" s="3" t="str">
        <f>VLOOKUP(Table13[[#This Row],[Location_HQ]],layoffs_location_with_coordinat!A:E,5,FALSE)</f>
        <v>North America</v>
      </c>
      <c r="H2059" s="23">
        <v>200</v>
      </c>
      <c r="I2059" s="24" t="d">
        <v>2024-12-02</v>
      </c>
      <c r="J2059" s="5"/>
      <c r="K2059" s="25"/>
      <c r="L2059" s="25"/>
      <c r="M2059" s="4" t="s">
        <v>30</v>
      </c>
      <c r="N2059" s="4" t="s">
        <v>28</v>
      </c>
      <c r="O2059" s="27" t="s">
        <v>1996</v>
      </c>
      <c r="P2059" s="23">
        <v>2024</v>
      </c>
      <c r="Q2059" s="3">
        <f>VLOOKUP(Table13[[#This Row],[Location_HQ]],layoffs_location_with_coordinat!A:F,6,FALSE)</f>
        <v>45.5031824</v>
      </c>
      <c r="R2059" s="3">
        <f>VLOOKUP(Table13[[#This Row],[Location_HQ]],layoffs_location_with_coordinat!A:G,7,FALSE)</f>
        <v>-73.569806499999999</v>
      </c>
    </row>
    <row r="2060" spans="1:18" ht="16" x14ac:dyDescent="0.2">
      <c r="A2060" s="3">
        <v>2000</v>
      </c>
      <c r="B2060" s="4" t="s">
        <v>861</v>
      </c>
      <c r="C2060" s="4" t="s">
        <v>47</v>
      </c>
      <c r="D2060" s="3">
        <f>VLOOKUP(Table13[[#This Row],[Location_HQ]],layoffs_location_with_coordinat!A:B,2,FALSE)</f>
        <v>0</v>
      </c>
      <c r="E2060" s="49">
        <f>VLOOKUP(Table13[[#This Row],[Location_HQ]],layoffs_location_with_coordinat!A:C,3,FALSE)</f>
        <v>0</v>
      </c>
      <c r="F2060" s="3" t="str">
        <f>VLOOKUP(Table13[[#This Row],[Location_HQ]],layoffs_location_with_coordinat!A:D,4,FALSE)</f>
        <v>Israel</v>
      </c>
      <c r="G2060" s="3" t="str">
        <f>VLOOKUP(Table13[[#This Row],[Location_HQ]],layoffs_location_with_coordinat!A:E,5,FALSE)</f>
        <v>Asia</v>
      </c>
      <c r="H2060" s="23">
        <v>80</v>
      </c>
      <c r="I2060" s="24" t="d">
        <v>2024-12-03</v>
      </c>
      <c r="J2060" s="5">
        <v>14</v>
      </c>
      <c r="K2060" s="25">
        <f>SUM((Table13[[#This Row],[Laid_Off]]*100)/Table13[[#This Row],[Percentage]])</f>
        <v>571.42857142857144</v>
      </c>
      <c r="L2060" s="25">
        <f>SUM(Table13[[#This Row],[Company_Size_before_Layoffs]]-Table13[[#This Row],[Laid_Off]])</f>
        <v>491.42857142857144</v>
      </c>
      <c r="M2060" s="4" t="s">
        <v>130</v>
      </c>
      <c r="N2060" s="4" t="s">
        <v>36</v>
      </c>
      <c r="O2060" s="27" t="s">
        <v>1995</v>
      </c>
      <c r="P2060" s="23">
        <v>2024</v>
      </c>
      <c r="Q2060" s="3">
        <f>VLOOKUP(Table13[[#This Row],[Location_HQ]],layoffs_location_with_coordinat!A:F,6,FALSE)</f>
        <v>32.0852997</v>
      </c>
      <c r="R2060" s="3">
        <f>VLOOKUP(Table13[[#This Row],[Location_HQ]],layoffs_location_with_coordinat!A:G,7,FALSE)</f>
        <v>34.781806400000001</v>
      </c>
    </row>
    <row r="2061" spans="1:18" ht="17" x14ac:dyDescent="0.2">
      <c r="A2061" s="3">
        <v>1997</v>
      </c>
      <c r="B2061" s="4" t="s">
        <v>287</v>
      </c>
      <c r="C2061" s="4" t="s">
        <v>39</v>
      </c>
      <c r="D2061" s="3">
        <f>VLOOKUP(Table13[[#This Row],[Location_HQ]],layoffs_location_with_coordinat!A:B,2,FALSE)</f>
        <v>0</v>
      </c>
      <c r="E2061" s="49" t="str">
        <f>VLOOKUP(Table13[[#This Row],[Location_HQ]],layoffs_location_with_coordinat!A:C,3,FALSE)</f>
        <v>New York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88</v>
      </c>
      <c r="I2061" s="24" t="d">
        <v>2024-12-04</v>
      </c>
      <c r="J2061" s="5">
        <v>40</v>
      </c>
      <c r="K2061" s="25">
        <f>SUM((Table13[[#This Row],[Laid_Off]]*100)/Table13[[#This Row],[Percentage]])</f>
        <v>220</v>
      </c>
      <c r="L2061" s="25">
        <f>SUM(Table13[[#This Row],[Company_Size_before_Layoffs]]-Table13[[#This Row],[Laid_Off]])</f>
        <v>132</v>
      </c>
      <c r="M2061" s="4" t="s">
        <v>35</v>
      </c>
      <c r="N2061" s="4" t="s">
        <v>22</v>
      </c>
      <c r="O2061" s="27" t="s">
        <v>1991</v>
      </c>
      <c r="P2061" s="23">
        <v>2024</v>
      </c>
      <c r="Q2061" s="3">
        <f>VLOOKUP(Table13[[#This Row],[Location_HQ]],layoffs_location_with_coordinat!A:F,6,FALSE)</f>
        <v>40.7127281</v>
      </c>
      <c r="R2061" s="3">
        <f>VLOOKUP(Table13[[#This Row],[Location_HQ]],layoffs_location_with_coordinat!A:G,7,FALSE)</f>
        <v>-74.006015199999993</v>
      </c>
    </row>
    <row r="2062" spans="1:18" ht="17" x14ac:dyDescent="0.2">
      <c r="A2062" s="3">
        <v>1998</v>
      </c>
      <c r="B2062" s="4" t="s">
        <v>1992</v>
      </c>
      <c r="C2062" s="4" t="s">
        <v>1348</v>
      </c>
      <c r="D2062" s="3">
        <f>VLOOKUP(Table13[[#This Row],[Location_HQ]],layoffs_location_with_coordinat!A:B,2,FALSE)</f>
        <v>0</v>
      </c>
      <c r="E2062" s="49" t="str">
        <f>VLOOKUP(Table13[[#This Row],[Location_HQ]],layoffs_location_with_coordinat!A:C,3,FALSE)</f>
        <v>Connecticut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23">
        <v>60</v>
      </c>
      <c r="I2062" s="24" t="d">
        <v>2024-12-04</v>
      </c>
      <c r="J2062" s="5"/>
      <c r="K2062" s="25"/>
      <c r="L2062" s="25"/>
      <c r="M2062" s="4" t="s">
        <v>72</v>
      </c>
      <c r="N2062" s="4" t="s">
        <v>28</v>
      </c>
      <c r="O2062" s="27" t="s">
        <v>1993</v>
      </c>
      <c r="P2062" s="23">
        <v>2024</v>
      </c>
      <c r="Q2062" s="3">
        <f>VLOOKUP(Table13[[#This Row],[Location_HQ]],layoffs_location_with_coordinat!A:F,6,FALSE)</f>
        <v>41.117596599999999</v>
      </c>
      <c r="R2062" s="3">
        <f>VLOOKUP(Table13[[#This Row],[Location_HQ]],layoffs_location_with_coordinat!A:G,7,FALSE)</f>
        <v>-73.407896800000003</v>
      </c>
    </row>
    <row r="2063" spans="1:18" ht="17" x14ac:dyDescent="0.2">
      <c r="A2063" s="3">
        <v>1999</v>
      </c>
      <c r="B2063" s="4" t="s">
        <v>1502</v>
      </c>
      <c r="C2063" s="4" t="s">
        <v>260</v>
      </c>
      <c r="D2063" s="3">
        <f>VLOOKUP(Table13[[#This Row],[Location_HQ]],layoffs_location_with_coordinat!A:B,2,FALSE)</f>
        <v>0</v>
      </c>
      <c r="E2063" s="49" t="str">
        <f>VLOOKUP(Table13[[#This Row],[Location_HQ]],layoffs_location_with_coordinat!A:C,3,FALSE)</f>
        <v>District of Columbia</v>
      </c>
      <c r="F2063" s="3" t="str">
        <f>VLOOKUP(Table13[[#This Row],[Location_HQ]],layoffs_location_with_coordinat!A:D,4,FALSE)</f>
        <v>USA</v>
      </c>
      <c r="G2063" s="3" t="str">
        <f>VLOOKUP(Table13[[#This Row],[Location_HQ]],layoffs_location_with_coordinat!A:E,5,FALSE)</f>
        <v>North America</v>
      </c>
      <c r="H2063" s="4"/>
      <c r="I2063" s="24" t="d">
        <v>2024-12-04</v>
      </c>
      <c r="J2063" s="5"/>
      <c r="K2063" s="25"/>
      <c r="L2063" s="25"/>
      <c r="M2063" s="4" t="s">
        <v>68</v>
      </c>
      <c r="N2063" s="4" t="s">
        <v>28</v>
      </c>
      <c r="O2063" s="27" t="s">
        <v>1994</v>
      </c>
      <c r="P2063" s="23">
        <v>2024</v>
      </c>
      <c r="Q2063" s="3">
        <f>VLOOKUP(Table13[[#This Row],[Location_HQ]],layoffs_location_with_coordinat!A:F,6,FALSE)</f>
        <v>38.8950368</v>
      </c>
      <c r="R2063" s="3">
        <f>VLOOKUP(Table13[[#This Row],[Location_HQ]],layoffs_location_with_coordinat!A:G,7,FALSE)</f>
        <v>-77.036542699999998</v>
      </c>
    </row>
    <row r="2064" spans="1:18" ht="17" x14ac:dyDescent="0.2">
      <c r="A2064" s="3">
        <v>1995</v>
      </c>
      <c r="B2064" s="4" t="s">
        <v>1988</v>
      </c>
      <c r="C2064" s="4" t="s">
        <v>71</v>
      </c>
      <c r="D2064" s="3">
        <f>VLOOKUP(Table13[[#This Row],[Location_HQ]],layoffs_location_with_coordinat!A:B,2,FALSE)</f>
        <v>0</v>
      </c>
      <c r="E2064" s="49" t="str">
        <f>VLOOKUP(Table13[[#This Row],[Location_HQ]],layoffs_location_with_coordinat!A:C,3,FALSE)</f>
        <v>Massachusetts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50</v>
      </c>
      <c r="I2064" s="24" t="d">
        <v>2024-12-05</v>
      </c>
      <c r="J2064" s="5">
        <v>6</v>
      </c>
      <c r="K2064" s="25">
        <f>SUM((Table13[[#This Row],[Laid_Off]]*100)/Table13[[#This Row],[Percentage]])</f>
        <v>833.33333333333337</v>
      </c>
      <c r="L2064" s="25">
        <f>SUM(Table13[[#This Row],[Company_Size_before_Layoffs]]-Table13[[#This Row],[Laid_Off]])</f>
        <v>783.33333333333337</v>
      </c>
      <c r="M2064" s="4" t="s">
        <v>117</v>
      </c>
      <c r="N2064" s="4" t="s">
        <v>1697</v>
      </c>
      <c r="O2064" s="27" t="s">
        <v>1989</v>
      </c>
      <c r="P2064" s="23">
        <v>2024</v>
      </c>
      <c r="Q2064" s="3">
        <f>VLOOKUP(Table13[[#This Row],[Location_HQ]],layoffs_location_with_coordinat!A:F,6,FALSE)</f>
        <v>42.355433400000003</v>
      </c>
      <c r="R2064" s="3">
        <f>VLOOKUP(Table13[[#This Row],[Location_HQ]],layoffs_location_with_coordinat!A:G,7,FALSE)</f>
        <v>-71.060511000000005</v>
      </c>
    </row>
    <row r="2065" spans="1:18" ht="17" x14ac:dyDescent="0.2">
      <c r="A2065" s="3">
        <v>1996</v>
      </c>
      <c r="B2065" s="4" t="s">
        <v>517</v>
      </c>
      <c r="C2065" s="4" t="s">
        <v>260</v>
      </c>
      <c r="D2065" s="3">
        <f>VLOOKUP(Table13[[#This Row],[Location_HQ]],layoffs_location_with_coordinat!A:B,2,FALSE)</f>
        <v>0</v>
      </c>
      <c r="E2065" s="49" t="str">
        <f>VLOOKUP(Table13[[#This Row],[Location_HQ]],layoffs_location_with_coordinat!A:C,3,FALSE)</f>
        <v>District of Columbia</v>
      </c>
      <c r="F2065" s="3" t="str">
        <f>VLOOKUP(Table13[[#This Row],[Location_HQ]],layoffs_location_with_coordinat!A:D,4,FALSE)</f>
        <v>USA</v>
      </c>
      <c r="G2065" s="3" t="str">
        <f>VLOOKUP(Table13[[#This Row],[Location_HQ]],layoffs_location_with_coordinat!A:E,5,FALSE)</f>
        <v>North America</v>
      </c>
      <c r="H2065" s="4"/>
      <c r="I2065" s="24" t="d">
        <v>2024-12-05</v>
      </c>
      <c r="J2065" s="5"/>
      <c r="K2065" s="25"/>
      <c r="L2065" s="25"/>
      <c r="M2065" s="4" t="s">
        <v>54</v>
      </c>
      <c r="N2065" s="4" t="s">
        <v>63</v>
      </c>
      <c r="O2065" s="27" t="s">
        <v>1990</v>
      </c>
      <c r="P2065" s="23">
        <v>2024</v>
      </c>
      <c r="Q2065" s="3">
        <f>VLOOKUP(Table13[[#This Row],[Location_HQ]],layoffs_location_with_coordinat!A:F,6,FALSE)</f>
        <v>38.8950368</v>
      </c>
      <c r="R2065" s="3">
        <f>VLOOKUP(Table13[[#This Row],[Location_HQ]],layoffs_location_with_coordinat!A:G,7,FALSE)</f>
        <v>-77.036542699999998</v>
      </c>
    </row>
    <row r="2066" spans="1:18" ht="16" x14ac:dyDescent="0.2">
      <c r="A2066" s="3">
        <v>1993</v>
      </c>
      <c r="B2066" s="4" t="s">
        <v>628</v>
      </c>
      <c r="C2066" s="4" t="s">
        <v>244</v>
      </c>
      <c r="D2066" s="3">
        <f>VLOOKUP(Table13[[#This Row],[Location_HQ]],layoffs_location_with_coordinat!A:B,2,FALSE)</f>
        <v>0</v>
      </c>
      <c r="E2066" s="49">
        <f>VLOOKUP(Table13[[#This Row],[Location_HQ]],layoffs_location_with_coordinat!A:C,3,FALSE)</f>
        <v>0</v>
      </c>
      <c r="F2066" s="3" t="str">
        <f>VLOOKUP(Table13[[#This Row],[Location_HQ]],layoffs_location_with_coordinat!A:D,4,FALSE)</f>
        <v>Singapore</v>
      </c>
      <c r="G2066" s="3" t="str">
        <f>VLOOKUP(Table13[[#This Row],[Location_HQ]],layoffs_location_with_coordinat!A:E,5,FALSE)</f>
        <v>Asia</v>
      </c>
      <c r="H2066" s="23">
        <v>76</v>
      </c>
      <c r="I2066" s="24" t="d">
        <v>2024-12-06</v>
      </c>
      <c r="J2066" s="5">
        <v>7</v>
      </c>
      <c r="K2066" s="25">
        <f>SUM((Table13[[#This Row],[Laid_Off]]*100)/Table13[[#This Row],[Percentage]])</f>
        <v>1085.7142857142858</v>
      </c>
      <c r="L2066" s="25">
        <f>SUM(Table13[[#This Row],[Company_Size_before_Layoffs]]-Table13[[#This Row],[Laid_Off]])</f>
        <v>1009.7142857142858</v>
      </c>
      <c r="M2066" s="4" t="s">
        <v>30</v>
      </c>
      <c r="N2066" s="4" t="s">
        <v>22</v>
      </c>
      <c r="O2066" s="27" t="s">
        <v>1984</v>
      </c>
      <c r="P2066" s="23">
        <v>2024</v>
      </c>
      <c r="Q2066" s="3">
        <f>VLOOKUP(Table13[[#This Row],[Location_HQ]],layoffs_location_with_coordinat!A:F,6,FALSE)</f>
        <v>1.2899175000000001</v>
      </c>
      <c r="R2066" s="3">
        <f>VLOOKUP(Table13[[#This Row],[Location_HQ]],layoffs_location_with_coordinat!A:G,7,FALSE)</f>
        <v>103.8519072</v>
      </c>
    </row>
    <row r="2067" spans="1:18" ht="17" x14ac:dyDescent="0.2">
      <c r="A2067" s="3">
        <v>1994</v>
      </c>
      <c r="B2067" s="4" t="s">
        <v>1985</v>
      </c>
      <c r="C2067" s="4" t="s">
        <v>1986</v>
      </c>
      <c r="D2067" s="3">
        <f>VLOOKUP(Table13[[#This Row],[Location_HQ]],layoffs_location_with_coordinat!A:B,2,FALSE)</f>
        <v>0</v>
      </c>
      <c r="E2067" s="49" t="str">
        <f>VLOOKUP(Table13[[#This Row],[Location_HQ]],layoffs_location_with_coordinat!A:C,3,FALSE)</f>
        <v>Alabama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2024-12-06</v>
      </c>
      <c r="J2067" s="5">
        <v>100</v>
      </c>
      <c r="K2067" s="25">
        <f>SUM((Table13[[#This Row],[Laid_Off]]*100)/Table13[[#This Row],[Percentage]])</f>
        <v>0</v>
      </c>
      <c r="L2067" s="25">
        <f>SUM(Table13[[#This Row],[Company_Size_before_Layoffs]]-Table13[[#This Row],[Laid_Off]])</f>
        <v>0</v>
      </c>
      <c r="M2067" s="4" t="s">
        <v>60</v>
      </c>
      <c r="N2067" s="4" t="s">
        <v>147</v>
      </c>
      <c r="O2067" s="27" t="s">
        <v>1987</v>
      </c>
      <c r="P2067" s="23">
        <v>2024</v>
      </c>
      <c r="Q2067" s="3">
        <f>VLOOKUP(Table13[[#This Row],[Location_HQ]],layoffs_location_with_coordinat!A:F,6,FALSE)</f>
        <v>33.516664599999999</v>
      </c>
      <c r="R2067" s="3">
        <f>VLOOKUP(Table13[[#This Row],[Location_HQ]],layoffs_location_with_coordinat!A:G,7,FALSE)</f>
        <v>-86.799996800000002</v>
      </c>
    </row>
    <row r="2068" spans="1:18" ht="17" x14ac:dyDescent="0.2">
      <c r="A2068" s="3">
        <v>1992</v>
      </c>
      <c r="B2068" s="4" t="s">
        <v>1982</v>
      </c>
      <c r="C2068" s="4" t="s">
        <v>39</v>
      </c>
      <c r="D2068" s="3">
        <f>VLOOKUP(Table13[[#This Row],[Location_HQ]],layoffs_location_with_coordinat!A:B,2,FALSE)</f>
        <v>0</v>
      </c>
      <c r="E2068" s="49" t="str">
        <f>VLOOKUP(Table13[[#This Row],[Location_HQ]],layoffs_location_with_coordinat!A:C,3,FALSE)</f>
        <v>New York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2024-12-09</v>
      </c>
      <c r="J2068" s="5">
        <v>100</v>
      </c>
      <c r="K2068" s="25">
        <f>SUM((Table13[[#This Row],[Laid_Off]]*100)/Table13[[#This Row],[Percentage]])</f>
        <v>0</v>
      </c>
      <c r="L2068" s="25">
        <f>SUM(Table13[[#This Row],[Company_Size_before_Layoffs]]-Table13[[#This Row],[Laid_Off]])</f>
        <v>0</v>
      </c>
      <c r="M2068" s="4" t="s">
        <v>137</v>
      </c>
      <c r="N2068" s="4" t="s">
        <v>108</v>
      </c>
      <c r="O2068" s="27" t="s">
        <v>1983</v>
      </c>
      <c r="P2068" s="23">
        <v>2024</v>
      </c>
      <c r="Q2068" s="3">
        <f>VLOOKUP(Table13[[#This Row],[Location_HQ]],layoffs_location_with_coordinat!A:F,6,FALSE)</f>
        <v>40.7127281</v>
      </c>
      <c r="R2068" s="3">
        <f>VLOOKUP(Table13[[#This Row],[Location_HQ]],layoffs_location_with_coordinat!A:G,7,FALSE)</f>
        <v>-74.006015199999993</v>
      </c>
    </row>
    <row r="2069" spans="1:18" ht="16" x14ac:dyDescent="0.2">
      <c r="A2069" s="3">
        <v>1990</v>
      </c>
      <c r="B2069" s="4" t="s">
        <v>1425</v>
      </c>
      <c r="C2069" s="4" t="s">
        <v>47</v>
      </c>
      <c r="D2069" s="3">
        <f>VLOOKUP(Table13[[#This Row],[Location_HQ]],layoffs_location_with_coordinat!A:B,2,FALSE)</f>
        <v>0</v>
      </c>
      <c r="E2069" s="49">
        <f>VLOOKUP(Table13[[#This Row],[Location_HQ]],layoffs_location_with_coordinat!A:C,3,FALSE)</f>
        <v>0</v>
      </c>
      <c r="F2069" s="3" t="str">
        <f>VLOOKUP(Table13[[#This Row],[Location_HQ]],layoffs_location_with_coordinat!A:D,4,FALSE)</f>
        <v>Israel</v>
      </c>
      <c r="G2069" s="3" t="str">
        <f>VLOOKUP(Table13[[#This Row],[Location_HQ]],layoffs_location_with_coordinat!A:E,5,FALSE)</f>
        <v>Asia</v>
      </c>
      <c r="H2069" s="23">
        <v>100</v>
      </c>
      <c r="I2069" s="24" t="d">
        <v>2024-12-10</v>
      </c>
      <c r="J2069" s="5">
        <v>18</v>
      </c>
      <c r="K2069" s="25">
        <f>SUM((Table13[[#This Row],[Laid_Off]]*100)/Table13[[#This Row],[Percentage]])</f>
        <v>555.55555555555554</v>
      </c>
      <c r="L2069" s="25">
        <f>SUM(Table13[[#This Row],[Company_Size_before_Layoffs]]-Table13[[#This Row],[Laid_Off]])</f>
        <v>455.55555555555554</v>
      </c>
      <c r="M2069" s="4" t="s">
        <v>35</v>
      </c>
      <c r="N2069" s="4" t="s">
        <v>22</v>
      </c>
      <c r="O2069" s="27" t="s">
        <v>1979</v>
      </c>
      <c r="P2069" s="23">
        <v>2024</v>
      </c>
      <c r="Q2069" s="3">
        <f>VLOOKUP(Table13[[#This Row],[Location_HQ]],layoffs_location_with_coordinat!A:F,6,FALSE)</f>
        <v>32.0852997</v>
      </c>
      <c r="R2069" s="3">
        <f>VLOOKUP(Table13[[#This Row],[Location_HQ]],layoffs_location_with_coordinat!A:G,7,FALSE)</f>
        <v>34.781806400000001</v>
      </c>
    </row>
    <row r="2070" spans="1:18" ht="17" x14ac:dyDescent="0.2">
      <c r="A2070" s="3">
        <v>1991</v>
      </c>
      <c r="B2070" s="4" t="s">
        <v>1980</v>
      </c>
      <c r="C2070" s="4" t="s">
        <v>135</v>
      </c>
      <c r="D2070" s="3">
        <f>VLOOKUP(Table13[[#This Row],[Location_HQ]],layoffs_location_with_coordinat!A:B,2,FALSE)</f>
        <v>0</v>
      </c>
      <c r="E2070" s="49" t="str">
        <f>VLOOKUP(Table13[[#This Row],[Location_HQ]],layoffs_location_with_coordinat!A:C,3,FALSE)</f>
        <v>Berlin</v>
      </c>
      <c r="F2070" s="3" t="str">
        <f>VLOOKUP(Table13[[#This Row],[Location_HQ]],layoffs_location_with_coordinat!A:D,4,FALSE)</f>
        <v>Germany</v>
      </c>
      <c r="G2070" s="3" t="str">
        <f>VLOOKUP(Table13[[#This Row],[Location_HQ]],layoffs_location_with_coordinat!A:E,5,FALSE)</f>
        <v>Europe</v>
      </c>
      <c r="H2070" s="4"/>
      <c r="I2070" s="24" t="d">
        <v>2024-12-10</v>
      </c>
      <c r="J2070" s="5"/>
      <c r="K2070" s="25"/>
      <c r="L2070" s="25"/>
      <c r="M2070" s="4" t="s">
        <v>130</v>
      </c>
      <c r="N2070" s="4" t="s">
        <v>49</v>
      </c>
      <c r="O2070" s="27" t="s">
        <v>1981</v>
      </c>
      <c r="P2070" s="23">
        <v>2024</v>
      </c>
      <c r="Q2070" s="3">
        <f>VLOOKUP(Table13[[#This Row],[Location_HQ]],layoffs_location_with_coordinat!A:F,6,FALSE)</f>
        <v>52.517036500000003</v>
      </c>
      <c r="R2070" s="3">
        <f>VLOOKUP(Table13[[#This Row],[Location_HQ]],layoffs_location_with_coordinat!A:G,7,FALSE)</f>
        <v>13.3888599</v>
      </c>
    </row>
    <row r="2071" spans="1:18" ht="17" x14ac:dyDescent="0.2">
      <c r="A2071" s="3">
        <v>1985</v>
      </c>
      <c r="B2071" s="4" t="s">
        <v>1972</v>
      </c>
      <c r="C2071" s="4" t="s">
        <v>71</v>
      </c>
      <c r="D2071" s="3">
        <f>VLOOKUP(Table13[[#This Row],[Location_HQ]],layoffs_location_with_coordinat!A:B,2,FALSE)</f>
        <v>0</v>
      </c>
      <c r="E2071" s="49" t="str">
        <f>VLOOKUP(Table13[[#This Row],[Location_HQ]],layoffs_location_with_coordinat!A:C,3,FALSE)</f>
        <v>Massachusetts</v>
      </c>
      <c r="F2071" s="3" t="str">
        <f>VLOOKUP(Table13[[#This Row],[Location_HQ]],layoffs_location_with_coordinat!A:D,4,FALSE)</f>
        <v>USA</v>
      </c>
      <c r="G2071" s="3" t="str">
        <f>VLOOKUP(Table13[[#This Row],[Location_HQ]],layoffs_location_with_coordinat!A:E,5,FALSE)</f>
        <v>North America</v>
      </c>
      <c r="H2071" s="23">
        <v>74</v>
      </c>
      <c r="I2071" s="24" t="d">
        <v>2024-12-11</v>
      </c>
      <c r="J2071" s="5">
        <v>27</v>
      </c>
      <c r="K2071" s="25">
        <f>SUM((Table13[[#This Row],[Laid_Off]]*100)/Table13[[#This Row],[Percentage]])</f>
        <v>274.07407407407408</v>
      </c>
      <c r="L2071" s="25">
        <f>SUM(Table13[[#This Row],[Company_Size_before_Layoffs]]-Table13[[#This Row],[Laid_Off]])</f>
        <v>200.07407407407408</v>
      </c>
      <c r="M2071" s="4" t="s">
        <v>117</v>
      </c>
      <c r="N2071" s="4" t="s">
        <v>1698</v>
      </c>
      <c r="O2071" s="27"/>
      <c r="P2071" s="23">
        <v>2024</v>
      </c>
      <c r="Q2071" s="3">
        <f>VLOOKUP(Table13[[#This Row],[Location_HQ]],layoffs_location_with_coordinat!A:F,6,FALSE)</f>
        <v>42.355433400000003</v>
      </c>
      <c r="R2071" s="3">
        <f>VLOOKUP(Table13[[#This Row],[Location_HQ]],layoffs_location_with_coordinat!A:G,7,FALSE)</f>
        <v>-71.060511000000005</v>
      </c>
    </row>
    <row r="2072" spans="1:18" ht="17" x14ac:dyDescent="0.2">
      <c r="A2072" s="3">
        <v>1986</v>
      </c>
      <c r="B2072" s="4" t="s">
        <v>206</v>
      </c>
      <c r="C2072" s="4" t="s">
        <v>171</v>
      </c>
      <c r="D2072" s="3">
        <f>VLOOKUP(Table13[[#This Row],[Location_HQ]],layoffs_location_with_coordinat!A:B,2,FALSE)</f>
        <v>0</v>
      </c>
      <c r="E2072" s="49" t="str">
        <f>VLOOKUP(Table13[[#This Row],[Location_HQ]],layoffs_location_with_coordinat!A:C,3,FALSE)</f>
        <v>Georgia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70</v>
      </c>
      <c r="I2072" s="24" t="d">
        <v>2024-12-11</v>
      </c>
      <c r="J2072" s="5">
        <v>13</v>
      </c>
      <c r="K2072" s="25">
        <f>SUM((Table13[[#This Row],[Laid_Off]]*100)/Table13[[#This Row],[Percentage]])</f>
        <v>538.46153846153845</v>
      </c>
      <c r="L2072" s="25">
        <f>SUM(Table13[[#This Row],[Company_Size_before_Layoffs]]-Table13[[#This Row],[Laid_Off]])</f>
        <v>468.46153846153845</v>
      </c>
      <c r="M2072" s="4" t="s">
        <v>60</v>
      </c>
      <c r="N2072" s="4" t="s">
        <v>49</v>
      </c>
      <c r="O2072" s="27" t="s">
        <v>1973</v>
      </c>
      <c r="P2072" s="23">
        <v>2024</v>
      </c>
      <c r="Q2072" s="3">
        <f>VLOOKUP(Table13[[#This Row],[Location_HQ]],layoffs_location_with_coordinat!A:F,6,FALSE)</f>
        <v>33.748992399999999</v>
      </c>
      <c r="R2072" s="3">
        <f>VLOOKUP(Table13[[#This Row],[Location_HQ]],layoffs_location_with_coordinat!A:G,7,FALSE)</f>
        <v>-84.390264400000007</v>
      </c>
    </row>
    <row r="2073" spans="1:18" ht="17" x14ac:dyDescent="0.2">
      <c r="A2073" s="3">
        <v>1987</v>
      </c>
      <c r="B2073" s="4" t="s">
        <v>913</v>
      </c>
      <c r="C2073" s="4" t="s">
        <v>76</v>
      </c>
      <c r="D2073" s="3">
        <f>VLOOKUP(Table13[[#This Row],[Location_HQ]],layoffs_location_with_coordinat!A:B,2,FALSE)</f>
        <v>0</v>
      </c>
      <c r="E2073" s="49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20</v>
      </c>
      <c r="I2073" s="24" t="d">
        <v>2024-12-11</v>
      </c>
      <c r="J2073" s="5"/>
      <c r="K2073" s="25"/>
      <c r="L2073" s="25"/>
      <c r="M2073" s="4" t="s">
        <v>32</v>
      </c>
      <c r="N2073" s="4" t="s">
        <v>28</v>
      </c>
      <c r="O2073" s="27" t="s">
        <v>1974</v>
      </c>
      <c r="P2073" s="23">
        <v>2024</v>
      </c>
      <c r="Q2073" s="3">
        <f>VLOOKUP(Table13[[#This Row],[Location_HQ]],layoffs_location_with_coordinat!A:F,6,FALSE)</f>
        <v>34.053690899999999</v>
      </c>
      <c r="R2073" s="3">
        <f>VLOOKUP(Table13[[#This Row],[Location_HQ]],layoffs_location_with_coordinat!A:G,7,FALSE)</f>
        <v>-118.242766</v>
      </c>
    </row>
    <row r="2074" spans="1:18" ht="17" x14ac:dyDescent="0.2">
      <c r="A2074" s="3">
        <v>1988</v>
      </c>
      <c r="B2074" s="4" t="s">
        <v>1975</v>
      </c>
      <c r="C2074" s="4" t="s">
        <v>43</v>
      </c>
      <c r="D2074" s="3">
        <f>VLOOKUP(Table13[[#This Row],[Location_HQ]],layoffs_location_with_coordinat!A:B,2,FALSE)</f>
        <v>0</v>
      </c>
      <c r="E2074" s="49" t="str">
        <f>VLOOKUP(Table13[[#This Row],[Location_HQ]],layoffs_location_with_coordinat!A:C,3,FALSE)</f>
        <v>Washington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2024-12-11</v>
      </c>
      <c r="J2074" s="5">
        <v>22</v>
      </c>
      <c r="K2074" s="25">
        <f>SUM((Table13[[#This Row],[Laid_Off]]*100)/Table13[[#This Row],[Percentage]])</f>
        <v>0</v>
      </c>
      <c r="L2074" s="25">
        <f>SUM(Table13[[#This Row],[Company_Size_before_Layoffs]]-Table13[[#This Row],[Laid_Off]])</f>
        <v>0</v>
      </c>
      <c r="M2074" s="4" t="s">
        <v>30</v>
      </c>
      <c r="N2074" s="4" t="s">
        <v>22</v>
      </c>
      <c r="O2074" s="27" t="s">
        <v>1976</v>
      </c>
      <c r="P2074" s="23">
        <v>2024</v>
      </c>
      <c r="Q2074" s="3">
        <f>VLOOKUP(Table13[[#This Row],[Location_HQ]],layoffs_location_with_coordinat!A:F,6,FALSE)</f>
        <v>47.603832099999998</v>
      </c>
      <c r="R2074" s="3">
        <f>VLOOKUP(Table13[[#This Row],[Location_HQ]],layoffs_location_with_coordinat!A:G,7,FALSE)</f>
        <v>-122.330062</v>
      </c>
    </row>
    <row r="2075" spans="1:18" ht="17" x14ac:dyDescent="0.2">
      <c r="A2075" s="3">
        <v>1989</v>
      </c>
      <c r="B2075" s="4" t="s">
        <v>1977</v>
      </c>
      <c r="C2075" s="4" t="s">
        <v>76</v>
      </c>
      <c r="D2075" s="3">
        <f>VLOOKUP(Table13[[#This Row],[Location_HQ]],layoffs_location_with_coordinat!A:B,2,FALSE)</f>
        <v>0</v>
      </c>
      <c r="E2075" s="49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4"/>
      <c r="I2075" s="24" t="d">
        <v>2024-12-11</v>
      </c>
      <c r="J2075" s="5"/>
      <c r="K2075" s="25"/>
      <c r="L2075" s="25"/>
      <c r="M2075" s="4" t="s">
        <v>60</v>
      </c>
      <c r="N2075" s="4" t="s">
        <v>22</v>
      </c>
      <c r="O2075" s="27" t="s">
        <v>1978</v>
      </c>
      <c r="P2075" s="23">
        <v>2024</v>
      </c>
      <c r="Q2075" s="3">
        <f>VLOOKUP(Table13[[#This Row],[Location_HQ]],layoffs_location_with_coordinat!A:F,6,FALSE)</f>
        <v>34.053690899999999</v>
      </c>
      <c r="R2075" s="3">
        <f>VLOOKUP(Table13[[#This Row],[Location_HQ]],layoffs_location_with_coordinat!A:G,7,FALSE)</f>
        <v>-118.242766</v>
      </c>
    </row>
    <row r="2076" spans="1:18" ht="17" x14ac:dyDescent="0.2">
      <c r="A2076" s="3">
        <v>1984</v>
      </c>
      <c r="B2076" s="4" t="s">
        <v>449</v>
      </c>
      <c r="C2076" s="4" t="s">
        <v>1721</v>
      </c>
      <c r="D2076" s="3" t="str">
        <f>VLOOKUP(Table13[[#This Row],[Location_HQ]],layoffs_location_with_coordinat!A:B,2,FALSE)</f>
        <v>San Francisco Bay Area</v>
      </c>
      <c r="E2076" s="49" t="str">
        <f>VLOOKUP(Table13[[#This Row],[Location_HQ]],layoffs_location_with_coordinat!A:C,3,FALSE)</f>
        <v>California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2024-12-12</v>
      </c>
      <c r="J2076" s="5"/>
      <c r="K2076" s="25"/>
      <c r="L2076" s="25"/>
      <c r="M2076" s="4" t="s">
        <v>16</v>
      </c>
      <c r="N2076" s="4" t="s">
        <v>33</v>
      </c>
      <c r="O2076" s="27" t="s">
        <v>1971</v>
      </c>
      <c r="P2076" s="23">
        <v>2024</v>
      </c>
      <c r="Q2076" s="3">
        <f>VLOOKUP(Table13[[#This Row],[Location_HQ]],layoffs_location_with_coordinat!A:F,6,FALSE)</f>
        <v>37.368830099999997</v>
      </c>
      <c r="R2076" s="3">
        <f>VLOOKUP(Table13[[#This Row],[Location_HQ]],layoffs_location_with_coordinat!A:G,7,FALSE)</f>
        <v>-122.036349</v>
      </c>
    </row>
    <row r="2077" spans="1:18" ht="16" x14ac:dyDescent="0.2">
      <c r="A2077" s="3">
        <v>1983</v>
      </c>
      <c r="B2077" s="4" t="s">
        <v>1970</v>
      </c>
      <c r="C2077" s="4" t="s">
        <v>56</v>
      </c>
      <c r="D2077" s="3">
        <f>VLOOKUP(Table13[[#This Row],[Location_HQ]],layoffs_location_with_coordinat!A:B,2,FALSE)</f>
        <v>0</v>
      </c>
      <c r="E2077" s="49">
        <f>VLOOKUP(Table13[[#This Row],[Location_HQ]],layoffs_location_with_coordinat!A:C,3,FALSE)</f>
        <v>0</v>
      </c>
      <c r="F2077" s="3" t="str">
        <f>VLOOKUP(Table13[[#This Row],[Location_HQ]],layoffs_location_with_coordinat!A:D,4,FALSE)</f>
        <v>India</v>
      </c>
      <c r="G2077" s="3" t="str">
        <f>VLOOKUP(Table13[[#This Row],[Location_HQ]],layoffs_location_with_coordinat!A:E,5,FALSE)</f>
        <v>Asia</v>
      </c>
      <c r="H2077" s="4"/>
      <c r="I2077" s="24" t="d">
        <v>2024-12-14</v>
      </c>
      <c r="J2077" s="5">
        <v>100</v>
      </c>
      <c r="K2077" s="25">
        <f>SUM((Table13[[#This Row],[Laid_Off]]*100)/Table13[[#This Row],[Percentage]])</f>
        <v>0</v>
      </c>
      <c r="L2077" s="25">
        <f>SUM(Table13[[#This Row],[Company_Size_before_Layoffs]]-Table13[[#This Row],[Laid_Off]])</f>
        <v>0</v>
      </c>
      <c r="M2077" s="4" t="s">
        <v>77</v>
      </c>
      <c r="N2077" s="4" t="s">
        <v>69</v>
      </c>
      <c r="O2077" s="27"/>
      <c r="P2077" s="23">
        <v>2024</v>
      </c>
      <c r="Q2077" s="3">
        <f>VLOOKUP(Table13[[#This Row],[Location_HQ]],layoffs_location_with_coordinat!A:F,6,FALSE)</f>
        <v>19.078545099999999</v>
      </c>
      <c r="R2077" s="3">
        <f>VLOOKUP(Table13[[#This Row],[Location_HQ]],layoffs_location_with_coordinat!A:G,7,FALSE)</f>
        <v>72.878175999999996</v>
      </c>
    </row>
    <row r="2078" spans="1:18" ht="17" x14ac:dyDescent="0.2">
      <c r="A2078" s="3">
        <v>1982</v>
      </c>
      <c r="B2078" s="36" t="s">
        <v>1968</v>
      </c>
      <c r="C2078" s="36" t="s">
        <v>39</v>
      </c>
      <c r="D2078" s="3">
        <f>VLOOKUP(Table13[[#This Row],[Location_HQ]],layoffs_location_with_coordinat!A:B,2,FALSE)</f>
        <v>0</v>
      </c>
      <c r="E2078" s="66" t="str">
        <f>VLOOKUP(Table13[[#This Row],[Location_HQ]],layoffs_location_with_coordinat!A:C,3,FALSE)</f>
        <v>New York</v>
      </c>
      <c r="F2078" s="3" t="str">
        <f>VLOOKUP(Table13[[#This Row],[Location_HQ]],layoffs_location_with_coordinat!A:D,4,FALSE)</f>
        <v>USA</v>
      </c>
      <c r="G2078" s="3" t="str">
        <f>VLOOKUP(Table13[[#This Row],[Location_HQ]],layoffs_location_with_coordinat!A:E,5,FALSE)</f>
        <v>North America</v>
      </c>
      <c r="H2078" s="36"/>
      <c r="I2078" s="43" t="d">
        <v>2024-12-17</v>
      </c>
      <c r="J2078" s="44"/>
      <c r="K2078" s="25"/>
      <c r="L2078" s="25"/>
      <c r="M2078" s="36" t="s">
        <v>54</v>
      </c>
      <c r="N2078" s="36" t="s">
        <v>33</v>
      </c>
      <c r="O2078" s="45" t="s">
        <v>1969</v>
      </c>
      <c r="P2078" s="42">
        <v>2024</v>
      </c>
      <c r="Q2078" s="3">
        <f>VLOOKUP(Table13[[#This Row],[Location_HQ]],layoffs_location_with_coordinat!A:F,6,FALSE)</f>
        <v>40.7127281</v>
      </c>
      <c r="R2078" s="3">
        <f>VLOOKUP(Table13[[#This Row],[Location_HQ]],layoffs_location_with_coordinat!A:G,7,FALSE)</f>
        <v>-74.006015199999993</v>
      </c>
    </row>
    <row r="2079" spans="1:18" ht="16" x14ac:dyDescent="0.2">
      <c r="A2079" s="3">
        <v>1981</v>
      </c>
      <c r="B2079" s="77" t="s">
        <v>1966</v>
      </c>
      <c r="C2079" s="77" t="s">
        <v>1967</v>
      </c>
      <c r="D2079" s="17">
        <f>VLOOKUP(Table13[[#This Row],[Location_HQ]],layoffs_location_with_coordinat!A:B,2,FALSE)</f>
        <v>0</v>
      </c>
      <c r="E2079" s="79">
        <f>VLOOKUP(Table13[[#This Row],[Location_HQ]],layoffs_location_with_coordinat!A:C,3,FALSE)</f>
        <v>0</v>
      </c>
      <c r="F2079" s="3" t="str">
        <f>VLOOKUP(Table13[[#This Row],[Location_HQ]],layoffs_location_with_coordinat!A:D,4,FALSE)</f>
        <v>Israel</v>
      </c>
      <c r="G2079" s="3" t="str">
        <f>VLOOKUP(Table13[[#This Row],[Location_HQ]],layoffs_location_with_coordinat!A:E,5,FALSE)</f>
        <v>Asia</v>
      </c>
      <c r="H2079" s="77"/>
      <c r="I2079" s="81" t="d">
        <v>2024-12-22</v>
      </c>
      <c r="J2079" s="82">
        <v>100</v>
      </c>
      <c r="K2079" s="25">
        <f>SUM((Table13[[#This Row],[Laid_Off]]*100)/Table13[[#This Row],[Percentage]])</f>
        <v>0</v>
      </c>
      <c r="L2079" s="25">
        <f>SUM(Table13[[#This Row],[Company_Size_before_Layoffs]]-Table13[[#This Row],[Laid_Off]])</f>
        <v>0</v>
      </c>
      <c r="M2079" s="77" t="s">
        <v>87</v>
      </c>
      <c r="N2079" s="77" t="s">
        <v>22</v>
      </c>
      <c r="O2079" s="86"/>
      <c r="P2079" s="80">
        <v>2024</v>
      </c>
      <c r="Q2079" s="3">
        <f>VLOOKUP(Table13[[#This Row],[Location_HQ]],layoffs_location_with_coordinat!A:F,6,FALSE)</f>
        <v>31.526886990008499</v>
      </c>
      <c r="R2079" s="3">
        <f>VLOOKUP(Table13[[#This Row],[Location_HQ]],layoffs_location_with_coordinat!A:G,7,FALSE)</f>
        <v>34.5947951673419</v>
      </c>
    </row>
    <row r="2080" spans="1:18" ht="17" x14ac:dyDescent="0.2">
      <c r="A2080" s="3">
        <v>1980</v>
      </c>
      <c r="B2080" s="77" t="s">
        <v>1964</v>
      </c>
      <c r="C2080" s="77" t="s">
        <v>601</v>
      </c>
      <c r="D2080" s="17">
        <f>VLOOKUP(Table13[[#This Row],[Location_HQ]],layoffs_location_with_coordinat!A:B,2,FALSE)</f>
        <v>0</v>
      </c>
      <c r="E2080" s="79" t="str">
        <f>VLOOKUP(Table13[[#This Row],[Location_HQ]],layoffs_location_with_coordinat!A:C,3,FALSE)</f>
        <v>Bayern</v>
      </c>
      <c r="F2080" s="3" t="str">
        <f>VLOOKUP(Table13[[#This Row],[Location_HQ]],layoffs_location_with_coordinat!A:D,4,FALSE)</f>
        <v>Germany</v>
      </c>
      <c r="G2080" s="3" t="str">
        <f>VLOOKUP(Table13[[#This Row],[Location_HQ]],layoffs_location_with_coordinat!A:E,5,FALSE)</f>
        <v>Europe</v>
      </c>
      <c r="H2080" s="80">
        <v>1000</v>
      </c>
      <c r="I2080" s="81" t="d">
        <v>2024-12-23</v>
      </c>
      <c r="J2080" s="82">
        <v>100</v>
      </c>
      <c r="K2080" s="83">
        <f>SUM((Table13[[#This Row],[Laid_Off]]*100)/Table13[[#This Row],[Percentage]])</f>
        <v>1000</v>
      </c>
      <c r="L2080" s="25">
        <f>SUM(Table13[[#This Row],[Company_Size_before_Layoffs]]-Table13[[#This Row],[Laid_Off]])</f>
        <v>0</v>
      </c>
      <c r="M2080" s="77" t="s">
        <v>192</v>
      </c>
      <c r="N2080" s="77" t="s">
        <v>28</v>
      </c>
      <c r="O2080" s="86" t="s">
        <v>1965</v>
      </c>
      <c r="P2080" s="80">
        <v>2024</v>
      </c>
      <c r="Q2080" s="3">
        <f>VLOOKUP(Table13[[#This Row],[Location_HQ]],layoffs_location_with_coordinat!A:F,6,FALSE)</f>
        <v>48.137107899999997</v>
      </c>
      <c r="R2080" s="3">
        <f>VLOOKUP(Table13[[#This Row],[Location_HQ]],layoffs_location_with_coordinat!A:G,7,FALSE)</f>
        <v>11.5753822</v>
      </c>
    </row>
    <row r="2081" spans="1:18" ht="16" x14ac:dyDescent="0.2">
      <c r="A2081" s="3">
        <v>1979</v>
      </c>
      <c r="B2081" s="77" t="s">
        <v>1300</v>
      </c>
      <c r="C2081" s="77" t="s">
        <v>271</v>
      </c>
      <c r="D2081" s="17">
        <f>VLOOKUP(Table13[[#This Row],[Location_HQ]],layoffs_location_with_coordinat!A:B,2,FALSE)</f>
        <v>0</v>
      </c>
      <c r="E2081" s="79">
        <f>VLOOKUP(Table13[[#This Row],[Location_HQ]],layoffs_location_with_coordinat!A:C,3,FALSE)</f>
        <v>0</v>
      </c>
      <c r="F2081" s="3" t="str">
        <f>VLOOKUP(Table13[[#This Row],[Location_HQ]],layoffs_location_with_coordinat!A:D,4,FALSE)</f>
        <v>Canada</v>
      </c>
      <c r="G2081" s="3" t="str">
        <f>VLOOKUP(Table13[[#This Row],[Location_HQ]],layoffs_location_with_coordinat!A:E,5,FALSE)</f>
        <v>North America</v>
      </c>
      <c r="H2081" s="80">
        <v>450</v>
      </c>
      <c r="I2081" s="81" t="d">
        <v>2024-12-27</v>
      </c>
      <c r="J2081" s="82">
        <v>100</v>
      </c>
      <c r="K2081" s="25">
        <f>SUM((Table13[[#This Row],[Laid_Off]]*100)/Table13[[#This Row],[Percentage]])</f>
        <v>450</v>
      </c>
      <c r="L2081" s="25">
        <f>SUM(Table13[[#This Row],[Company_Size_before_Layoffs]]-Table13[[#This Row],[Laid_Off]])</f>
        <v>0</v>
      </c>
      <c r="M2081" s="77" t="s">
        <v>35</v>
      </c>
      <c r="N2081" s="77" t="s">
        <v>41</v>
      </c>
      <c r="O2081" s="86" t="s">
        <v>1963</v>
      </c>
      <c r="P2081" s="80">
        <v>2024</v>
      </c>
      <c r="Q2081" s="3">
        <f>VLOOKUP(Table13[[#This Row],[Location_HQ]],layoffs_location_with_coordinat!A:F,6,FALSE)</f>
        <v>49.260872399999997</v>
      </c>
      <c r="R2081" s="3">
        <f>VLOOKUP(Table13[[#This Row],[Location_HQ]],layoffs_location_with_coordinat!A:G,7,FALSE)</f>
        <v>-123.113952</v>
      </c>
    </row>
    <row r="2082" spans="1:18" x14ac:dyDescent="0.2">
      <c r="A2082" s="3">
        <v>2179</v>
      </c>
      <c r="B2082" s="3" t="s">
        <v>2238</v>
      </c>
      <c r="C2082" s="3" t="s">
        <v>39</v>
      </c>
      <c r="D2082" s="17">
        <f>VLOOKUP(Table13[[#This Row],[Location_HQ]],layoffs_location_with_coordinat!A:B,2,FALSE)</f>
        <v>0</v>
      </c>
      <c r="E2082" s="3" t="str">
        <f>VLOOKUP(Table13[[#This Row],[Location_HQ]],layoffs_location_with_coordinat!A:C,3,FALSE)</f>
        <v>New York</v>
      </c>
      <c r="F2082" s="3" t="s">
        <v>25</v>
      </c>
      <c r="G2082" s="3" t="str">
        <f>VLOOKUP(Table13[[#This Row],[Location_HQ]],layoffs_location_with_coordinat!A:E,5,FALSE)</f>
        <v>North America</v>
      </c>
      <c r="I2082" s="8" t="d">
        <v>2025-01-02</v>
      </c>
      <c r="J2082" s="9">
        <v>100</v>
      </c>
      <c r="K2082" s="83"/>
      <c r="L2082" s="25">
        <f>SUM(Table13[[#This Row],[Company_Size_before_Layoffs]]-Table13[[#This Row],[Laid_Off]])</f>
        <v>0</v>
      </c>
      <c r="M2082" s="3" t="s">
        <v>35</v>
      </c>
      <c r="N2082" s="3" t="s">
        <v>49</v>
      </c>
      <c r="O2082" s="34" t="s">
        <v>2239</v>
      </c>
      <c r="P2082" s="3">
        <v>2025</v>
      </c>
      <c r="Q2082" s="3">
        <f>VLOOKUP(Table13[[#This Row],[Location_HQ]],layoffs_location_with_coordinat!A:F,6,FALSE)</f>
        <v>40.7127281</v>
      </c>
      <c r="R2082" s="3">
        <f>VLOOKUP(Table13[[#This Row],[Location_HQ]],layoffs_location_with_coordinat!A:G,7,FALSE)</f>
        <v>-74.006015199999993</v>
      </c>
    </row>
    <row r="2083" spans="1:18" x14ac:dyDescent="0.2">
      <c r="A2083" s="3">
        <v>2178</v>
      </c>
      <c r="B2083" s="3" t="s">
        <v>1645</v>
      </c>
      <c r="C2083" s="3" t="s">
        <v>47</v>
      </c>
      <c r="D2083" s="17">
        <f>VLOOKUP(Table13[[#This Row],[Location_HQ]],layoffs_location_with_coordinat!A:B,2,FALSE)</f>
        <v>0</v>
      </c>
      <c r="E2083" s="3">
        <f>VLOOKUP(Table13[[#This Row],[Location_HQ]],layoffs_location_with_coordinat!A:C,3,FALSE)</f>
        <v>0</v>
      </c>
      <c r="F2083" s="3" t="s">
        <v>20</v>
      </c>
      <c r="G2083" s="3" t="str">
        <f>VLOOKUP(Table13[[#This Row],[Location_HQ]],layoffs_location_with_coordinat!A:E,5,FALSE)</f>
        <v>Asia</v>
      </c>
      <c r="H2083" s="3">
        <v>400</v>
      </c>
      <c r="I2083" s="8" t="d">
        <v>2025-01-06</v>
      </c>
      <c r="J2083" s="9"/>
      <c r="K2083" s="83"/>
      <c r="L2083" s="25"/>
      <c r="M2083" s="3" t="s">
        <v>27</v>
      </c>
      <c r="N2083" s="3" t="s">
        <v>28</v>
      </c>
      <c r="O2083" s="34" t="s">
        <v>2237</v>
      </c>
      <c r="P2083" s="3">
        <v>2025</v>
      </c>
      <c r="Q2083" s="3">
        <f>VLOOKUP(Table13[[#This Row],[Location_HQ]],layoffs_location_with_coordinat!A:F,6,FALSE)</f>
        <v>32.0852997</v>
      </c>
      <c r="R2083" s="3">
        <f>VLOOKUP(Table13[[#This Row],[Location_HQ]],layoffs_location_with_coordinat!A:G,7,FALSE)</f>
        <v>34.781806400000001</v>
      </c>
    </row>
    <row r="2084" spans="1:18" x14ac:dyDescent="0.2">
      <c r="A2084" s="3">
        <v>2174</v>
      </c>
      <c r="B2084" s="3" t="s">
        <v>2234</v>
      </c>
      <c r="C2084" s="3" t="s">
        <v>1371</v>
      </c>
      <c r="D2084" s="17" t="str">
        <f>VLOOKUP(Table13[[#This Row],[Location_HQ]],layoffs_location_with_coordinat!A:B,2,FALSE)</f>
        <v>San Francisco Bay Area</v>
      </c>
      <c r="E2084" s="3" t="str">
        <f>VLOOKUP(Table13[[#This Row],[Location_HQ]],layoffs_location_with_coordinat!A:C,3,FALSE)</f>
        <v>California</v>
      </c>
      <c r="F2084" s="3" t="s">
        <v>25</v>
      </c>
      <c r="G2084" s="3" t="str">
        <f>VLOOKUP(Table13[[#This Row],[Location_HQ]],layoffs_location_with_coordinat!A:E,5,FALSE)</f>
        <v>North America</v>
      </c>
      <c r="H2084" s="3">
        <v>37</v>
      </c>
      <c r="I2084" s="8" t="d">
        <v>2025-01-07</v>
      </c>
      <c r="J2084" s="9">
        <v>10</v>
      </c>
      <c r="K2084" s="25">
        <f>SUM((Table13[[#This Row],[Laid_Off]]*100)/Table13[[#This Row],[Percentage]])</f>
        <v>370</v>
      </c>
      <c r="L2084" s="25">
        <f>SUM(Table13[[#This Row],[Company_Size_before_Layoffs]]-Table13[[#This Row],[Laid_Off]])</f>
        <v>333</v>
      </c>
      <c r="M2084" s="3" t="s">
        <v>35</v>
      </c>
      <c r="N2084" s="3" t="s">
        <v>36</v>
      </c>
      <c r="O2084" s="34" t="s">
        <v>2235</v>
      </c>
      <c r="P2084" s="3">
        <v>2025</v>
      </c>
      <c r="Q2084" s="3">
        <f>VLOOKUP(Table13[[#This Row],[Location_HQ]],layoffs_location_with_coordinat!A:F,6,FALSE)</f>
        <v>37.779258800000001</v>
      </c>
      <c r="R2084" s="3">
        <f>VLOOKUP(Table13[[#This Row],[Location_HQ]],layoffs_location_with_coordinat!A:G,7,FALSE)</f>
        <v>-122.4193286</v>
      </c>
    </row>
    <row r="2085" spans="1:18" x14ac:dyDescent="0.2">
      <c r="A2085" s="3">
        <v>2175</v>
      </c>
      <c r="B2085" s="3" t="s">
        <v>624</v>
      </c>
      <c r="C2085" s="3" t="s">
        <v>71</v>
      </c>
      <c r="D2085" s="17">
        <f>VLOOKUP(Table13[[#This Row],[Location_HQ]],layoffs_location_with_coordinat!A:B,2,FALSE)</f>
        <v>0</v>
      </c>
      <c r="E2085" s="3" t="str">
        <f>VLOOKUP(Table13[[#This Row],[Location_HQ]],layoffs_location_with_coordinat!A:C,3,FALSE)</f>
        <v>Massachusetts</v>
      </c>
      <c r="F2085" s="3" t="s">
        <v>25</v>
      </c>
      <c r="G2085" s="3" t="str">
        <f>VLOOKUP(Table13[[#This Row],[Location_HQ]],layoffs_location_with_coordinat!A:E,5,FALSE)</f>
        <v>North America</v>
      </c>
      <c r="I2085" s="8" t="d">
        <v>2025-01-07</v>
      </c>
      <c r="J2085" s="9"/>
      <c r="K2085" s="83"/>
      <c r="L2085" s="25"/>
      <c r="M2085" s="3" t="s">
        <v>139</v>
      </c>
      <c r="N2085" s="3" t="s">
        <v>36</v>
      </c>
      <c r="O2085" s="34" t="s">
        <v>2018</v>
      </c>
      <c r="P2085" s="3">
        <v>2025</v>
      </c>
      <c r="Q2085" s="3">
        <f>VLOOKUP(Table13[[#This Row],[Location_HQ]],layoffs_location_with_coordinat!A:F,6,FALSE)</f>
        <v>42.355433400000003</v>
      </c>
      <c r="R2085" s="3">
        <f>VLOOKUP(Table13[[#This Row],[Location_HQ]],layoffs_location_with_coordinat!A:G,7,FALSE)</f>
        <v>-71.060511000000005</v>
      </c>
    </row>
    <row r="2086" spans="1:18" x14ac:dyDescent="0.2">
      <c r="A2086" s="3">
        <v>2176</v>
      </c>
      <c r="B2086" s="3" t="s">
        <v>2236</v>
      </c>
      <c r="C2086" s="3" t="s">
        <v>1416</v>
      </c>
      <c r="D2086" s="17" t="str">
        <f>VLOOKUP(Table13[[#This Row],[Location_HQ]],layoffs_location_with_coordinat!A:B,2,FALSE)</f>
        <v>San Francisco Bay Area</v>
      </c>
      <c r="E2086" s="3" t="str">
        <f>VLOOKUP(Table13[[#This Row],[Location_HQ]],layoffs_location_with_coordinat!A:C,3,FALSE)</f>
        <v>California</v>
      </c>
      <c r="F2086" s="3" t="s">
        <v>25</v>
      </c>
      <c r="G2086" s="3" t="str">
        <f>VLOOKUP(Table13[[#This Row],[Location_HQ]],layoffs_location_with_coordinat!A:E,5,FALSE)</f>
        <v>North America</v>
      </c>
      <c r="I2086" s="8" t="d">
        <v>2025-01-07</v>
      </c>
      <c r="J2086" s="9"/>
      <c r="K2086" s="83"/>
      <c r="L2086" s="25"/>
      <c r="M2086" s="3" t="s">
        <v>60</v>
      </c>
      <c r="N2086" s="3" t="s">
        <v>22</v>
      </c>
      <c r="P2086" s="3">
        <v>2025</v>
      </c>
      <c r="Q2086" s="3">
        <f>VLOOKUP(Table13[[#This Row],[Location_HQ]],layoffs_location_with_coordinat!A:F,6,FALSE)</f>
        <v>37.354106999999999</v>
      </c>
      <c r="R2086" s="3">
        <f>VLOOKUP(Table13[[#This Row],[Location_HQ]],layoffs_location_with_coordinat!A:G,7,FALSE)</f>
        <v>-121.95523799999999</v>
      </c>
    </row>
    <row r="2087" spans="1:18" x14ac:dyDescent="0.2">
      <c r="A2087" s="3">
        <v>2177</v>
      </c>
      <c r="B2087" s="3" t="s">
        <v>523</v>
      </c>
      <c r="C2087" s="3" t="s">
        <v>43</v>
      </c>
      <c r="D2087" s="17">
        <f>VLOOKUP(Table13[[#This Row],[Location_HQ]],layoffs_location_with_coordinat!A:B,2,FALSE)</f>
        <v>0</v>
      </c>
      <c r="E2087" s="3" t="str">
        <f>VLOOKUP(Table13[[#This Row],[Location_HQ]],layoffs_location_with_coordinat!A:C,3,FALSE)</f>
        <v>Washington</v>
      </c>
      <c r="F2087" s="3" t="s">
        <v>25</v>
      </c>
      <c r="G2087" s="3" t="str">
        <f>VLOOKUP(Table13[[#This Row],[Location_HQ]],layoffs_location_with_coordinat!A:E,5,FALSE)</f>
        <v>North America</v>
      </c>
      <c r="I2087" s="8" t="d">
        <v>2025-01-07</v>
      </c>
      <c r="J2087" s="9"/>
      <c r="K2087" s="25"/>
      <c r="L2087" s="25"/>
      <c r="M2087" s="3" t="s">
        <v>60</v>
      </c>
      <c r="N2087" s="3" t="s">
        <v>28</v>
      </c>
      <c r="O2087" s="34" t="s">
        <v>2226</v>
      </c>
      <c r="P2087" s="3">
        <v>2025</v>
      </c>
      <c r="Q2087" s="3">
        <f>VLOOKUP(Table13[[#This Row],[Location_HQ]],layoffs_location_with_coordinat!A:F,6,FALSE)</f>
        <v>47.603832099999998</v>
      </c>
      <c r="R2087" s="3">
        <f>VLOOKUP(Table13[[#This Row],[Location_HQ]],layoffs_location_with_coordinat!A:G,7,FALSE)</f>
        <v>-122.330062</v>
      </c>
    </row>
    <row r="2088" spans="1:18" x14ac:dyDescent="0.2">
      <c r="A2088" s="3">
        <v>2126</v>
      </c>
      <c r="B2088" s="3" t="s">
        <v>343</v>
      </c>
      <c r="C2088" s="3" t="s">
        <v>43</v>
      </c>
      <c r="D2088" s="17">
        <f>VLOOKUP(Table13[[#This Row],[Location_HQ]],layoffs_location_with_coordinat!A:B,2,FALSE)</f>
        <v>0</v>
      </c>
      <c r="E2088" s="3" t="str">
        <f>VLOOKUP(Table13[[#This Row],[Location_HQ]],layoffs_location_with_coordinat!A:C,3,FALSE)</f>
        <v>Washington</v>
      </c>
      <c r="F2088" s="3" t="s">
        <v>25</v>
      </c>
      <c r="G2088" s="3" t="str">
        <f>VLOOKUP(Table13[[#This Row],[Location_HQ]],layoffs_location_with_coordinat!A:E,5,FALSE)</f>
        <v>North America</v>
      </c>
      <c r="H2088" s="3">
        <v>450</v>
      </c>
      <c r="I2088" s="8" t="d">
        <v>2025-01-09</v>
      </c>
      <c r="J2088" s="9"/>
      <c r="K2088" s="20"/>
      <c r="L2088" s="25"/>
      <c r="M2088" s="3" t="s">
        <v>137</v>
      </c>
      <c r="N2088" s="3" t="s">
        <v>28</v>
      </c>
      <c r="O2088" s="34" t="s">
        <v>2175</v>
      </c>
      <c r="P2088" s="3">
        <v>2025</v>
      </c>
      <c r="Q2088" s="3">
        <f>VLOOKUP(Table13[[#This Row],[Location_HQ]],layoffs_location_with_coordinat!A:F,6,FALSE)</f>
        <v>47.603832099999998</v>
      </c>
      <c r="R2088" s="3">
        <f>VLOOKUP(Table13[[#This Row],[Location_HQ]],layoffs_location_with_coordinat!A:G,7,FALSE)</f>
        <v>-122.330062</v>
      </c>
    </row>
    <row r="2089" spans="1:18" x14ac:dyDescent="0.2">
      <c r="A2089" s="3">
        <v>2172</v>
      </c>
      <c r="B2089" s="3" t="s">
        <v>2232</v>
      </c>
      <c r="C2089" s="3" t="s">
        <v>83</v>
      </c>
      <c r="D2089" s="17">
        <f>VLOOKUP(Table13[[#This Row],[Location_HQ]],layoffs_location_with_coordinat!A:B,2,FALSE)</f>
        <v>0</v>
      </c>
      <c r="E2089" s="3" t="str">
        <f>VLOOKUP(Table13[[#This Row],[Location_HQ]],layoffs_location_with_coordinat!A:C,3,FALSE)</f>
        <v>Texas</v>
      </c>
      <c r="F2089" s="3" t="s">
        <v>25</v>
      </c>
      <c r="G2089" s="3" t="str">
        <f>VLOOKUP(Table13[[#This Row],[Location_HQ]],layoffs_location_with_coordinat!A:E,5,FALSE)</f>
        <v>North America</v>
      </c>
      <c r="H2089" s="3">
        <v>114</v>
      </c>
      <c r="I2089" s="8" t="d">
        <v>2025-01-09</v>
      </c>
      <c r="J2089" s="9"/>
      <c r="K2089" s="10"/>
      <c r="L2089" s="25"/>
      <c r="M2089" s="3" t="s">
        <v>623</v>
      </c>
      <c r="N2089" s="3" t="s">
        <v>49</v>
      </c>
      <c r="O2089" s="34" t="s">
        <v>2233</v>
      </c>
      <c r="P2089" s="3">
        <v>2025</v>
      </c>
      <c r="Q2089" s="3">
        <f>VLOOKUP(Table13[[#This Row],[Location_HQ]],layoffs_location_with_coordinat!A:F,6,FALSE)</f>
        <v>30.271128600000001</v>
      </c>
      <c r="R2089" s="3">
        <f>VLOOKUP(Table13[[#This Row],[Location_HQ]],layoffs_location_with_coordinat!A:G,7,FALSE)</f>
        <v>-97.743699500000005</v>
      </c>
    </row>
    <row r="2090" spans="1:18" x14ac:dyDescent="0.2">
      <c r="A2090" s="3">
        <v>2169</v>
      </c>
      <c r="B2090" s="3" t="s">
        <v>514</v>
      </c>
      <c r="C2090" s="3" t="s">
        <v>135</v>
      </c>
      <c r="D2090" s="17">
        <f>VLOOKUP(Table13[[#This Row],[Location_HQ]],layoffs_location_with_coordinat!A:B,2,FALSE)</f>
        <v>0</v>
      </c>
      <c r="E2090" s="3" t="str">
        <f>VLOOKUP(Table13[[#This Row],[Location_HQ]],layoffs_location_with_coordinat!A:C,3,FALSE)</f>
        <v>Berlin</v>
      </c>
      <c r="F2090" s="3" t="s">
        <v>136</v>
      </c>
      <c r="G2090" s="3" t="str">
        <f>VLOOKUP(Table13[[#This Row],[Location_HQ]],layoffs_location_with_coordinat!A:E,5,FALSE)</f>
        <v>Europe</v>
      </c>
      <c r="H2090" s="3">
        <v>730</v>
      </c>
      <c r="I2090" s="8" t="d">
        <v>2025-01-10</v>
      </c>
      <c r="J2090" s="9">
        <v>3</v>
      </c>
      <c r="K2090" s="25">
        <f>SUM((Table13[[#This Row],[Laid_Off]]*100)/Table13[[#This Row],[Percentage]])</f>
        <v>24333.333333333332</v>
      </c>
      <c r="L2090" s="25">
        <f>SUM(Table13[[#This Row],[Company_Size_before_Layoffs]]-Table13[[#This Row],[Laid_Off]])</f>
        <v>23603.333333333332</v>
      </c>
      <c r="M2090" s="3" t="s">
        <v>30</v>
      </c>
      <c r="N2090" s="3" t="s">
        <v>28</v>
      </c>
      <c r="O2090" s="34" t="s">
        <v>2134</v>
      </c>
      <c r="P2090" s="3">
        <v>2025</v>
      </c>
      <c r="Q2090" s="3">
        <f>VLOOKUP(Table13[[#This Row],[Location_HQ]],layoffs_location_with_coordinat!A:F,6,FALSE)</f>
        <v>52.517036500000003</v>
      </c>
      <c r="R2090" s="3">
        <f>VLOOKUP(Table13[[#This Row],[Location_HQ]],layoffs_location_with_coordinat!A:G,7,FALSE)</f>
        <v>13.3888599</v>
      </c>
    </row>
    <row r="2091" spans="1:18" x14ac:dyDescent="0.2">
      <c r="A2091" s="3">
        <v>2170</v>
      </c>
      <c r="B2091" s="3" t="s">
        <v>2229</v>
      </c>
      <c r="C2091" s="3" t="s">
        <v>43</v>
      </c>
      <c r="D2091" s="17">
        <f>VLOOKUP(Table13[[#This Row],[Location_HQ]],layoffs_location_with_coordinat!A:B,2,FALSE)</f>
        <v>0</v>
      </c>
      <c r="E2091" s="3" t="str">
        <f>VLOOKUP(Table13[[#This Row],[Location_HQ]],layoffs_location_with_coordinat!A:C,3,FALSE)</f>
        <v>Washington</v>
      </c>
      <c r="F2091" s="3" t="s">
        <v>25</v>
      </c>
      <c r="G2091" s="3" t="str">
        <f>VLOOKUP(Table13[[#This Row],[Location_HQ]],layoffs_location_with_coordinat!A:E,5,FALSE)</f>
        <v>North America</v>
      </c>
      <c r="H2091" s="3">
        <v>63</v>
      </c>
      <c r="I2091" s="8" t="d">
        <v>2025-01-10</v>
      </c>
      <c r="J2091" s="9">
        <v>100</v>
      </c>
      <c r="K2091" s="25">
        <f>SUM((Table13[[#This Row],[Laid_Off]]*100)/Table13[[#This Row],[Percentage]])</f>
        <v>63</v>
      </c>
      <c r="L2091" s="25">
        <f>SUM(Table13[[#This Row],[Company_Size_before_Layoffs]]-Table13[[#This Row],[Laid_Off]])</f>
        <v>0</v>
      </c>
      <c r="M2091" s="3" t="s">
        <v>90</v>
      </c>
      <c r="N2091" s="3" t="s">
        <v>49</v>
      </c>
      <c r="O2091" s="34" t="s">
        <v>2230</v>
      </c>
      <c r="P2091" s="3">
        <v>2025</v>
      </c>
      <c r="Q2091" s="3">
        <f>VLOOKUP(Table13[[#This Row],[Location_HQ]],layoffs_location_with_coordinat!A:F,6,FALSE)</f>
        <v>47.603832099999998</v>
      </c>
      <c r="R2091" s="3">
        <f>VLOOKUP(Table13[[#This Row],[Location_HQ]],layoffs_location_with_coordinat!A:G,7,FALSE)</f>
        <v>-122.330062</v>
      </c>
    </row>
    <row r="2092" spans="1:18" x14ac:dyDescent="0.2">
      <c r="A2092" s="3">
        <v>2171</v>
      </c>
      <c r="B2092" s="3" t="s">
        <v>736</v>
      </c>
      <c r="C2092" s="3" t="s">
        <v>43</v>
      </c>
      <c r="D2092" s="17">
        <f>VLOOKUP(Table13[[#This Row],[Location_HQ]],layoffs_location_with_coordinat!A:B,2,FALSE)</f>
        <v>0</v>
      </c>
      <c r="E2092" s="3" t="str">
        <f>VLOOKUP(Table13[[#This Row],[Location_HQ]],layoffs_location_with_coordinat!A:C,3,FALSE)</f>
        <v>Washington</v>
      </c>
      <c r="F2092" s="3" t="s">
        <v>25</v>
      </c>
      <c r="G2092" s="3" t="str">
        <f>VLOOKUP(Table13[[#This Row],[Location_HQ]],layoffs_location_with_coordinat!A:E,5,FALSE)</f>
        <v>North America</v>
      </c>
      <c r="I2092" s="8" t="d">
        <v>2025-01-10</v>
      </c>
      <c r="J2092" s="9"/>
      <c r="K2092" s="20"/>
      <c r="L2092" s="25"/>
      <c r="M2092" s="3" t="s">
        <v>137</v>
      </c>
      <c r="N2092" s="3" t="s">
        <v>28</v>
      </c>
      <c r="O2092" s="34" t="s">
        <v>2231</v>
      </c>
      <c r="P2092" s="3">
        <v>2025</v>
      </c>
      <c r="Q2092" s="3">
        <f>VLOOKUP(Table13[[#This Row],[Location_HQ]],layoffs_location_with_coordinat!A:F,6,FALSE)</f>
        <v>47.603832099999998</v>
      </c>
      <c r="R2092" s="3">
        <f>VLOOKUP(Table13[[#This Row],[Location_HQ]],layoffs_location_with_coordinat!A:G,7,FALSE)</f>
        <v>-122.330062</v>
      </c>
    </row>
    <row r="2093" spans="1:18" x14ac:dyDescent="0.2">
      <c r="A2093" s="3">
        <v>2167</v>
      </c>
      <c r="B2093" s="3" t="s">
        <v>2227</v>
      </c>
      <c r="C2093" s="3" t="s">
        <v>39</v>
      </c>
      <c r="D2093" s="17">
        <f>VLOOKUP(Table13[[#This Row],[Location_HQ]],layoffs_location_with_coordinat!A:B,2,FALSE)</f>
        <v>0</v>
      </c>
      <c r="E2093" s="3" t="str">
        <f>VLOOKUP(Table13[[#This Row],[Location_HQ]],layoffs_location_with_coordinat!A:C,3,FALSE)</f>
        <v>New York</v>
      </c>
      <c r="F2093" s="3" t="s">
        <v>25</v>
      </c>
      <c r="G2093" s="3" t="str">
        <f>VLOOKUP(Table13[[#This Row],[Location_HQ]],layoffs_location_with_coordinat!A:E,5,FALSE)</f>
        <v>North America</v>
      </c>
      <c r="I2093" s="8" t="d">
        <v>2025-01-13</v>
      </c>
      <c r="J2093" s="9">
        <v>100</v>
      </c>
      <c r="K2093" s="10"/>
      <c r="L2093" s="25">
        <f>SUM(Table13[[#This Row],[Company_Size_before_Layoffs]]-Table13[[#This Row],[Laid_Off]])</f>
        <v>0</v>
      </c>
      <c r="M2093" s="3" t="s">
        <v>35</v>
      </c>
      <c r="N2093" s="3" t="s">
        <v>147</v>
      </c>
      <c r="O2093" s="34" t="s">
        <v>2214</v>
      </c>
      <c r="P2093" s="3">
        <v>2025</v>
      </c>
      <c r="Q2093" s="3">
        <f>VLOOKUP(Table13[[#This Row],[Location_HQ]],layoffs_location_with_coordinat!A:F,6,FALSE)</f>
        <v>40.7127281</v>
      </c>
      <c r="R2093" s="3">
        <f>VLOOKUP(Table13[[#This Row],[Location_HQ]],layoffs_location_with_coordinat!A:G,7,FALSE)</f>
        <v>-74.006015199999993</v>
      </c>
    </row>
    <row r="2094" spans="1:18" x14ac:dyDescent="0.2">
      <c r="A2094" s="3">
        <v>2168</v>
      </c>
      <c r="B2094" s="3" t="s">
        <v>987</v>
      </c>
      <c r="C2094" s="3" t="s">
        <v>988</v>
      </c>
      <c r="D2094" s="17">
        <f>VLOOKUP(Table13[[#This Row],[Location_HQ]],layoffs_location_with_coordinat!A:B,2,FALSE)</f>
        <v>0</v>
      </c>
      <c r="E2094" s="3">
        <f>VLOOKUP(Table13[[#This Row],[Location_HQ]],layoffs_location_with_coordinat!A:C,3,FALSE)</f>
        <v>0</v>
      </c>
      <c r="F2094" s="3" t="s">
        <v>52</v>
      </c>
      <c r="G2094" s="3" t="str">
        <f>VLOOKUP(Table13[[#This Row],[Location_HQ]],layoffs_location_with_coordinat!A:E,5,FALSE)</f>
        <v>Europe</v>
      </c>
      <c r="I2094" s="8" t="d">
        <v>2025-01-13</v>
      </c>
      <c r="J2094" s="9">
        <v>10</v>
      </c>
      <c r="K2094" s="10"/>
      <c r="L2094" s="25"/>
      <c r="M2094" s="3" t="s">
        <v>30</v>
      </c>
      <c r="N2094" s="3" t="s">
        <v>28</v>
      </c>
      <c r="O2094" s="34" t="s">
        <v>2228</v>
      </c>
      <c r="P2094" s="3">
        <v>2025</v>
      </c>
      <c r="Q2094" s="3">
        <f>VLOOKUP(Table13[[#This Row],[Location_HQ]],layoffs_location_with_coordinat!A:F,6,FALSE)</f>
        <v>55.605293099999997</v>
      </c>
      <c r="R2094" s="3">
        <f>VLOOKUP(Table13[[#This Row],[Location_HQ]],layoffs_location_with_coordinat!A:G,7,FALSE)</f>
        <v>13.0001566</v>
      </c>
    </row>
    <row r="2095" spans="1:18" x14ac:dyDescent="0.2">
      <c r="A2095" s="3">
        <v>2164</v>
      </c>
      <c r="B2095" s="3" t="s">
        <v>2224</v>
      </c>
      <c r="C2095" s="3" t="s">
        <v>362</v>
      </c>
      <c r="D2095" s="17">
        <f>VLOOKUP(Table13[[#This Row],[Location_HQ]],layoffs_location_with_coordinat!A:B,2,FALSE)</f>
        <v>0</v>
      </c>
      <c r="E2095" s="3" t="str">
        <f>VLOOKUP(Table13[[#This Row],[Location_HQ]],layoffs_location_with_coordinat!A:C,3,FALSE)</f>
        <v>Pennsylvania</v>
      </c>
      <c r="F2095" s="3" t="s">
        <v>25</v>
      </c>
      <c r="G2095" s="3" t="str">
        <f>VLOOKUP(Table13[[#This Row],[Location_HQ]],layoffs_location_with_coordinat!A:E,5,FALSE)</f>
        <v>North America</v>
      </c>
      <c r="I2095" s="8" t="d">
        <v>2025-01-14</v>
      </c>
      <c r="J2095" s="9">
        <v>100</v>
      </c>
      <c r="K2095" s="10"/>
      <c r="L2095" s="25">
        <f>SUM(Table13[[#This Row],[Company_Size_before_Layoffs]]-Table13[[#This Row],[Laid_Off]])</f>
        <v>0</v>
      </c>
      <c r="M2095" s="3" t="s">
        <v>35</v>
      </c>
      <c r="N2095" s="3" t="s">
        <v>22</v>
      </c>
      <c r="O2095" s="34" t="s">
        <v>2225</v>
      </c>
      <c r="P2095" s="3">
        <v>2025</v>
      </c>
      <c r="Q2095" s="3">
        <f>VLOOKUP(Table13[[#This Row],[Location_HQ]],layoffs_location_with_coordinat!A:F,6,FALSE)</f>
        <v>39.9527237</v>
      </c>
      <c r="R2095" s="3">
        <f>VLOOKUP(Table13[[#This Row],[Location_HQ]],layoffs_location_with_coordinat!A:G,7,FALSE)</f>
        <v>-75.163526200000007</v>
      </c>
    </row>
    <row r="2096" spans="1:18" x14ac:dyDescent="0.2">
      <c r="A2096" s="3">
        <v>2166</v>
      </c>
      <c r="B2096" s="3" t="s">
        <v>1655</v>
      </c>
      <c r="C2096" s="3" t="s">
        <v>1371</v>
      </c>
      <c r="D2096" s="17" t="str">
        <f>VLOOKUP(Table13[[#This Row],[Location_HQ]],layoffs_location_with_coordinat!A:B,2,FALSE)</f>
        <v>San Francisco Bay Area</v>
      </c>
      <c r="E2096" s="3" t="str">
        <f>VLOOKUP(Table13[[#This Row],[Location_HQ]],layoffs_location_with_coordinat!A:C,3,FALSE)</f>
        <v>California</v>
      </c>
      <c r="F2096" s="3" t="s">
        <v>25</v>
      </c>
      <c r="G2096" s="3" t="str">
        <f>VLOOKUP(Table13[[#This Row],[Location_HQ]],layoffs_location_with_coordinat!A:E,5,FALSE)</f>
        <v>North America</v>
      </c>
      <c r="I2096" s="8" t="d">
        <v>2025-01-14</v>
      </c>
      <c r="J2096" s="9"/>
      <c r="K2096" s="20"/>
      <c r="L2096" s="25"/>
      <c r="M2096" s="3" t="s">
        <v>54</v>
      </c>
      <c r="N2096" s="3" t="s">
        <v>33</v>
      </c>
      <c r="P2096" s="3">
        <v>2025</v>
      </c>
      <c r="Q2096" s="3">
        <f>VLOOKUP(Table13[[#This Row],[Location_HQ]],layoffs_location_with_coordinat!A:F,6,FALSE)</f>
        <v>37.779258800000001</v>
      </c>
      <c r="R2096" s="3">
        <f>VLOOKUP(Table13[[#This Row],[Location_HQ]],layoffs_location_with_coordinat!A:G,7,FALSE)</f>
        <v>-122.4193286</v>
      </c>
    </row>
    <row r="2097" spans="1:18" x14ac:dyDescent="0.2">
      <c r="A2097" s="3">
        <v>2161</v>
      </c>
      <c r="B2097" s="3" t="s">
        <v>2220</v>
      </c>
      <c r="C2097" s="3" t="s">
        <v>135</v>
      </c>
      <c r="D2097" s="17">
        <f>VLOOKUP(Table13[[#This Row],[Location_HQ]],layoffs_location_with_coordinat!A:B,2,FALSE)</f>
        <v>0</v>
      </c>
      <c r="E2097" s="3" t="str">
        <f>VLOOKUP(Table13[[#This Row],[Location_HQ]],layoffs_location_with_coordinat!A:C,3,FALSE)</f>
        <v>Berlin</v>
      </c>
      <c r="F2097" s="3" t="s">
        <v>136</v>
      </c>
      <c r="G2097" s="3" t="str">
        <f>VLOOKUP(Table13[[#This Row],[Location_HQ]],layoffs_location_with_coordinat!A:E,5,FALSE)</f>
        <v>Europe</v>
      </c>
      <c r="H2097" s="3">
        <v>90</v>
      </c>
      <c r="I2097" s="8" t="d">
        <v>2025-01-15</v>
      </c>
      <c r="J2097" s="9"/>
      <c r="K2097" s="84"/>
      <c r="L2097" s="25"/>
      <c r="M2097" s="3" t="s">
        <v>2007</v>
      </c>
      <c r="N2097" s="3" t="s">
        <v>49</v>
      </c>
      <c r="O2097" s="34" t="s">
        <v>2221</v>
      </c>
      <c r="P2097" s="3">
        <v>2025</v>
      </c>
      <c r="Q2097" s="3">
        <f>VLOOKUP(Table13[[#This Row],[Location_HQ]],layoffs_location_with_coordinat!A:F,6,FALSE)</f>
        <v>52.517036500000003</v>
      </c>
      <c r="R2097" s="3">
        <f>VLOOKUP(Table13[[#This Row],[Location_HQ]],layoffs_location_with_coordinat!A:G,7,FALSE)</f>
        <v>13.3888599</v>
      </c>
    </row>
    <row r="2098" spans="1:18" x14ac:dyDescent="0.2">
      <c r="A2098" s="3">
        <v>2162</v>
      </c>
      <c r="B2098" s="3" t="s">
        <v>12</v>
      </c>
      <c r="C2098" s="3" t="s">
        <v>13</v>
      </c>
      <c r="D2098" s="17">
        <f>VLOOKUP(Table13[[#This Row],[Location_HQ]],layoffs_location_with_coordinat!A:B,2,FALSE)</f>
        <v>0</v>
      </c>
      <c r="E2098" s="3">
        <f>VLOOKUP(Table13[[#This Row],[Location_HQ]],layoffs_location_with_coordinat!A:C,3,FALSE)</f>
        <v>0</v>
      </c>
      <c r="F2098" s="3" t="s">
        <v>14</v>
      </c>
      <c r="G2098" s="3" t="str">
        <f>VLOOKUP(Table13[[#This Row],[Location_HQ]],layoffs_location_with_coordinat!A:E,5,FALSE)</f>
        <v>Asia</v>
      </c>
      <c r="H2098" s="3">
        <v>27</v>
      </c>
      <c r="I2098" s="8" t="d">
        <v>2025-01-15</v>
      </c>
      <c r="J2098" s="9">
        <v>5</v>
      </c>
      <c r="K2098" s="25">
        <f>SUM((Table13[[#This Row],[Laid_Off]]*100)/Table13[[#This Row],[Percentage]])</f>
        <v>540</v>
      </c>
      <c r="L2098" s="25">
        <f>SUM(Table13[[#This Row],[Company_Size_before_Layoffs]]-Table13[[#This Row],[Laid_Off]])</f>
        <v>513</v>
      </c>
      <c r="M2098" s="3" t="s">
        <v>130</v>
      </c>
      <c r="N2098" s="3" t="s">
        <v>108</v>
      </c>
      <c r="O2098" s="34" t="s">
        <v>2222</v>
      </c>
      <c r="P2098" s="3">
        <v>2025</v>
      </c>
      <c r="Q2098" s="3">
        <f>VLOOKUP(Table13[[#This Row],[Location_HQ]],layoffs_location_with_coordinat!A:F,6,FALSE)</f>
        <v>12.98815675</v>
      </c>
      <c r="R2098" s="3">
        <f>VLOOKUP(Table13[[#This Row],[Location_HQ]],layoffs_location_with_coordinat!A:G,7,FALSE)</f>
        <v>77.622600037959998</v>
      </c>
    </row>
    <row r="2099" spans="1:18" x14ac:dyDescent="0.2">
      <c r="A2099" s="3">
        <v>2163</v>
      </c>
      <c r="B2099" s="3" t="s">
        <v>355</v>
      </c>
      <c r="C2099" s="3" t="s">
        <v>43</v>
      </c>
      <c r="D2099" s="17">
        <f>VLOOKUP(Table13[[#This Row],[Location_HQ]],layoffs_location_with_coordinat!A:B,2,FALSE)</f>
        <v>0</v>
      </c>
      <c r="E2099" s="3" t="str">
        <f>VLOOKUP(Table13[[#This Row],[Location_HQ]],layoffs_location_with_coordinat!A:C,3,FALSE)</f>
        <v>Washington</v>
      </c>
      <c r="F2099" s="3" t="s">
        <v>25</v>
      </c>
      <c r="G2099" s="3" t="str">
        <f>VLOOKUP(Table13[[#This Row],[Location_HQ]],layoffs_location_with_coordinat!A:E,5,FALSE)</f>
        <v>North America</v>
      </c>
      <c r="H2099" s="3">
        <v>15</v>
      </c>
      <c r="I2099" s="8" t="d">
        <v>2025-01-15</v>
      </c>
      <c r="J2099" s="9"/>
      <c r="K2099" s="10"/>
      <c r="L2099" s="25"/>
      <c r="M2099" s="3" t="s">
        <v>2007</v>
      </c>
      <c r="N2099" s="3" t="s">
        <v>22</v>
      </c>
      <c r="O2099" s="34" t="s">
        <v>2223</v>
      </c>
      <c r="P2099" s="3">
        <v>2025</v>
      </c>
      <c r="Q2099" s="3">
        <f>VLOOKUP(Table13[[#This Row],[Location_HQ]],layoffs_location_with_coordinat!A:F,6,FALSE)</f>
        <v>47.603832099999998</v>
      </c>
      <c r="R2099" s="3">
        <f>VLOOKUP(Table13[[#This Row],[Location_HQ]],layoffs_location_with_coordinat!A:G,7,FALSE)</f>
        <v>-122.330062</v>
      </c>
    </row>
    <row r="2100" spans="1:18" x14ac:dyDescent="0.2">
      <c r="A2100" s="3">
        <v>2158</v>
      </c>
      <c r="B2100" s="3" t="s">
        <v>490</v>
      </c>
      <c r="C2100" s="3" t="s">
        <v>491</v>
      </c>
      <c r="D2100" s="17">
        <f>VLOOKUP(Table13[[#This Row],[Location_HQ]],layoffs_location_with_coordinat!A:B,2,FALSE)</f>
        <v>0</v>
      </c>
      <c r="E2100" s="3" t="str">
        <f>VLOOKUP(Table13[[#This Row],[Location_HQ]],layoffs_location_with_coordinat!A:C,3,FALSE)</f>
        <v>Baden-Würtemberg</v>
      </c>
      <c r="F2100" s="3" t="s">
        <v>136</v>
      </c>
      <c r="G2100" s="3" t="str">
        <f>VLOOKUP(Table13[[#This Row],[Location_HQ]],layoffs_location_with_coordinat!A:E,5,FALSE)</f>
        <v>Europe</v>
      </c>
      <c r="H2100" s="3">
        <v>110</v>
      </c>
      <c r="I2100" s="8" t="d">
        <v>2025-01-16</v>
      </c>
      <c r="J2100" s="9">
        <v>24</v>
      </c>
      <c r="K2100" s="25">
        <f>SUM((Table13[[#This Row],[Laid_Off]]*100)/Table13[[#This Row],[Percentage]])</f>
        <v>458.33333333333331</v>
      </c>
      <c r="L2100" s="25">
        <f>SUM(Table13[[#This Row],[Company_Size_before_Layoffs]]-Table13[[#This Row],[Laid_Off]])</f>
        <v>348.33333333333331</v>
      </c>
      <c r="M2100" s="3" t="s">
        <v>30</v>
      </c>
      <c r="N2100" s="3" t="s">
        <v>41</v>
      </c>
      <c r="O2100" s="34" t="s">
        <v>2216</v>
      </c>
      <c r="P2100" s="3">
        <v>2025</v>
      </c>
      <c r="Q2100" s="3">
        <f>VLOOKUP(Table13[[#This Row],[Location_HQ]],layoffs_location_with_coordinat!A:F,6,FALSE)</f>
        <v>49.006870499999998</v>
      </c>
      <c r="R2100" s="3">
        <f>VLOOKUP(Table13[[#This Row],[Location_HQ]],layoffs_location_with_coordinat!A:G,7,FALSE)</f>
        <v>8.4034195</v>
      </c>
    </row>
    <row r="2101" spans="1:18" x14ac:dyDescent="0.2">
      <c r="A2101" s="3">
        <v>2159</v>
      </c>
      <c r="B2101" s="3" t="s">
        <v>2217</v>
      </c>
      <c r="C2101" s="3" t="s">
        <v>13</v>
      </c>
      <c r="D2101" s="17">
        <f>VLOOKUP(Table13[[#This Row],[Location_HQ]],layoffs_location_with_coordinat!A:B,2,FALSE)</f>
        <v>0</v>
      </c>
      <c r="E2101" s="3">
        <f>VLOOKUP(Table13[[#This Row],[Location_HQ]],layoffs_location_with_coordinat!A:C,3,FALSE)</f>
        <v>0</v>
      </c>
      <c r="F2101" s="3" t="s">
        <v>14</v>
      </c>
      <c r="G2101" s="3" t="str">
        <f>VLOOKUP(Table13[[#This Row],[Location_HQ]],layoffs_location_with_coordinat!A:E,5,FALSE)</f>
        <v>Asia</v>
      </c>
      <c r="H2101" s="3">
        <v>75</v>
      </c>
      <c r="I2101" s="8" t="d">
        <v>2025-01-16</v>
      </c>
      <c r="J2101" s="9"/>
      <c r="K2101" s="10"/>
      <c r="L2101" s="25"/>
      <c r="M2101" s="3" t="s">
        <v>54</v>
      </c>
      <c r="N2101" s="3" t="s">
        <v>108</v>
      </c>
      <c r="O2101" s="34" t="s">
        <v>2218</v>
      </c>
      <c r="P2101" s="3">
        <v>2025</v>
      </c>
      <c r="Q2101" s="3">
        <f>VLOOKUP(Table13[[#This Row],[Location_HQ]],layoffs_location_with_coordinat!A:F,6,FALSE)</f>
        <v>12.98815675</v>
      </c>
      <c r="R2101" s="3">
        <f>VLOOKUP(Table13[[#This Row],[Location_HQ]],layoffs_location_with_coordinat!A:G,7,FALSE)</f>
        <v>77.622600037959998</v>
      </c>
    </row>
    <row r="2102" spans="1:18" x14ac:dyDescent="0.2">
      <c r="A2102" s="3">
        <v>2160</v>
      </c>
      <c r="B2102" s="3" t="s">
        <v>1516</v>
      </c>
      <c r="C2102" s="3" t="s">
        <v>1371</v>
      </c>
      <c r="D2102" s="17" t="str">
        <f>VLOOKUP(Table13[[#This Row],[Location_HQ]],layoffs_location_with_coordinat!A:B,2,FALSE)</f>
        <v>San Francisco Bay Area</v>
      </c>
      <c r="E2102" s="3" t="str">
        <f>VLOOKUP(Table13[[#This Row],[Location_HQ]],layoffs_location_with_coordinat!A:C,3,FALSE)</f>
        <v>California</v>
      </c>
      <c r="F2102" s="3" t="s">
        <v>25</v>
      </c>
      <c r="G2102" s="3" t="str">
        <f>VLOOKUP(Table13[[#This Row],[Location_HQ]],layoffs_location_with_coordinat!A:E,5,FALSE)</f>
        <v>North America</v>
      </c>
      <c r="H2102" s="3">
        <v>58</v>
      </c>
      <c r="I2102" s="8" t="d">
        <v>2025-01-16</v>
      </c>
      <c r="J2102" s="9"/>
      <c r="K2102" s="10"/>
      <c r="L2102" s="25"/>
      <c r="M2102" s="3" t="s">
        <v>27</v>
      </c>
      <c r="N2102" s="3" t="s">
        <v>108</v>
      </c>
      <c r="O2102" s="34" t="s">
        <v>2219</v>
      </c>
      <c r="P2102" s="3">
        <v>2025</v>
      </c>
      <c r="Q2102" s="3">
        <f>VLOOKUP(Table13[[#This Row],[Location_HQ]],layoffs_location_with_coordinat!A:F,6,FALSE)</f>
        <v>37.779258800000001</v>
      </c>
      <c r="R2102" s="3">
        <f>VLOOKUP(Table13[[#This Row],[Location_HQ]],layoffs_location_with_coordinat!A:G,7,FALSE)</f>
        <v>-122.4193286</v>
      </c>
    </row>
    <row r="2103" spans="1:18" x14ac:dyDescent="0.2">
      <c r="A2103" s="3">
        <v>2157</v>
      </c>
      <c r="B2103" s="3" t="s">
        <v>1225</v>
      </c>
      <c r="C2103" s="3" t="s">
        <v>1226</v>
      </c>
      <c r="D2103" s="17">
        <f>VLOOKUP(Table13[[#This Row],[Location_HQ]],layoffs_location_with_coordinat!A:B,2,FALSE)</f>
        <v>0</v>
      </c>
      <c r="E2103" s="3">
        <f>VLOOKUP(Table13[[#This Row],[Location_HQ]],layoffs_location_with_coordinat!A:C,3,FALSE)</f>
        <v>0</v>
      </c>
      <c r="F2103" s="3" t="s">
        <v>1227</v>
      </c>
      <c r="G2103" s="3" t="str">
        <f>VLOOKUP(Table13[[#This Row],[Location_HQ]],layoffs_location_with_coordinat!A:E,5,FALSE)</f>
        <v>Europe</v>
      </c>
      <c r="H2103" s="3">
        <v>66</v>
      </c>
      <c r="I2103" s="8" t="d">
        <v>2025-01-20</v>
      </c>
      <c r="J2103" s="9">
        <v>25</v>
      </c>
      <c r="K2103" s="25">
        <f>SUM((Table13[[#This Row],[Laid_Off]]*100)/Table13[[#This Row],[Percentage]])</f>
        <v>264</v>
      </c>
      <c r="L2103" s="25">
        <f>SUM(Table13[[#This Row],[Company_Size_before_Layoffs]]-Table13[[#This Row],[Laid_Off]])</f>
        <v>198</v>
      </c>
      <c r="M2103" s="3" t="s">
        <v>274</v>
      </c>
      <c r="N2103" s="3" t="s">
        <v>41</v>
      </c>
      <c r="O2103" s="34" t="s">
        <v>2215</v>
      </c>
      <c r="P2103" s="3">
        <v>2025</v>
      </c>
      <c r="Q2103" s="3">
        <f>VLOOKUP(Table13[[#This Row],[Location_HQ]],layoffs_location_with_coordinat!A:F,6,FALSE)</f>
        <v>38.707750699999998</v>
      </c>
      <c r="R2103" s="3">
        <f>VLOOKUP(Table13[[#This Row],[Location_HQ]],layoffs_location_with_coordinat!A:G,7,FALSE)</f>
        <v>-9.1365919000000009</v>
      </c>
    </row>
    <row r="2104" spans="1:18" x14ac:dyDescent="0.2">
      <c r="A2104" s="3">
        <v>2155</v>
      </c>
      <c r="B2104" s="3" t="s">
        <v>714</v>
      </c>
      <c r="C2104" s="3" t="s">
        <v>1371</v>
      </c>
      <c r="D2104" s="17" t="str">
        <f>VLOOKUP(Table13[[#This Row],[Location_HQ]],layoffs_location_with_coordinat!A:B,2,FALSE)</f>
        <v>San Francisco Bay Area</v>
      </c>
      <c r="E2104" s="3" t="str">
        <f>VLOOKUP(Table13[[#This Row],[Location_HQ]],layoffs_location_with_coordinat!A:C,3,FALSE)</f>
        <v>California</v>
      </c>
      <c r="F2104" s="3" t="s">
        <v>25</v>
      </c>
      <c r="G2104" s="3" t="str">
        <f>VLOOKUP(Table13[[#This Row],[Location_HQ]],layoffs_location_with_coordinat!A:E,5,FALSE)</f>
        <v>North America</v>
      </c>
      <c r="H2104" s="3">
        <v>300</v>
      </c>
      <c r="I2104" s="8" t="d">
        <v>2025-01-21</v>
      </c>
      <c r="J2104" s="9">
        <v>3</v>
      </c>
      <c r="K2104" s="25">
        <f>SUM((Table13[[#This Row],[Laid_Off]]*100)/Table13[[#This Row],[Percentage]])</f>
        <v>10000</v>
      </c>
      <c r="L2104" s="25">
        <f>SUM(Table13[[#This Row],[Company_Size_before_Layoffs]]-Table13[[#This Row],[Laid_Off]])</f>
        <v>9700</v>
      </c>
      <c r="M2104" s="3" t="s">
        <v>35</v>
      </c>
      <c r="N2104" s="3" t="s">
        <v>567</v>
      </c>
      <c r="O2104" s="34" t="s">
        <v>2212</v>
      </c>
      <c r="P2104" s="3">
        <v>2025</v>
      </c>
      <c r="Q2104" s="3">
        <f>VLOOKUP(Table13[[#This Row],[Location_HQ]],layoffs_location_with_coordinat!A:F,6,FALSE)</f>
        <v>37.779258800000001</v>
      </c>
      <c r="R2104" s="3">
        <f>VLOOKUP(Table13[[#This Row],[Location_HQ]],layoffs_location_with_coordinat!A:G,7,FALSE)</f>
        <v>-122.4193286</v>
      </c>
    </row>
    <row r="2105" spans="1:18" x14ac:dyDescent="0.2">
      <c r="A2105" s="3">
        <v>2156</v>
      </c>
      <c r="B2105" s="3" t="s">
        <v>2213</v>
      </c>
      <c r="C2105" s="3" t="s">
        <v>58</v>
      </c>
      <c r="D2105" s="17">
        <f>VLOOKUP(Table13[[#This Row],[Location_HQ]],layoffs_location_with_coordinat!A:B,2,FALSE)</f>
        <v>0</v>
      </c>
      <c r="E2105" s="3">
        <f>VLOOKUP(Table13[[#This Row],[Location_HQ]],layoffs_location_with_coordinat!A:C,3,FALSE)</f>
        <v>0</v>
      </c>
      <c r="F2105" s="3" t="s">
        <v>95</v>
      </c>
      <c r="G2105" s="3" t="str">
        <f>VLOOKUP(Table13[[#This Row],[Location_HQ]],layoffs_location_with_coordinat!A:E,5,FALSE)</f>
        <v>Europe</v>
      </c>
      <c r="I2105" s="8" t="d">
        <v>2025-01-21</v>
      </c>
      <c r="J2105" s="9"/>
      <c r="K2105" s="20"/>
      <c r="L2105" s="25"/>
      <c r="M2105" s="3" t="s">
        <v>48</v>
      </c>
      <c r="N2105" s="3" t="s">
        <v>147</v>
      </c>
      <c r="O2105" s="34" t="s">
        <v>2214</v>
      </c>
      <c r="P2105" s="3">
        <v>2025</v>
      </c>
      <c r="Q2105" s="3">
        <f>VLOOKUP(Table13[[#This Row],[Location_HQ]],layoffs_location_with_coordinat!A:F,6,FALSE)</f>
        <v>51.489333500000001</v>
      </c>
      <c r="R2105" s="3">
        <f>VLOOKUP(Table13[[#This Row],[Location_HQ]],layoffs_location_with_coordinat!A:G,7,FALSE)</f>
        <v>-0.14405508452768701</v>
      </c>
    </row>
    <row r="2106" spans="1:18" x14ac:dyDescent="0.2">
      <c r="A2106" s="3">
        <v>2154</v>
      </c>
      <c r="B2106" s="3" t="s">
        <v>2210</v>
      </c>
      <c r="C2106" s="3" t="s">
        <v>47</v>
      </c>
      <c r="D2106" s="17">
        <f>VLOOKUP(Table13[[#This Row],[Location_HQ]],layoffs_location_with_coordinat!A:B,2,FALSE)</f>
        <v>0</v>
      </c>
      <c r="E2106" s="3">
        <f>VLOOKUP(Table13[[#This Row],[Location_HQ]],layoffs_location_with_coordinat!A:C,3,FALSE)</f>
        <v>0</v>
      </c>
      <c r="F2106" s="3" t="s">
        <v>20</v>
      </c>
      <c r="G2106" s="3" t="str">
        <f>VLOOKUP(Table13[[#This Row],[Location_HQ]],layoffs_location_with_coordinat!A:E,5,FALSE)</f>
        <v>Asia</v>
      </c>
      <c r="I2106" s="8" t="d">
        <v>2025-01-27</v>
      </c>
      <c r="J2106" s="9"/>
      <c r="K2106" s="84"/>
      <c r="L2106" s="25"/>
      <c r="M2106" s="3" t="s">
        <v>16</v>
      </c>
      <c r="N2106" s="3" t="s">
        <v>22</v>
      </c>
      <c r="O2106" s="34" t="s">
        <v>2211</v>
      </c>
      <c r="P2106" s="3">
        <v>2025</v>
      </c>
      <c r="Q2106" s="3">
        <f>VLOOKUP(Table13[[#This Row],[Location_HQ]],layoffs_location_with_coordinat!A:F,6,FALSE)</f>
        <v>32.0852997</v>
      </c>
      <c r="R2106" s="3">
        <f>VLOOKUP(Table13[[#This Row],[Location_HQ]],layoffs_location_with_coordinat!A:G,7,FALSE)</f>
        <v>34.781806400000001</v>
      </c>
    </row>
    <row r="2107" spans="1:18" x14ac:dyDescent="0.2">
      <c r="A2107" s="3">
        <v>2152</v>
      </c>
      <c r="B2107" s="3" t="s">
        <v>376</v>
      </c>
      <c r="C2107" s="3" t="s">
        <v>43</v>
      </c>
      <c r="D2107" s="17">
        <f>VLOOKUP(Table13[[#This Row],[Location_HQ]],layoffs_location_with_coordinat!A:B,2,FALSE)</f>
        <v>0</v>
      </c>
      <c r="E2107" s="3" t="str">
        <f>VLOOKUP(Table13[[#This Row],[Location_HQ]],layoffs_location_with_coordinat!A:C,3,FALSE)</f>
        <v>Washington</v>
      </c>
      <c r="F2107" s="3" t="s">
        <v>25</v>
      </c>
      <c r="G2107" s="3" t="str">
        <f>VLOOKUP(Table13[[#This Row],[Location_HQ]],layoffs_location_with_coordinat!A:E,5,FALSE)</f>
        <v>North America</v>
      </c>
      <c r="I2107" s="8" t="d">
        <v>2025-01-28</v>
      </c>
      <c r="J2107" s="9"/>
      <c r="K2107" s="10"/>
      <c r="L2107" s="25"/>
      <c r="M2107" s="3" t="s">
        <v>30</v>
      </c>
      <c r="N2107" s="3" t="s">
        <v>28</v>
      </c>
      <c r="O2107" s="34" t="s">
        <v>2208</v>
      </c>
      <c r="P2107" s="3">
        <v>2025</v>
      </c>
      <c r="Q2107" s="3">
        <f>VLOOKUP(Table13[[#This Row],[Location_HQ]],layoffs_location_with_coordinat!A:F,6,FALSE)</f>
        <v>47.603832099999998</v>
      </c>
      <c r="R2107" s="3">
        <f>VLOOKUP(Table13[[#This Row],[Location_HQ]],layoffs_location_with_coordinat!A:G,7,FALSE)</f>
        <v>-122.330062</v>
      </c>
    </row>
    <row r="2108" spans="1:18" x14ac:dyDescent="0.2">
      <c r="A2108" s="3">
        <v>2153</v>
      </c>
      <c r="B2108" s="3" t="s">
        <v>2209</v>
      </c>
      <c r="C2108" s="3" t="s">
        <v>392</v>
      </c>
      <c r="D2108" s="17">
        <f>VLOOKUP(Table13[[#This Row],[Location_HQ]],layoffs_location_with_coordinat!A:B,2,FALSE)</f>
        <v>0</v>
      </c>
      <c r="E2108" s="3" t="str">
        <f>VLOOKUP(Table13[[#This Row],[Location_HQ]],layoffs_location_with_coordinat!A:C,3,FALSE)</f>
        <v>Minnesota</v>
      </c>
      <c r="F2108" s="3" t="s">
        <v>25</v>
      </c>
      <c r="G2108" s="3" t="str">
        <f>VLOOKUP(Table13[[#This Row],[Location_HQ]],layoffs_location_with_coordinat!A:E,5,FALSE)</f>
        <v>North America</v>
      </c>
      <c r="H2108" s="3">
        <v>122</v>
      </c>
      <c r="I2108" s="8" t="d">
        <v>2025-01-28</v>
      </c>
      <c r="J2108" s="9"/>
      <c r="K2108" s="10"/>
      <c r="L2108" s="25"/>
      <c r="M2108" s="3" t="s">
        <v>30</v>
      </c>
      <c r="N2108" s="3" t="s">
        <v>1697</v>
      </c>
      <c r="O2108" s="34" t="s">
        <v>2132</v>
      </c>
      <c r="P2108" s="3">
        <v>2025</v>
      </c>
      <c r="Q2108" s="3">
        <f>VLOOKUP(Table13[[#This Row],[Location_HQ]],layoffs_location_with_coordinat!A:F,6,FALSE)</f>
        <v>44.977299500000001</v>
      </c>
      <c r="R2108" s="3">
        <f>VLOOKUP(Table13[[#This Row],[Location_HQ]],layoffs_location_with_coordinat!A:G,7,FALSE)</f>
        <v>-93.265469199999998</v>
      </c>
    </row>
    <row r="2109" spans="1:18" x14ac:dyDescent="0.2">
      <c r="A2109" s="3">
        <v>2151</v>
      </c>
      <c r="B2109" s="3" t="s">
        <v>2206</v>
      </c>
      <c r="C2109" s="3" t="s">
        <v>2242</v>
      </c>
      <c r="D2109" s="17" t="str">
        <f>VLOOKUP(Table13[[#This Row],[Location_HQ]],layoffs_location_with_coordinat!A:B,2,FALSE)</f>
        <v>San Francisco Bay Area</v>
      </c>
      <c r="E2109" s="3" t="str">
        <f>VLOOKUP(Table13[[#This Row],[Location_HQ]],layoffs_location_with_coordinat!A:C,3,FALSE)</f>
        <v>California</v>
      </c>
      <c r="F2109" s="3" t="s">
        <v>25</v>
      </c>
      <c r="G2109" s="3" t="str">
        <f>VLOOKUP(Table13[[#This Row],[Location_HQ]],layoffs_location_with_coordinat!A:E,5,FALSE)</f>
        <v>North America</v>
      </c>
      <c r="H2109" s="3">
        <v>150</v>
      </c>
      <c r="I2109" s="8" t="d">
        <v>2025-01-29</v>
      </c>
      <c r="J2109" s="9">
        <v>18</v>
      </c>
      <c r="K2109" s="28">
        <f>SUM((Table13[[#This Row],[Laid_Off]]*100)/Table13[[#This Row],[Percentage]])</f>
        <v>833.33333333333337</v>
      </c>
      <c r="L2109" s="25">
        <f>SUM(Table13[[#This Row],[Company_Size_before_Layoffs]]-Table13[[#This Row],[Laid_Off]])</f>
        <v>683.33333333333337</v>
      </c>
      <c r="M2109" s="3" t="s">
        <v>79</v>
      </c>
      <c r="N2109" s="3" t="s">
        <v>22</v>
      </c>
      <c r="O2109" s="34" t="s">
        <v>2207</v>
      </c>
      <c r="P2109" s="3">
        <v>2025</v>
      </c>
      <c r="Q2109" s="3">
        <f>VLOOKUP(Table13[[#This Row],[Location_HQ]],layoffs_location_with_coordinat!A:F,6,FALSE)</f>
        <v>37.385219999999997</v>
      </c>
      <c r="R2109" s="3">
        <f>VLOOKUP(Table13[[#This Row],[Location_HQ]],layoffs_location_with_coordinat!A:G,7,FALSE)</f>
        <v>-122.11413</v>
      </c>
    </row>
    <row r="2110" spans="1:18" x14ac:dyDescent="0.2">
      <c r="A2110" s="3">
        <v>2150</v>
      </c>
      <c r="B2110" s="3" t="s">
        <v>2204</v>
      </c>
      <c r="C2110" s="3" t="s">
        <v>1371</v>
      </c>
      <c r="D2110" s="17" t="str">
        <f>VLOOKUP(Table13[[#This Row],[Location_HQ]],layoffs_location_with_coordinat!A:B,2,FALSE)</f>
        <v>San Francisco Bay Area</v>
      </c>
      <c r="E2110" s="3" t="str">
        <f>VLOOKUP(Table13[[#This Row],[Location_HQ]],layoffs_location_with_coordinat!A:C,3,FALSE)</f>
        <v>California</v>
      </c>
      <c r="F2110" s="3" t="s">
        <v>25</v>
      </c>
      <c r="G2110" s="3" t="str">
        <f>VLOOKUP(Table13[[#This Row],[Location_HQ]],layoffs_location_with_coordinat!A:E,5,FALSE)</f>
        <v>North America</v>
      </c>
      <c r="I2110" s="8" t="d">
        <v>2025-01-30</v>
      </c>
      <c r="J2110" s="9">
        <v>100</v>
      </c>
      <c r="K2110" s="84"/>
      <c r="L2110" s="25">
        <f>SUM(Table13[[#This Row],[Company_Size_before_Layoffs]]-Table13[[#This Row],[Laid_Off]])</f>
        <v>0</v>
      </c>
      <c r="M2110" s="3" t="s">
        <v>35</v>
      </c>
      <c r="N2110" s="3" t="s">
        <v>69</v>
      </c>
      <c r="O2110" s="34" t="s">
        <v>2205</v>
      </c>
      <c r="P2110" s="3">
        <v>2025</v>
      </c>
      <c r="Q2110" s="3">
        <f>VLOOKUP(Table13[[#This Row],[Location_HQ]],layoffs_location_with_coordinat!A:F,6,FALSE)</f>
        <v>37.779258800000001</v>
      </c>
      <c r="R2110" s="3">
        <f>VLOOKUP(Table13[[#This Row],[Location_HQ]],layoffs_location_with_coordinat!A:G,7,FALSE)</f>
        <v>-122.4193286</v>
      </c>
    </row>
    <row r="2111" spans="1:18" x14ac:dyDescent="0.2">
      <c r="A2111" s="3">
        <v>2148</v>
      </c>
      <c r="B2111" s="3" t="s">
        <v>1637</v>
      </c>
      <c r="C2111" s="3" t="s">
        <v>1371</v>
      </c>
      <c r="D2111" s="17" t="str">
        <f>VLOOKUP(Table13[[#This Row],[Location_HQ]],layoffs_location_with_coordinat!A:B,2,FALSE)</f>
        <v>San Francisco Bay Area</v>
      </c>
      <c r="E2111" s="3" t="str">
        <f>VLOOKUP(Table13[[#This Row],[Location_HQ]],layoffs_location_with_coordinat!A:C,3,FALSE)</f>
        <v>California</v>
      </c>
      <c r="F2111" s="3" t="s">
        <v>25</v>
      </c>
      <c r="G2111" s="3" t="str">
        <f>VLOOKUP(Table13[[#This Row],[Location_HQ]],layoffs_location_with_coordinat!A:E,5,FALSE)</f>
        <v>North America</v>
      </c>
      <c r="H2111" s="3">
        <v>1000</v>
      </c>
      <c r="I2111" s="8" t="d">
        <v>2025-02-03</v>
      </c>
      <c r="J2111" s="9">
        <v>1</v>
      </c>
      <c r="K2111" s="28">
        <f>SUM((Table13[[#This Row],[Laid_Off]]*100)/Table13[[#This Row],[Percentage]])</f>
        <v>100000</v>
      </c>
      <c r="L2111" s="25">
        <f>SUM(Table13[[#This Row],[Company_Size_before_Layoffs]]-Table13[[#This Row],[Laid_Off]])</f>
        <v>99000</v>
      </c>
      <c r="M2111" s="3" t="s">
        <v>92</v>
      </c>
      <c r="N2111" s="3" t="s">
        <v>28</v>
      </c>
      <c r="O2111" s="34" t="s">
        <v>2201</v>
      </c>
      <c r="P2111" s="3">
        <v>2025</v>
      </c>
      <c r="Q2111" s="3">
        <f>VLOOKUP(Table13[[#This Row],[Location_HQ]],layoffs_location_with_coordinat!A:F,6,FALSE)</f>
        <v>37.779258800000001</v>
      </c>
      <c r="R2111" s="3">
        <f>VLOOKUP(Table13[[#This Row],[Location_HQ]],layoffs_location_with_coordinat!A:G,7,FALSE)</f>
        <v>-122.4193286</v>
      </c>
    </row>
    <row r="2112" spans="1:18" x14ac:dyDescent="0.2">
      <c r="A2112" s="3">
        <v>2149</v>
      </c>
      <c r="B2112" s="3" t="s">
        <v>2202</v>
      </c>
      <c r="C2112" s="3" t="s">
        <v>39</v>
      </c>
      <c r="D2112" s="17">
        <f>VLOOKUP(Table13[[#This Row],[Location_HQ]],layoffs_location_with_coordinat!A:B,2,FALSE)</f>
        <v>0</v>
      </c>
      <c r="E2112" s="3" t="str">
        <f>VLOOKUP(Table13[[#This Row],[Location_HQ]],layoffs_location_with_coordinat!A:C,3,FALSE)</f>
        <v>New York</v>
      </c>
      <c r="F2112" s="3" t="s">
        <v>25</v>
      </c>
      <c r="G2112" s="3" t="str">
        <f>VLOOKUP(Table13[[#This Row],[Location_HQ]],layoffs_location_with_coordinat!A:E,5,FALSE)</f>
        <v>North America</v>
      </c>
      <c r="H2112" s="3">
        <v>70</v>
      </c>
      <c r="I2112" s="8" t="d">
        <v>2025-02-03</v>
      </c>
      <c r="J2112" s="9"/>
      <c r="K2112" s="20"/>
      <c r="L2112" s="25"/>
      <c r="M2112" s="3" t="s">
        <v>35</v>
      </c>
      <c r="N2112" s="3" t="s">
        <v>41</v>
      </c>
      <c r="O2112" s="34" t="s">
        <v>2203</v>
      </c>
      <c r="P2112" s="3">
        <v>2025</v>
      </c>
      <c r="Q2112" s="3">
        <f>VLOOKUP(Table13[[#This Row],[Location_HQ]],layoffs_location_with_coordinat!A:F,6,FALSE)</f>
        <v>40.7127281</v>
      </c>
      <c r="R2112" s="3">
        <f>VLOOKUP(Table13[[#This Row],[Location_HQ]],layoffs_location_with_coordinat!A:G,7,FALSE)</f>
        <v>-74.006015199999993</v>
      </c>
    </row>
    <row r="2113" spans="1:18" x14ac:dyDescent="0.2">
      <c r="A2113" s="3">
        <v>2142</v>
      </c>
      <c r="B2113" s="3" t="s">
        <v>31</v>
      </c>
      <c r="C2113" s="3" t="s">
        <v>1371</v>
      </c>
      <c r="D2113" s="17" t="str">
        <f>VLOOKUP(Table13[[#This Row],[Location_HQ]],layoffs_location_with_coordinat!A:B,2,FALSE)</f>
        <v>San Francisco Bay Area</v>
      </c>
      <c r="E2113" s="3" t="str">
        <f>VLOOKUP(Table13[[#This Row],[Location_HQ]],layoffs_location_with_coordinat!A:C,3,FALSE)</f>
        <v>California</v>
      </c>
      <c r="F2113" s="3" t="s">
        <v>25</v>
      </c>
      <c r="G2113" s="3" t="str">
        <f>VLOOKUP(Table13[[#This Row],[Location_HQ]],layoffs_location_with_coordinat!A:E,5,FALSE)</f>
        <v>North America</v>
      </c>
      <c r="H2113" s="3">
        <v>1000</v>
      </c>
      <c r="I2113" s="8" t="d">
        <v>2025-02-04</v>
      </c>
      <c r="J2113" s="9">
        <v>50</v>
      </c>
      <c r="K2113" s="83">
        <f>SUM((Table13[[#This Row],[Laid_Off]]*100)/Table13[[#This Row],[Percentage]])</f>
        <v>2000</v>
      </c>
      <c r="L2113" s="25">
        <f>SUM(Table13[[#This Row],[Company_Size_before_Layoffs]]-Table13[[#This Row],[Laid_Off]])</f>
        <v>1000</v>
      </c>
      <c r="M2113" s="3" t="s">
        <v>32</v>
      </c>
      <c r="N2113" s="3" t="s">
        <v>33</v>
      </c>
      <c r="O2113" s="34" t="s">
        <v>2195</v>
      </c>
      <c r="P2113" s="3">
        <v>2025</v>
      </c>
      <c r="Q2113" s="3">
        <f>VLOOKUP(Table13[[#This Row],[Location_HQ]],layoffs_location_with_coordinat!A:F,6,FALSE)</f>
        <v>37.779258800000001</v>
      </c>
      <c r="R2113" s="3">
        <f>VLOOKUP(Table13[[#This Row],[Location_HQ]],layoffs_location_with_coordinat!A:G,7,FALSE)</f>
        <v>-122.4193286</v>
      </c>
    </row>
    <row r="2114" spans="1:18" x14ac:dyDescent="0.2">
      <c r="A2114" s="3">
        <v>2143</v>
      </c>
      <c r="B2114" s="3" t="s">
        <v>472</v>
      </c>
      <c r="C2114" s="3" t="s">
        <v>1371</v>
      </c>
      <c r="D2114" s="17" t="str">
        <f>VLOOKUP(Table13[[#This Row],[Location_HQ]],layoffs_location_with_coordinat!A:B,2,FALSE)</f>
        <v>San Francisco Bay Area</v>
      </c>
      <c r="E2114" s="3" t="str">
        <f>VLOOKUP(Table13[[#This Row],[Location_HQ]],layoffs_location_with_coordinat!A:C,3,FALSE)</f>
        <v>California</v>
      </c>
      <c r="F2114" s="3" t="s">
        <v>25</v>
      </c>
      <c r="G2114" s="3" t="str">
        <f>VLOOKUP(Table13[[#This Row],[Location_HQ]],layoffs_location_with_coordinat!A:E,5,FALSE)</f>
        <v>North America</v>
      </c>
      <c r="H2114" s="3">
        <v>180</v>
      </c>
      <c r="I2114" s="8" t="d">
        <v>2025-02-04</v>
      </c>
      <c r="J2114" s="9">
        <v>3</v>
      </c>
      <c r="K2114" s="25">
        <f>SUM((Table13[[#This Row],[Laid_Off]]*100)/Table13[[#This Row],[Percentage]])</f>
        <v>6000</v>
      </c>
      <c r="L2114" s="25">
        <f>SUM(Table13[[#This Row],[Company_Size_before_Layoffs]]-Table13[[#This Row],[Laid_Off]])</f>
        <v>5820</v>
      </c>
      <c r="M2114" s="3" t="s">
        <v>139</v>
      </c>
      <c r="N2114" s="3" t="s">
        <v>28</v>
      </c>
      <c r="O2114" s="34" t="s">
        <v>2149</v>
      </c>
      <c r="P2114" s="3">
        <v>2025</v>
      </c>
      <c r="Q2114" s="3">
        <f>VLOOKUP(Table13[[#This Row],[Location_HQ]],layoffs_location_with_coordinat!A:F,6,FALSE)</f>
        <v>37.779258800000001</v>
      </c>
      <c r="R2114" s="3">
        <f>VLOOKUP(Table13[[#This Row],[Location_HQ]],layoffs_location_with_coordinat!A:G,7,FALSE)</f>
        <v>-122.4193286</v>
      </c>
    </row>
    <row r="2115" spans="1:18" x14ac:dyDescent="0.2">
      <c r="A2115" s="3">
        <v>2144</v>
      </c>
      <c r="B2115" s="3" t="s">
        <v>2196</v>
      </c>
      <c r="C2115" s="3" t="s">
        <v>1371</v>
      </c>
      <c r="D2115" s="17" t="str">
        <f>VLOOKUP(Table13[[#This Row],[Location_HQ]],layoffs_location_with_coordinat!A:B,2,FALSE)</f>
        <v>San Francisco Bay Area</v>
      </c>
      <c r="E2115" s="3" t="str">
        <f>VLOOKUP(Table13[[#This Row],[Location_HQ]],layoffs_location_with_coordinat!A:C,3,FALSE)</f>
        <v>California</v>
      </c>
      <c r="F2115" s="3" t="s">
        <v>25</v>
      </c>
      <c r="G2115" s="3" t="str">
        <f>VLOOKUP(Table13[[#This Row],[Location_HQ]],layoffs_location_with_coordinat!A:E,5,FALSE)</f>
        <v>North America</v>
      </c>
      <c r="H2115" s="3">
        <v>100</v>
      </c>
      <c r="I2115" s="8" t="d">
        <v>2025-02-04</v>
      </c>
      <c r="J2115" s="9">
        <v>7</v>
      </c>
      <c r="K2115" s="28">
        <f>SUM((Table13[[#This Row],[Laid_Off]]*100)/Table13[[#This Row],[Percentage]])</f>
        <v>1428.5714285714287</v>
      </c>
      <c r="L2115" s="25">
        <f>SUM(Table13[[#This Row],[Company_Size_before_Layoffs]]-Table13[[#This Row],[Laid_Off]])</f>
        <v>1328.5714285714287</v>
      </c>
      <c r="M2115" s="3" t="s">
        <v>79</v>
      </c>
      <c r="N2115" s="3" t="s">
        <v>22</v>
      </c>
      <c r="O2115" s="34" t="s">
        <v>2197</v>
      </c>
      <c r="P2115" s="3">
        <v>2025</v>
      </c>
      <c r="Q2115" s="3">
        <f>VLOOKUP(Table13[[#This Row],[Location_HQ]],layoffs_location_with_coordinat!A:F,6,FALSE)</f>
        <v>37.779258800000001</v>
      </c>
      <c r="R2115" s="3">
        <f>VLOOKUP(Table13[[#This Row],[Location_HQ]],layoffs_location_with_coordinat!A:G,7,FALSE)</f>
        <v>-122.4193286</v>
      </c>
    </row>
    <row r="2116" spans="1:18" x14ac:dyDescent="0.2">
      <c r="A2116" s="3">
        <v>2145</v>
      </c>
      <c r="B2116" s="3" t="s">
        <v>682</v>
      </c>
      <c r="C2116" s="3" t="s">
        <v>1371</v>
      </c>
      <c r="D2116" s="17" t="str">
        <f>VLOOKUP(Table13[[#This Row],[Location_HQ]],layoffs_location_with_coordinat!A:B,2,FALSE)</f>
        <v>San Francisco Bay Area</v>
      </c>
      <c r="E2116" s="3" t="str">
        <f>VLOOKUP(Table13[[#This Row],[Location_HQ]],layoffs_location_with_coordinat!A:C,3,FALSE)</f>
        <v>California</v>
      </c>
      <c r="F2116" s="3" t="s">
        <v>25</v>
      </c>
      <c r="G2116" s="3" t="str">
        <f>VLOOKUP(Table13[[#This Row],[Location_HQ]],layoffs_location_with_coordinat!A:E,5,FALSE)</f>
        <v>North America</v>
      </c>
      <c r="H2116" s="3">
        <v>100</v>
      </c>
      <c r="I2116" s="8" t="d">
        <v>2025-02-04</v>
      </c>
      <c r="J2116" s="9"/>
      <c r="K2116" s="10"/>
      <c r="L2116" s="25"/>
      <c r="M2116" s="3" t="s">
        <v>60</v>
      </c>
      <c r="N2116" s="3" t="s">
        <v>28</v>
      </c>
      <c r="O2116" s="34" t="s">
        <v>2198</v>
      </c>
      <c r="P2116" s="3">
        <v>2025</v>
      </c>
      <c r="Q2116" s="3">
        <f>VLOOKUP(Table13[[#This Row],[Location_HQ]],layoffs_location_with_coordinat!A:F,6,FALSE)</f>
        <v>37.779258800000001</v>
      </c>
      <c r="R2116" s="3">
        <f>VLOOKUP(Table13[[#This Row],[Location_HQ]],layoffs_location_with_coordinat!A:G,7,FALSE)</f>
        <v>-122.4193286</v>
      </c>
    </row>
    <row r="2117" spans="1:18" x14ac:dyDescent="0.2">
      <c r="A2117" s="3">
        <v>2146</v>
      </c>
      <c r="B2117" s="3" t="s">
        <v>70</v>
      </c>
      <c r="C2117" s="3" t="s">
        <v>71</v>
      </c>
      <c r="D2117" s="17">
        <f>VLOOKUP(Table13[[#This Row],[Location_HQ]],layoffs_location_with_coordinat!A:B,2,FALSE)</f>
        <v>0</v>
      </c>
      <c r="E2117" s="3" t="str">
        <f>VLOOKUP(Table13[[#This Row],[Location_HQ]],layoffs_location_with_coordinat!A:C,3,FALSE)</f>
        <v>Massachusetts</v>
      </c>
      <c r="F2117" s="3" t="s">
        <v>25</v>
      </c>
      <c r="G2117" s="3" t="str">
        <f>VLOOKUP(Table13[[#This Row],[Location_HQ]],layoffs_location_with_coordinat!A:E,5,FALSE)</f>
        <v>North America</v>
      </c>
      <c r="H2117" s="3">
        <v>75</v>
      </c>
      <c r="I2117" s="8" t="d">
        <v>2025-02-04</v>
      </c>
      <c r="J2117" s="9"/>
      <c r="K2117" s="10"/>
      <c r="L2117" s="25"/>
      <c r="M2117" s="3" t="s">
        <v>72</v>
      </c>
      <c r="N2117" s="3" t="s">
        <v>28</v>
      </c>
      <c r="O2117" s="34" t="s">
        <v>2199</v>
      </c>
      <c r="P2117" s="3">
        <v>2025</v>
      </c>
      <c r="Q2117" s="3">
        <f>VLOOKUP(Table13[[#This Row],[Location_HQ]],layoffs_location_with_coordinat!A:F,6,FALSE)</f>
        <v>42.355433400000003</v>
      </c>
      <c r="R2117" s="3">
        <f>VLOOKUP(Table13[[#This Row],[Location_HQ]],layoffs_location_with_coordinat!A:G,7,FALSE)</f>
        <v>-71.060511000000005</v>
      </c>
    </row>
    <row r="2118" spans="1:18" x14ac:dyDescent="0.2">
      <c r="A2118" s="3">
        <v>2147</v>
      </c>
      <c r="B2118" s="3" t="s">
        <v>1579</v>
      </c>
      <c r="C2118" s="3" t="s">
        <v>638</v>
      </c>
      <c r="D2118" s="17">
        <f>VLOOKUP(Table13[[#This Row],[Location_HQ]],layoffs_location_with_coordinat!A:B,2,FALSE)</f>
        <v>0</v>
      </c>
      <c r="E2118" s="3" t="str">
        <f>VLOOKUP(Table13[[#This Row],[Location_HQ]],layoffs_location_with_coordinat!A:C,3,FALSE)</f>
        <v>California</v>
      </c>
      <c r="F2118" s="3" t="s">
        <v>25</v>
      </c>
      <c r="G2118" s="3" t="str">
        <f>VLOOKUP(Table13[[#This Row],[Location_HQ]],layoffs_location_with_coordinat!A:E,5,FALSE)</f>
        <v>North America</v>
      </c>
      <c r="H2118" s="3">
        <v>58</v>
      </c>
      <c r="I2118" s="8" t="d">
        <v>2025-02-04</v>
      </c>
      <c r="J2118" s="9"/>
      <c r="K2118" s="20"/>
      <c r="L2118" s="25"/>
      <c r="M2118" s="3" t="s">
        <v>87</v>
      </c>
      <c r="N2118" s="3" t="s">
        <v>28</v>
      </c>
      <c r="O2118" s="34" t="s">
        <v>2200</v>
      </c>
      <c r="P2118" s="3">
        <v>2025</v>
      </c>
      <c r="Q2118" s="3">
        <f>VLOOKUP(Table13[[#This Row],[Location_HQ]],layoffs_location_with_coordinat!A:F,6,FALSE)</f>
        <v>38.581060600000001</v>
      </c>
      <c r="R2118" s="3">
        <f>VLOOKUP(Table13[[#This Row],[Location_HQ]],layoffs_location_with_coordinat!A:G,7,FALSE)</f>
        <v>-121.49389499999999</v>
      </c>
    </row>
    <row r="2119" spans="1:18" x14ac:dyDescent="0.2">
      <c r="A2119" s="3">
        <v>2136</v>
      </c>
      <c r="B2119" s="3" t="s">
        <v>480</v>
      </c>
      <c r="C2119" s="3" t="s">
        <v>1705</v>
      </c>
      <c r="D2119" s="17" t="str">
        <f>VLOOKUP(Table13[[#This Row],[Location_HQ]],layoffs_location_with_coordinat!A:B,2,FALSE)</f>
        <v>San Francisco Bay Area</v>
      </c>
      <c r="E2119" s="3" t="str">
        <f>VLOOKUP(Table13[[#This Row],[Location_HQ]],layoffs_location_with_coordinat!A:C,3,FALSE)</f>
        <v>California</v>
      </c>
      <c r="F2119" s="3" t="s">
        <v>25</v>
      </c>
      <c r="G2119" s="3" t="str">
        <f>VLOOKUP(Table13[[#This Row],[Location_HQ]],layoffs_location_with_coordinat!A:E,5,FALSE)</f>
        <v>North America</v>
      </c>
      <c r="H2119" s="3">
        <v>1750</v>
      </c>
      <c r="I2119" s="8" t="d">
        <v>2025-02-05</v>
      </c>
      <c r="J2119" s="9">
        <v>8</v>
      </c>
      <c r="K2119" s="25">
        <f>SUM((Table13[[#This Row],[Laid_Off]]*100)/Table13[[#This Row],[Percentage]])</f>
        <v>21875</v>
      </c>
      <c r="L2119" s="25">
        <f>SUM(Table13[[#This Row],[Company_Size_before_Layoffs]]-Table13[[#This Row],[Laid_Off]])</f>
        <v>20125</v>
      </c>
      <c r="M2119" s="3" t="s">
        <v>84</v>
      </c>
      <c r="N2119" s="3" t="s">
        <v>28</v>
      </c>
      <c r="O2119" s="34" t="s">
        <v>2186</v>
      </c>
      <c r="P2119" s="3">
        <v>2025</v>
      </c>
      <c r="Q2119" s="3">
        <f>VLOOKUP(Table13[[#This Row],[Location_HQ]],layoffs_location_with_coordinat!A:F,6,FALSE)</f>
        <v>37.6624312</v>
      </c>
      <c r="R2119" s="3">
        <f>VLOOKUP(Table13[[#This Row],[Location_HQ]],layoffs_location_with_coordinat!A:G,7,FALSE)</f>
        <v>-121.87467890000001</v>
      </c>
    </row>
    <row r="2120" spans="1:18" x14ac:dyDescent="0.2">
      <c r="A2120" s="3">
        <v>2137</v>
      </c>
      <c r="B2120" s="3" t="s">
        <v>272</v>
      </c>
      <c r="C2120" s="3" t="s">
        <v>39</v>
      </c>
      <c r="D2120" s="17">
        <f>VLOOKUP(Table13[[#This Row],[Location_HQ]],layoffs_location_with_coordinat!A:B,2,FALSE)</f>
        <v>0</v>
      </c>
      <c r="E2120" s="3" t="str">
        <f>VLOOKUP(Table13[[#This Row],[Location_HQ]],layoffs_location_with_coordinat!A:C,3,FALSE)</f>
        <v>New York</v>
      </c>
      <c r="F2120" s="3" t="s">
        <v>25</v>
      </c>
      <c r="G2120" s="3" t="str">
        <f>VLOOKUP(Table13[[#This Row],[Location_HQ]],layoffs_location_with_coordinat!A:E,5,FALSE)</f>
        <v>North America</v>
      </c>
      <c r="H2120" s="3">
        <v>200</v>
      </c>
      <c r="I2120" s="8" t="d">
        <v>2025-02-05</v>
      </c>
      <c r="J2120" s="9"/>
      <c r="K2120" s="84"/>
      <c r="L2120" s="25"/>
      <c r="M2120" s="3" t="s">
        <v>130</v>
      </c>
      <c r="N2120" s="3" t="s">
        <v>28</v>
      </c>
      <c r="O2120" s="34" t="s">
        <v>2187</v>
      </c>
      <c r="P2120" s="3">
        <v>2025</v>
      </c>
      <c r="Q2120" s="3">
        <f>VLOOKUP(Table13[[#This Row],[Location_HQ]],layoffs_location_with_coordinat!A:F,6,FALSE)</f>
        <v>40.7127281</v>
      </c>
      <c r="R2120" s="3">
        <f>VLOOKUP(Table13[[#This Row],[Location_HQ]],layoffs_location_with_coordinat!A:G,7,FALSE)</f>
        <v>-74.006015199999993</v>
      </c>
    </row>
    <row r="2121" spans="1:18" x14ac:dyDescent="0.2">
      <c r="A2121" s="3">
        <v>2138</v>
      </c>
      <c r="B2121" s="3" t="s">
        <v>250</v>
      </c>
      <c r="C2121" s="3" t="s">
        <v>168</v>
      </c>
      <c r="D2121" s="17">
        <f>VLOOKUP(Table13[[#This Row],[Location_HQ]],layoffs_location_with_coordinat!A:B,2,FALSE)</f>
        <v>0</v>
      </c>
      <c r="E2121" s="3" t="str">
        <f>VLOOKUP(Table13[[#This Row],[Location_HQ]],layoffs_location_with_coordinat!A:C,3,FALSE)</f>
        <v>California</v>
      </c>
      <c r="F2121" s="3" t="s">
        <v>25</v>
      </c>
      <c r="G2121" s="3" t="str">
        <f>VLOOKUP(Table13[[#This Row],[Location_HQ]],layoffs_location_with_coordinat!A:E,5,FALSE)</f>
        <v>North America</v>
      </c>
      <c r="H2121" s="3">
        <v>200</v>
      </c>
      <c r="I2121" s="8" t="d">
        <v>2025-02-05</v>
      </c>
      <c r="J2121" s="9">
        <v>12</v>
      </c>
      <c r="K2121" s="25">
        <f>SUM((Table13[[#This Row],[Laid_Off]]*100)/Table13[[#This Row],[Percentage]])</f>
        <v>1666.6666666666667</v>
      </c>
      <c r="L2121" s="25">
        <f>SUM(Table13[[#This Row],[Company_Size_before_Layoffs]]-Table13[[#This Row],[Laid_Off]])</f>
        <v>1466.6666666666667</v>
      </c>
      <c r="M2121" s="3" t="s">
        <v>16</v>
      </c>
      <c r="N2121" s="3" t="s">
        <v>28</v>
      </c>
      <c r="O2121" s="34" t="s">
        <v>2188</v>
      </c>
      <c r="P2121" s="3">
        <v>2025</v>
      </c>
      <c r="Q2121" s="3">
        <f>VLOOKUP(Table13[[#This Row],[Location_HQ]],layoffs_location_with_coordinat!A:F,6,FALSE)</f>
        <v>34.422131899999997</v>
      </c>
      <c r="R2121" s="3">
        <f>VLOOKUP(Table13[[#This Row],[Location_HQ]],layoffs_location_with_coordinat!A:G,7,FALSE)</f>
        <v>-119.70266700000001</v>
      </c>
    </row>
    <row r="2122" spans="1:18" x14ac:dyDescent="0.2">
      <c r="A2122" s="3">
        <v>2139</v>
      </c>
      <c r="B2122" s="3" t="s">
        <v>2189</v>
      </c>
      <c r="C2122" s="3" t="s">
        <v>115</v>
      </c>
      <c r="D2122" s="17">
        <f>VLOOKUP(Table13[[#This Row],[Location_HQ]],layoffs_location_with_coordinat!A:B,2,FALSE)</f>
        <v>0</v>
      </c>
      <c r="E2122" s="3">
        <f>VLOOKUP(Table13[[#This Row],[Location_HQ]],layoffs_location_with_coordinat!A:C,3,FALSE)</f>
        <v>0</v>
      </c>
      <c r="F2122" s="3" t="s">
        <v>95</v>
      </c>
      <c r="G2122" s="3" t="str">
        <f>VLOOKUP(Table13[[#This Row],[Location_HQ]],layoffs_location_with_coordinat!A:E,5,FALSE)</f>
        <v>North America</v>
      </c>
      <c r="H2122" s="3">
        <v>140</v>
      </c>
      <c r="I2122" s="8" t="d">
        <v>2025-02-05</v>
      </c>
      <c r="J2122" s="9"/>
      <c r="K2122" s="84"/>
      <c r="L2122" s="25"/>
      <c r="M2122" s="3" t="s">
        <v>155</v>
      </c>
      <c r="N2122" s="3" t="s">
        <v>22</v>
      </c>
      <c r="O2122" s="34" t="s">
        <v>2190</v>
      </c>
      <c r="P2122" s="3">
        <v>2025</v>
      </c>
      <c r="Q2122" s="3">
        <f>VLOOKUP(Table13[[#This Row],[Location_HQ]],layoffs_location_with_coordinat!A:F,6,FALSE)</f>
        <v>45.5031824</v>
      </c>
      <c r="R2122" s="3">
        <f>VLOOKUP(Table13[[#This Row],[Location_HQ]],layoffs_location_with_coordinat!A:G,7,FALSE)</f>
        <v>-73.569806499999999</v>
      </c>
    </row>
    <row r="2123" spans="1:18" x14ac:dyDescent="0.2">
      <c r="A2123" s="3">
        <v>2140</v>
      </c>
      <c r="B2123" s="3" t="s">
        <v>2191</v>
      </c>
      <c r="C2123" s="3" t="s">
        <v>47</v>
      </c>
      <c r="D2123" s="17">
        <f>VLOOKUP(Table13[[#This Row],[Location_HQ]],layoffs_location_with_coordinat!A:B,2,FALSE)</f>
        <v>0</v>
      </c>
      <c r="E2123" s="3">
        <f>VLOOKUP(Table13[[#This Row],[Location_HQ]],layoffs_location_with_coordinat!A:C,3,FALSE)</f>
        <v>0</v>
      </c>
      <c r="F2123" s="3" t="s">
        <v>20</v>
      </c>
      <c r="G2123" s="3" t="str">
        <f>VLOOKUP(Table13[[#This Row],[Location_HQ]],layoffs_location_with_coordinat!A:E,5,FALSE)</f>
        <v>Asia</v>
      </c>
      <c r="H2123" s="3">
        <v>15</v>
      </c>
      <c r="I2123" s="8" t="d">
        <v>2025-02-05</v>
      </c>
      <c r="J2123" s="9">
        <v>18</v>
      </c>
      <c r="K2123" s="25">
        <f>SUM((Table13[[#This Row],[Laid_Off]]*100)/Table13[[#This Row],[Percentage]])</f>
        <v>83.333333333333329</v>
      </c>
      <c r="L2123" s="25">
        <f>SUM(Table13[[#This Row],[Company_Size_before_Layoffs]]-Table13[[#This Row],[Laid_Off]])</f>
        <v>68.333333333333329</v>
      </c>
      <c r="M2123" s="3" t="s">
        <v>62</v>
      </c>
      <c r="N2123" s="3" t="s">
        <v>49</v>
      </c>
      <c r="O2123" s="34" t="s">
        <v>2192</v>
      </c>
      <c r="P2123" s="3">
        <v>2025</v>
      </c>
      <c r="Q2123" s="3">
        <f>VLOOKUP(Table13[[#This Row],[Location_HQ]],layoffs_location_with_coordinat!A:F,6,FALSE)</f>
        <v>32.0852997</v>
      </c>
      <c r="R2123" s="3">
        <f>VLOOKUP(Table13[[#This Row],[Location_HQ]],layoffs_location_with_coordinat!A:G,7,FALSE)</f>
        <v>34.781806400000001</v>
      </c>
    </row>
    <row r="2124" spans="1:18" x14ac:dyDescent="0.2">
      <c r="A2124" s="3">
        <v>2141</v>
      </c>
      <c r="B2124" s="3" t="s">
        <v>2193</v>
      </c>
      <c r="C2124" s="3" t="s">
        <v>39</v>
      </c>
      <c r="D2124" s="17">
        <f>VLOOKUP(Table13[[#This Row],[Location_HQ]],layoffs_location_with_coordinat!A:B,2,FALSE)</f>
        <v>0</v>
      </c>
      <c r="E2124" s="3" t="str">
        <f>VLOOKUP(Table13[[#This Row],[Location_HQ]],layoffs_location_with_coordinat!A:C,3,FALSE)</f>
        <v>New York</v>
      </c>
      <c r="F2124" s="3" t="s">
        <v>25</v>
      </c>
      <c r="G2124" s="3" t="str">
        <f>VLOOKUP(Table13[[#This Row],[Location_HQ]],layoffs_location_with_coordinat!A:E,5,FALSE)</f>
        <v>North America</v>
      </c>
      <c r="H2124" s="3">
        <v>10</v>
      </c>
      <c r="I2124" s="8" t="d">
        <v>2025-02-05</v>
      </c>
      <c r="J2124" s="9">
        <v>4</v>
      </c>
      <c r="K2124" s="83">
        <f>SUM((Table13[[#This Row],[Laid_Off]]*100)/Table13[[#This Row],[Percentage]])</f>
        <v>250</v>
      </c>
      <c r="L2124" s="25">
        <f>SUM(Table13[[#This Row],[Company_Size_before_Layoffs]]-Table13[[#This Row],[Laid_Off]])</f>
        <v>240</v>
      </c>
      <c r="M2124" s="3" t="s">
        <v>62</v>
      </c>
      <c r="N2124" s="3" t="s">
        <v>108</v>
      </c>
      <c r="O2124" s="34" t="s">
        <v>2194</v>
      </c>
      <c r="P2124" s="3">
        <v>2025</v>
      </c>
      <c r="Q2124" s="3">
        <f>VLOOKUP(Table13[[#This Row],[Location_HQ]],layoffs_location_with_coordinat!A:F,6,FALSE)</f>
        <v>40.7127281</v>
      </c>
      <c r="R2124" s="3">
        <f>VLOOKUP(Table13[[#This Row],[Location_HQ]],layoffs_location_with_coordinat!A:G,7,FALSE)</f>
        <v>-74.006015199999993</v>
      </c>
    </row>
    <row r="2125" spans="1:18" x14ac:dyDescent="0.2">
      <c r="A2125" s="3">
        <v>2134</v>
      </c>
      <c r="B2125" s="3" t="s">
        <v>439</v>
      </c>
      <c r="C2125" s="3" t="s">
        <v>39</v>
      </c>
      <c r="D2125" s="17">
        <f>VLOOKUP(Table13[[#This Row],[Location_HQ]],layoffs_location_with_coordinat!A:B,2,FALSE)</f>
        <v>0</v>
      </c>
      <c r="E2125" s="3" t="str">
        <f>VLOOKUP(Table13[[#This Row],[Location_HQ]],layoffs_location_with_coordinat!A:C,3,FALSE)</f>
        <v>New York</v>
      </c>
      <c r="F2125" s="3" t="s">
        <v>25</v>
      </c>
      <c r="G2125" s="3" t="str">
        <f>VLOOKUP(Table13[[#This Row],[Location_HQ]],layoffs_location_with_coordinat!A:E,5,FALSE)</f>
        <v>North America</v>
      </c>
      <c r="H2125" s="3">
        <v>500</v>
      </c>
      <c r="I2125" s="8" t="d">
        <v>2025-02-06</v>
      </c>
      <c r="J2125" s="9">
        <v>15</v>
      </c>
      <c r="K2125" s="28">
        <f>SUM((Table13[[#This Row],[Laid_Off]]*100)/Table13[[#This Row],[Percentage]])</f>
        <v>3333.3333333333335</v>
      </c>
      <c r="L2125" s="25">
        <f>SUM(Table13[[#This Row],[Company_Size_before_Layoffs]]-Table13[[#This Row],[Laid_Off]])</f>
        <v>2833.3333333333335</v>
      </c>
      <c r="M2125" s="3" t="s">
        <v>274</v>
      </c>
      <c r="N2125" s="3" t="s">
        <v>28</v>
      </c>
      <c r="O2125" s="34" t="s">
        <v>2183</v>
      </c>
      <c r="P2125" s="3">
        <v>2025</v>
      </c>
      <c r="Q2125" s="3">
        <f>VLOOKUP(Table13[[#This Row],[Location_HQ]],layoffs_location_with_coordinat!A:F,6,FALSE)</f>
        <v>40.7127281</v>
      </c>
      <c r="R2125" s="3">
        <f>VLOOKUP(Table13[[#This Row],[Location_HQ]],layoffs_location_with_coordinat!A:G,7,FALSE)</f>
        <v>-74.006015199999993</v>
      </c>
    </row>
    <row r="2126" spans="1:18" x14ac:dyDescent="0.2">
      <c r="A2126" s="3">
        <v>2135</v>
      </c>
      <c r="B2126" s="3" t="s">
        <v>2184</v>
      </c>
      <c r="C2126" s="3" t="s">
        <v>47</v>
      </c>
      <c r="D2126" s="17">
        <f>VLOOKUP(Table13[[#This Row],[Location_HQ]],layoffs_location_with_coordinat!A:B,2,FALSE)</f>
        <v>0</v>
      </c>
      <c r="E2126" s="3">
        <f>VLOOKUP(Table13[[#This Row],[Location_HQ]],layoffs_location_with_coordinat!A:C,3,FALSE)</f>
        <v>0</v>
      </c>
      <c r="F2126" s="3" t="s">
        <v>20</v>
      </c>
      <c r="G2126" s="3" t="str">
        <f>VLOOKUP(Table13[[#This Row],[Location_HQ]],layoffs_location_with_coordinat!A:E,5,FALSE)</f>
        <v>Asia</v>
      </c>
      <c r="I2126" s="8" t="d">
        <v>2025-02-06</v>
      </c>
      <c r="J2126" s="9">
        <v>100</v>
      </c>
      <c r="K2126" s="84"/>
      <c r="L2126" s="25">
        <v>0</v>
      </c>
      <c r="M2126" s="3" t="s">
        <v>139</v>
      </c>
      <c r="N2126" s="3" t="s">
        <v>49</v>
      </c>
      <c r="O2126" s="34" t="s">
        <v>2185</v>
      </c>
      <c r="P2126" s="3">
        <v>2025</v>
      </c>
      <c r="Q2126" s="3">
        <f>VLOOKUP(Table13[[#This Row],[Location_HQ]],layoffs_location_with_coordinat!A:F,6,FALSE)</f>
        <v>32.0852997</v>
      </c>
      <c r="R2126" s="3">
        <f>VLOOKUP(Table13[[#This Row],[Location_HQ]],layoffs_location_with_coordinat!A:G,7,FALSE)</f>
        <v>34.781806400000001</v>
      </c>
    </row>
    <row r="2127" spans="1:18" x14ac:dyDescent="0.2">
      <c r="A2127" s="3">
        <v>2130</v>
      </c>
      <c r="B2127" s="3" t="s">
        <v>385</v>
      </c>
      <c r="C2127" s="3" t="s">
        <v>1444</v>
      </c>
      <c r="D2127" s="17" t="str">
        <f>VLOOKUP(Table13[[#This Row],[Location_HQ]],layoffs_location_with_coordinat!A:B,2,FALSE)</f>
        <v>San Francisco Bay Area</v>
      </c>
      <c r="E2127" s="3" t="str">
        <f>VLOOKUP(Table13[[#This Row],[Location_HQ]],layoffs_location_with_coordinat!A:C,3,FALSE)</f>
        <v>California</v>
      </c>
      <c r="F2127" s="3" t="s">
        <v>25</v>
      </c>
      <c r="G2127" s="3" t="str">
        <f>VLOOKUP(Table13[[#This Row],[Location_HQ]],layoffs_location_with_coordinat!A:E,5,FALSE)</f>
        <v>North America</v>
      </c>
      <c r="H2127" s="3">
        <v>3600</v>
      </c>
      <c r="I2127" s="8" t="d">
        <v>2025-02-10</v>
      </c>
      <c r="J2127" s="9">
        <v>5</v>
      </c>
      <c r="K2127" s="25">
        <f>SUM((Table13[[#This Row],[Laid_Off]]*100)/Table13[[#This Row],[Percentage]])</f>
        <v>72000</v>
      </c>
      <c r="L2127" s="25">
        <f>SUM(Table13[[#This Row],[Company_Size_before_Layoffs]]-Table13[[#This Row],[Laid_Off]])</f>
        <v>68400</v>
      </c>
      <c r="M2127" s="3" t="s">
        <v>16</v>
      </c>
      <c r="N2127" s="3" t="s">
        <v>28</v>
      </c>
      <c r="O2127" s="34" t="s">
        <v>2178</v>
      </c>
      <c r="P2127" s="3">
        <v>2025</v>
      </c>
      <c r="Q2127" s="3">
        <f>VLOOKUP(Table13[[#This Row],[Location_HQ]],layoffs_location_with_coordinat!A:F,6,FALSE)</f>
        <v>37.451967099999997</v>
      </c>
      <c r="R2127" s="3">
        <f>VLOOKUP(Table13[[#This Row],[Location_HQ]],layoffs_location_with_coordinat!A:G,7,FALSE)</f>
        <v>-122.177992</v>
      </c>
    </row>
    <row r="2128" spans="1:18" x14ac:dyDescent="0.2">
      <c r="A2128" s="3">
        <v>2131</v>
      </c>
      <c r="B2128" s="3" t="s">
        <v>2179</v>
      </c>
      <c r="C2128" s="3" t="s">
        <v>215</v>
      </c>
      <c r="D2128" s="17">
        <f>VLOOKUP(Table13[[#This Row],[Location_HQ]],layoffs_location_with_coordinat!A:B,2,FALSE)</f>
        <v>0</v>
      </c>
      <c r="E2128" s="3" t="str">
        <f>VLOOKUP(Table13[[#This Row],[Location_HQ]],layoffs_location_with_coordinat!A:C,3,FALSE)</f>
        <v>Florida</v>
      </c>
      <c r="F2128" s="3" t="s">
        <v>25</v>
      </c>
      <c r="G2128" s="3" t="str">
        <f>VLOOKUP(Table13[[#This Row],[Location_HQ]],layoffs_location_with_coordinat!A:E,5,FALSE)</f>
        <v>North America</v>
      </c>
      <c r="H2128" s="3">
        <v>300</v>
      </c>
      <c r="I2128" s="8" t="d">
        <v>2025-02-10</v>
      </c>
      <c r="J2128" s="9"/>
      <c r="K2128" s="10"/>
      <c r="L2128" s="25"/>
      <c r="M2128" s="3" t="s">
        <v>35</v>
      </c>
      <c r="N2128" s="3" t="s">
        <v>28</v>
      </c>
      <c r="O2128" s="34" t="s">
        <v>1974</v>
      </c>
      <c r="P2128" s="3">
        <v>2025</v>
      </c>
      <c r="Q2128" s="3">
        <f>VLOOKUP(Table13[[#This Row],[Location_HQ]],layoffs_location_with_coordinat!A:F,6,FALSE)</f>
        <v>27.6886419</v>
      </c>
      <c r="R2128" s="3">
        <f>VLOOKUP(Table13[[#This Row],[Location_HQ]],layoffs_location_with_coordinat!A:G,7,FALSE)</f>
        <v>-82.572319300000004</v>
      </c>
    </row>
    <row r="2129" spans="1:18" x14ac:dyDescent="0.2">
      <c r="A2129" s="3">
        <v>2132</v>
      </c>
      <c r="B2129" s="3" t="s">
        <v>2180</v>
      </c>
      <c r="C2129" s="3" t="s">
        <v>39</v>
      </c>
      <c r="D2129" s="17">
        <f>VLOOKUP(Table13[[#This Row],[Location_HQ]],layoffs_location_with_coordinat!A:B,2,FALSE)</f>
        <v>0</v>
      </c>
      <c r="E2129" s="3" t="str">
        <f>VLOOKUP(Table13[[#This Row],[Location_HQ]],layoffs_location_with_coordinat!A:C,3,FALSE)</f>
        <v>New York</v>
      </c>
      <c r="F2129" s="3" t="s">
        <v>25</v>
      </c>
      <c r="G2129" s="3" t="str">
        <f>VLOOKUP(Table13[[#This Row],[Location_HQ]],layoffs_location_with_coordinat!A:E,5,FALSE)</f>
        <v>North America</v>
      </c>
      <c r="H2129" s="3">
        <v>200</v>
      </c>
      <c r="I2129" s="8" t="d">
        <v>2025-02-10</v>
      </c>
      <c r="J2129" s="9"/>
      <c r="K2129" s="84"/>
      <c r="L2129" s="25"/>
      <c r="M2129" s="3" t="s">
        <v>84</v>
      </c>
      <c r="N2129" s="3" t="s">
        <v>22</v>
      </c>
      <c r="O2129" s="34" t="s">
        <v>2181</v>
      </c>
      <c r="P2129" s="3">
        <v>2025</v>
      </c>
      <c r="Q2129" s="3">
        <f>VLOOKUP(Table13[[#This Row],[Location_HQ]],layoffs_location_with_coordinat!A:F,6,FALSE)</f>
        <v>40.7127281</v>
      </c>
      <c r="R2129" s="3">
        <f>VLOOKUP(Table13[[#This Row],[Location_HQ]],layoffs_location_with_coordinat!A:G,7,FALSE)</f>
        <v>-74.006015199999993</v>
      </c>
    </row>
    <row r="2130" spans="1:18" x14ac:dyDescent="0.2">
      <c r="A2130" s="3">
        <v>2133</v>
      </c>
      <c r="B2130" s="3" t="s">
        <v>1605</v>
      </c>
      <c r="C2130" s="3" t="s">
        <v>99</v>
      </c>
      <c r="D2130" s="17">
        <f>VLOOKUP(Table13[[#This Row],[Location_HQ]],layoffs_location_with_coordinat!A:B,2,FALSE)</f>
        <v>0</v>
      </c>
      <c r="E2130" s="3">
        <f>VLOOKUP(Table13[[#This Row],[Location_HQ]],layoffs_location_with_coordinat!A:C,3,FALSE)</f>
        <v>0</v>
      </c>
      <c r="F2130" s="3" t="s">
        <v>100</v>
      </c>
      <c r="G2130" s="3" t="str">
        <f>VLOOKUP(Table13[[#This Row],[Location_HQ]],layoffs_location_with_coordinat!A:E,5,FALSE)</f>
        <v>Europe</v>
      </c>
      <c r="H2130" s="3">
        <v>120</v>
      </c>
      <c r="I2130" s="8" t="d">
        <v>2025-02-10</v>
      </c>
      <c r="J2130" s="9">
        <v>33</v>
      </c>
      <c r="K2130" s="25">
        <f>SUM((Table13[[#This Row],[Laid_Off]]*100)/Table13[[#This Row],[Percentage]])</f>
        <v>363.63636363636363</v>
      </c>
      <c r="L2130" s="25">
        <f>SUM(Table13[[#This Row],[Company_Size_before_Layoffs]]-Table13[[#This Row],[Laid_Off]])</f>
        <v>243.63636363636363</v>
      </c>
      <c r="M2130" s="3" t="s">
        <v>60</v>
      </c>
      <c r="N2130" s="3" t="s">
        <v>41</v>
      </c>
      <c r="O2130" s="34" t="s">
        <v>2182</v>
      </c>
      <c r="P2130" s="3">
        <v>2025</v>
      </c>
      <c r="Q2130" s="3">
        <f>VLOOKUP(Table13[[#This Row],[Location_HQ]],layoffs_location_with_coordinat!A:F,6,FALSE)</f>
        <v>52.373079599999997</v>
      </c>
      <c r="R2130" s="3">
        <f>VLOOKUP(Table13[[#This Row],[Location_HQ]],layoffs_location_with_coordinat!A:G,7,FALSE)</f>
        <v>4.8924534</v>
      </c>
    </row>
    <row r="2131" spans="1:18" x14ac:dyDescent="0.2">
      <c r="A2131" s="3">
        <v>2129</v>
      </c>
      <c r="B2131" s="3" t="s">
        <v>59</v>
      </c>
      <c r="C2131" s="3" t="s">
        <v>1371</v>
      </c>
      <c r="D2131" s="17" t="str">
        <f>VLOOKUP(Table13[[#This Row],[Location_HQ]],layoffs_location_with_coordinat!A:B,2,FALSE)</f>
        <v>San Francisco Bay Area</v>
      </c>
      <c r="E2131" s="3" t="str">
        <f>VLOOKUP(Table13[[#This Row],[Location_HQ]],layoffs_location_with_coordinat!A:C,3,FALSE)</f>
        <v>California</v>
      </c>
      <c r="F2131" s="3" t="s">
        <v>25</v>
      </c>
      <c r="G2131" s="3" t="str">
        <f>VLOOKUP(Table13[[#This Row],[Location_HQ]],layoffs_location_with_coordinat!A:E,5,FALSE)</f>
        <v>North America</v>
      </c>
      <c r="I2131" s="8" t="d">
        <v>2025-02-11</v>
      </c>
      <c r="J2131" s="9"/>
      <c r="K2131" s="84"/>
      <c r="L2131" s="25"/>
      <c r="M2131" s="3" t="s">
        <v>60</v>
      </c>
      <c r="N2131" s="3" t="s">
        <v>28</v>
      </c>
      <c r="O2131" s="34" t="s">
        <v>2177</v>
      </c>
      <c r="P2131" s="3">
        <v>2025</v>
      </c>
      <c r="Q2131" s="3">
        <f>VLOOKUP(Table13[[#This Row],[Location_HQ]],layoffs_location_with_coordinat!A:F,6,FALSE)</f>
        <v>37.779258800000001</v>
      </c>
      <c r="R2131" s="3">
        <f>VLOOKUP(Table13[[#This Row],[Location_HQ]],layoffs_location_with_coordinat!A:G,7,FALSE)</f>
        <v>-122.4193286</v>
      </c>
    </row>
    <row r="2132" spans="1:18" x14ac:dyDescent="0.2">
      <c r="A2132" s="3">
        <v>2127</v>
      </c>
      <c r="B2132" s="3" t="s">
        <v>57</v>
      </c>
      <c r="C2132" s="3" t="s">
        <v>58</v>
      </c>
      <c r="D2132" s="17">
        <f>VLOOKUP(Table13[[#This Row],[Location_HQ]],layoffs_location_with_coordinat!A:B,2,FALSE)</f>
        <v>0</v>
      </c>
      <c r="E2132" s="3">
        <f>VLOOKUP(Table13[[#This Row],[Location_HQ]],layoffs_location_with_coordinat!A:C,3,FALSE)</f>
        <v>0</v>
      </c>
      <c r="F2132" s="3" t="s">
        <v>2129</v>
      </c>
      <c r="G2132" s="3" t="str">
        <f>VLOOKUP(Table13[[#This Row],[Location_HQ]],layoffs_location_with_coordinat!A:E,5,FALSE)</f>
        <v>Europe</v>
      </c>
      <c r="H2132" s="3">
        <v>200</v>
      </c>
      <c r="I2132" s="8" t="d">
        <v>2025-02-12</v>
      </c>
      <c r="J2132" s="9">
        <v>20</v>
      </c>
      <c r="K2132" s="28">
        <f>SUM((Table13[[#This Row],[Laid_Off]]*100)/Table13[[#This Row],[Percentage]])</f>
        <v>1000</v>
      </c>
      <c r="L2132" s="25">
        <f>SUM(Table13[[#This Row],[Company_Size_before_Layoffs]]-Table13[[#This Row],[Laid_Off]])</f>
        <v>800</v>
      </c>
      <c r="M2132" s="3" t="s">
        <v>35</v>
      </c>
      <c r="N2132" s="3" t="s">
        <v>36</v>
      </c>
      <c r="O2132" s="34" t="s">
        <v>2042</v>
      </c>
      <c r="P2132" s="3">
        <v>2025</v>
      </c>
      <c r="Q2132" s="3">
        <f>VLOOKUP(Table13[[#This Row],[Location_HQ]],layoffs_location_with_coordinat!A:F,6,FALSE)</f>
        <v>51.489333500000001</v>
      </c>
      <c r="R2132" s="3">
        <f>VLOOKUP(Table13[[#This Row],[Location_HQ]],layoffs_location_with_coordinat!A:G,7,FALSE)</f>
        <v>-0.14405508452768701</v>
      </c>
    </row>
    <row r="2133" spans="1:18" x14ac:dyDescent="0.2">
      <c r="A2133" s="3">
        <v>2128</v>
      </c>
      <c r="B2133" s="3" t="s">
        <v>1297</v>
      </c>
      <c r="C2133" s="3" t="s">
        <v>1371</v>
      </c>
      <c r="D2133" s="17" t="str">
        <f>VLOOKUP(Table13[[#This Row],[Location_HQ]],layoffs_location_with_coordinat!A:B,2,FALSE)</f>
        <v>San Francisco Bay Area</v>
      </c>
      <c r="E2133" s="3" t="str">
        <f>VLOOKUP(Table13[[#This Row],[Location_HQ]],layoffs_location_with_coordinat!A:C,3,FALSE)</f>
        <v>California</v>
      </c>
      <c r="F2133" s="3" t="s">
        <v>25</v>
      </c>
      <c r="G2133" s="3" t="str">
        <f>VLOOKUP(Table13[[#This Row],[Location_HQ]],layoffs_location_with_coordinat!A:E,5,FALSE)</f>
        <v>North America</v>
      </c>
      <c r="I2133" s="8" t="d">
        <v>2025-02-12</v>
      </c>
      <c r="J2133" s="9"/>
      <c r="K2133" s="20"/>
      <c r="L2133" s="25"/>
      <c r="M2133" s="3" t="s">
        <v>32</v>
      </c>
      <c r="N2133" s="3" t="s">
        <v>108</v>
      </c>
      <c r="O2133" s="34" t="s">
        <v>2176</v>
      </c>
      <c r="P2133" s="3">
        <v>2025</v>
      </c>
      <c r="Q2133" s="3">
        <f>VLOOKUP(Table13[[#This Row],[Location_HQ]],layoffs_location_with_coordinat!A:F,6,FALSE)</f>
        <v>37.779258800000001</v>
      </c>
      <c r="R2133" s="3">
        <f>VLOOKUP(Table13[[#This Row],[Location_HQ]],layoffs_location_with_coordinat!A:G,7,FALSE)</f>
        <v>-122.4193286</v>
      </c>
    </row>
    <row r="2134" spans="1:18" x14ac:dyDescent="0.2">
      <c r="A2134" s="3">
        <v>2173</v>
      </c>
      <c r="B2134" s="3" t="s">
        <v>343</v>
      </c>
      <c r="C2134" s="3" t="s">
        <v>43</v>
      </c>
      <c r="D2134" s="17">
        <f>VLOOKUP(Table13[[#This Row],[Location_HQ]],layoffs_location_with_coordinat!A:B,2,FALSE)</f>
        <v>0</v>
      </c>
      <c r="E2134" s="3" t="str">
        <f>VLOOKUP(Table13[[#This Row],[Location_HQ]],layoffs_location_with_coordinat!A:C,3,FALSE)</f>
        <v>Washington</v>
      </c>
      <c r="F2134" s="3" t="s">
        <v>25</v>
      </c>
      <c r="G2134" s="3" t="str">
        <f>VLOOKUP(Table13[[#This Row],[Location_HQ]],layoffs_location_with_coordinat!A:E,5,FALSE)</f>
        <v>North America</v>
      </c>
      <c r="H2134" s="3">
        <v>46</v>
      </c>
      <c r="I2134" s="8" t="d">
        <v>2025-02-12</v>
      </c>
      <c r="J2134" s="9"/>
      <c r="K2134" s="20"/>
      <c r="L2134" s="25"/>
      <c r="M2134" s="3" t="s">
        <v>137</v>
      </c>
      <c r="N2134" s="3" t="s">
        <v>28</v>
      </c>
      <c r="O2134" s="34" t="s">
        <v>2175</v>
      </c>
      <c r="P2134" s="3">
        <v>2025</v>
      </c>
      <c r="Q2134" s="3">
        <f>VLOOKUP(Table13[[#This Row],[Location_HQ]],layoffs_location_with_coordinat!A:F,6,FALSE)</f>
        <v>47.603832099999998</v>
      </c>
      <c r="R2134" s="3">
        <f>VLOOKUP(Table13[[#This Row],[Location_HQ]],layoffs_location_with_coordinat!A:G,7,FALSE)</f>
        <v>-122.330062</v>
      </c>
    </row>
    <row r="2135" spans="1:18" x14ac:dyDescent="0.2">
      <c r="A2135" s="3">
        <v>2123</v>
      </c>
      <c r="B2135" s="3" t="s">
        <v>2170</v>
      </c>
      <c r="C2135" s="3" t="s">
        <v>43</v>
      </c>
      <c r="D2135" s="17">
        <f>VLOOKUP(Table13[[#This Row],[Location_HQ]],layoffs_location_with_coordinat!A:B,2,FALSE)</f>
        <v>0</v>
      </c>
      <c r="E2135" s="3" t="str">
        <f>VLOOKUP(Table13[[#This Row],[Location_HQ]],layoffs_location_with_coordinat!A:C,3,FALSE)</f>
        <v>Washington</v>
      </c>
      <c r="F2135" s="3" t="s">
        <v>25</v>
      </c>
      <c r="G2135" s="3" t="str">
        <f>VLOOKUP(Table13[[#This Row],[Location_HQ]],layoffs_location_with_coordinat!A:E,5,FALSE)</f>
        <v>North America</v>
      </c>
      <c r="H2135" s="3">
        <v>1000</v>
      </c>
      <c r="I2135" s="8" t="d">
        <v>2025-02-13</v>
      </c>
      <c r="J2135" s="9">
        <v>10</v>
      </c>
      <c r="K2135" s="28">
        <f>SUM((Table13[[#This Row],[Laid_Off]]*100)/Table13[[#This Row],[Percentage]])</f>
        <v>10000</v>
      </c>
      <c r="L2135" s="25">
        <f>SUM(Table13[[#This Row],[Company_Size_before_Layoffs]]-Table13[[#This Row],[Laid_Off]])</f>
        <v>9000</v>
      </c>
      <c r="M2135" s="3" t="s">
        <v>192</v>
      </c>
      <c r="N2135" s="3" t="s">
        <v>22</v>
      </c>
      <c r="O2135" s="34" t="s">
        <v>2171</v>
      </c>
      <c r="P2135" s="3">
        <v>2025</v>
      </c>
      <c r="Q2135" s="3">
        <f>VLOOKUP(Table13[[#This Row],[Location_HQ]],layoffs_location_with_coordinat!A:F,6,FALSE)</f>
        <v>47.603832099999998</v>
      </c>
      <c r="R2135" s="3">
        <f>VLOOKUP(Table13[[#This Row],[Location_HQ]],layoffs_location_with_coordinat!A:G,7,FALSE)</f>
        <v>-122.330062</v>
      </c>
    </row>
    <row r="2136" spans="1:18" x14ac:dyDescent="0.2">
      <c r="A2136" s="3">
        <v>2124</v>
      </c>
      <c r="B2136" s="3" t="s">
        <v>2172</v>
      </c>
      <c r="C2136" s="3" t="s">
        <v>656</v>
      </c>
      <c r="D2136" s="17">
        <f>VLOOKUP(Table13[[#This Row],[Location_HQ]],layoffs_location_with_coordinat!A:B,2,FALSE)</f>
        <v>0</v>
      </c>
      <c r="E2136" s="3">
        <f>VLOOKUP(Table13[[#This Row],[Location_HQ]],layoffs_location_with_coordinat!A:C,3,FALSE)</f>
        <v>0</v>
      </c>
      <c r="F2136" s="3" t="s">
        <v>657</v>
      </c>
      <c r="G2136" s="3" t="str">
        <f>VLOOKUP(Table13[[#This Row],[Location_HQ]],layoffs_location_with_coordinat!A:E,5,FALSE)</f>
        <v>Africa</v>
      </c>
      <c r="H2136" s="3">
        <v>150</v>
      </c>
      <c r="I2136" s="8" t="d">
        <v>2025-02-13</v>
      </c>
      <c r="J2136" s="9"/>
      <c r="K2136" s="20"/>
      <c r="L2136" s="25"/>
      <c r="M2136" s="3" t="s">
        <v>90</v>
      </c>
      <c r="N2136" s="3" t="s">
        <v>22</v>
      </c>
      <c r="O2136" s="34" t="s">
        <v>2173</v>
      </c>
      <c r="P2136" s="3">
        <v>2025</v>
      </c>
      <c r="Q2136" s="3">
        <f>VLOOKUP(Table13[[#This Row],[Location_HQ]],layoffs_location_with_coordinat!A:F,6,FALSE)</f>
        <v>6.4550574999999997</v>
      </c>
      <c r="R2136" s="3">
        <f>VLOOKUP(Table13[[#This Row],[Location_HQ]],layoffs_location_with_coordinat!A:G,7,FALSE)</f>
        <v>3.3941794999999999</v>
      </c>
    </row>
    <row r="2137" spans="1:18" x14ac:dyDescent="0.2">
      <c r="A2137" s="3">
        <v>2125</v>
      </c>
      <c r="B2137" s="3" t="s">
        <v>524</v>
      </c>
      <c r="C2137" s="3" t="s">
        <v>525</v>
      </c>
      <c r="D2137" s="17">
        <f>VLOOKUP(Table13[[#This Row],[Location_HQ]],layoffs_location_with_coordinat!A:B,2,FALSE)</f>
        <v>0</v>
      </c>
      <c r="E2137" s="3">
        <f>VLOOKUP(Table13[[#This Row],[Location_HQ]],layoffs_location_with_coordinat!A:C,3,FALSE)</f>
        <v>0</v>
      </c>
      <c r="F2137" s="3" t="s">
        <v>25</v>
      </c>
      <c r="G2137" s="3" t="str">
        <f>VLOOKUP(Table13[[#This Row],[Location_HQ]],layoffs_location_with_coordinat!A:E,5,FALSE)</f>
        <v>Europe</v>
      </c>
      <c r="I2137" s="8" t="d">
        <v>2025-02-13</v>
      </c>
      <c r="J2137" s="9">
        <v>6</v>
      </c>
      <c r="K2137" s="10"/>
      <c r="L2137" s="25"/>
      <c r="M2137" s="3" t="s">
        <v>139</v>
      </c>
      <c r="N2137" s="3" t="s">
        <v>33</v>
      </c>
      <c r="O2137" s="34" t="s">
        <v>2174</v>
      </c>
      <c r="P2137" s="3">
        <v>2025</v>
      </c>
      <c r="Q2137" s="3">
        <f>VLOOKUP(Table13[[#This Row],[Location_HQ]],layoffs_location_with_coordinat!A:F,6,FALSE)</f>
        <v>51.752013099999999</v>
      </c>
      <c r="R2137" s="3">
        <f>VLOOKUP(Table13[[#This Row],[Location_HQ]],layoffs_location_with_coordinat!A:G,7,FALSE)</f>
        <v>-1.2578499000000001</v>
      </c>
    </row>
    <row r="2138" spans="1:18" x14ac:dyDescent="0.2">
      <c r="A2138" s="3">
        <v>2122</v>
      </c>
      <c r="B2138" s="3" t="s">
        <v>2169</v>
      </c>
      <c r="C2138" s="3" t="s">
        <v>47</v>
      </c>
      <c r="D2138" s="17">
        <f>VLOOKUP(Table13[[#This Row],[Location_HQ]],layoffs_location_with_coordinat!A:B,2,FALSE)</f>
        <v>0</v>
      </c>
      <c r="E2138" s="3">
        <f>VLOOKUP(Table13[[#This Row],[Location_HQ]],layoffs_location_with_coordinat!A:C,3,FALSE)</f>
        <v>0</v>
      </c>
      <c r="F2138" s="3" t="s">
        <v>20</v>
      </c>
      <c r="G2138" s="3" t="str">
        <f>VLOOKUP(Table13[[#This Row],[Location_HQ]],layoffs_location_with_coordinat!A:E,5,FALSE)</f>
        <v>Asia</v>
      </c>
      <c r="I2138" s="8" t="d">
        <v>2025-02-14</v>
      </c>
      <c r="J2138" s="9"/>
      <c r="K2138" s="20"/>
      <c r="L2138" s="25"/>
      <c r="M2138" s="3" t="s">
        <v>192</v>
      </c>
      <c r="N2138" s="3" t="s">
        <v>33</v>
      </c>
      <c r="O2138" s="34" t="s">
        <v>2072</v>
      </c>
      <c r="P2138" s="3">
        <v>2025</v>
      </c>
      <c r="Q2138" s="3">
        <f>VLOOKUP(Table13[[#This Row],[Location_HQ]],layoffs_location_with_coordinat!A:F,6,FALSE)</f>
        <v>32.0852997</v>
      </c>
      <c r="R2138" s="3">
        <f>VLOOKUP(Table13[[#This Row],[Location_HQ]],layoffs_location_with_coordinat!A:G,7,FALSE)</f>
        <v>34.781806400000001</v>
      </c>
    </row>
    <row r="2139" spans="1:18" x14ac:dyDescent="0.2">
      <c r="A2139" s="3">
        <v>2121</v>
      </c>
      <c r="B2139" s="3" t="s">
        <v>2167</v>
      </c>
      <c r="C2139" s="3" t="s">
        <v>1336</v>
      </c>
      <c r="D2139" s="17">
        <f>VLOOKUP(Table13[[#This Row],[Location_HQ]],layoffs_location_with_coordinat!A:B,2,FALSE)</f>
        <v>0</v>
      </c>
      <c r="E2139" s="3">
        <f>VLOOKUP(Table13[[#This Row],[Location_HQ]],layoffs_location_with_coordinat!A:C,3,FALSE)</f>
        <v>0</v>
      </c>
      <c r="F2139" s="3" t="s">
        <v>2129</v>
      </c>
      <c r="G2139" s="3" t="str">
        <f>VLOOKUP(Table13[[#This Row],[Location_HQ]],layoffs_location_with_coordinat!A:E,5,FALSE)</f>
        <v>Europe</v>
      </c>
      <c r="H2139" s="3">
        <v>40</v>
      </c>
      <c r="I2139" s="8" t="d">
        <v>2025-02-17</v>
      </c>
      <c r="J2139" s="9">
        <v>20</v>
      </c>
      <c r="K2139" s="28">
        <f>SUM((Table13[[#This Row],[Laid_Off]]*100)/Table13[[#This Row],[Percentage]])</f>
        <v>200</v>
      </c>
      <c r="L2139" s="25">
        <f>SUM(Table13[[#This Row],[Company_Size_before_Layoffs]]-Table13[[#This Row],[Laid_Off]])</f>
        <v>160</v>
      </c>
      <c r="M2139" s="3" t="s">
        <v>62</v>
      </c>
      <c r="N2139" s="3" t="s">
        <v>69</v>
      </c>
      <c r="O2139" s="34" t="s">
        <v>2168</v>
      </c>
      <c r="P2139" s="3">
        <v>2025</v>
      </c>
      <c r="Q2139" s="3">
        <f>VLOOKUP(Table13[[#This Row],[Location_HQ]],layoffs_location_with_coordinat!A:F,6,FALSE)</f>
        <v>53.479489200000003</v>
      </c>
      <c r="R2139" s="3">
        <f>VLOOKUP(Table13[[#This Row],[Location_HQ]],layoffs_location_with_coordinat!A:G,7,FALSE)</f>
        <v>-2.2451148000000001</v>
      </c>
    </row>
    <row r="2140" spans="1:18" x14ac:dyDescent="0.2">
      <c r="A2140" s="3">
        <v>2119</v>
      </c>
      <c r="B2140" s="3" t="s">
        <v>655</v>
      </c>
      <c r="C2140" s="3" t="s">
        <v>656</v>
      </c>
      <c r="D2140" s="17">
        <f>VLOOKUP(Table13[[#This Row],[Location_HQ]],layoffs_location_with_coordinat!A:B,2,FALSE)</f>
        <v>0</v>
      </c>
      <c r="E2140" s="3">
        <f>VLOOKUP(Table13[[#This Row],[Location_HQ]],layoffs_location_with_coordinat!A:C,3,FALSE)</f>
        <v>0</v>
      </c>
      <c r="F2140" s="3" t="s">
        <v>657</v>
      </c>
      <c r="G2140" s="3" t="str">
        <f>VLOOKUP(Table13[[#This Row],[Location_HQ]],layoffs_location_with_coordinat!A:E,5,FALSE)</f>
        <v>Africa</v>
      </c>
      <c r="H2140" s="3">
        <v>120</v>
      </c>
      <c r="I2140" s="8" t="d">
        <v>2025-02-19</v>
      </c>
      <c r="J2140" s="9">
        <v>44</v>
      </c>
      <c r="K2140" s="25">
        <f>SUM((Table13[[#This Row],[Laid_Off]]*100)/Table13[[#This Row],[Percentage]])</f>
        <v>272.72727272727275</v>
      </c>
      <c r="L2140" s="25">
        <f>SUM(Table13[[#This Row],[Company_Size_before_Layoffs]]-Table13[[#This Row],[Laid_Off]])</f>
        <v>152.72727272727275</v>
      </c>
      <c r="M2140" s="3" t="s">
        <v>77</v>
      </c>
      <c r="N2140" s="3" t="s">
        <v>69</v>
      </c>
      <c r="O2140" s="34" t="s">
        <v>2165</v>
      </c>
      <c r="P2140" s="3">
        <v>2025</v>
      </c>
      <c r="Q2140" s="3">
        <f>VLOOKUP(Table13[[#This Row],[Location_HQ]],layoffs_location_with_coordinat!A:F,6,FALSE)</f>
        <v>6.4550574999999997</v>
      </c>
      <c r="R2140" s="3">
        <f>VLOOKUP(Table13[[#This Row],[Location_HQ]],layoffs_location_with_coordinat!A:G,7,FALSE)</f>
        <v>3.3941794999999999</v>
      </c>
    </row>
    <row r="2141" spans="1:18" x14ac:dyDescent="0.2">
      <c r="A2141" s="3">
        <v>2120</v>
      </c>
      <c r="B2141" s="3" t="s">
        <v>1636</v>
      </c>
      <c r="C2141" s="3" t="s">
        <v>39</v>
      </c>
      <c r="D2141" s="17">
        <f>VLOOKUP(Table13[[#This Row],[Location_HQ]],layoffs_location_with_coordinat!A:B,2,FALSE)</f>
        <v>0</v>
      </c>
      <c r="E2141" s="3" t="str">
        <f>VLOOKUP(Table13[[#This Row],[Location_HQ]],layoffs_location_with_coordinat!A:C,3,FALSE)</f>
        <v>New York</v>
      </c>
      <c r="F2141" s="3" t="s">
        <v>25</v>
      </c>
      <c r="G2141" s="3" t="str">
        <f>VLOOKUP(Table13[[#This Row],[Location_HQ]],layoffs_location_with_coordinat!A:E,5,FALSE)</f>
        <v>North America</v>
      </c>
      <c r="I2141" s="8" t="d">
        <v>2025-02-19</v>
      </c>
      <c r="J2141" s="9"/>
      <c r="K2141" s="20"/>
      <c r="L2141" s="25"/>
      <c r="M2141" s="3" t="s">
        <v>30</v>
      </c>
      <c r="N2141" s="3" t="s">
        <v>28</v>
      </c>
      <c r="O2141" s="34" t="s">
        <v>2166</v>
      </c>
      <c r="P2141" s="3">
        <v>2025</v>
      </c>
      <c r="Q2141" s="3">
        <f>VLOOKUP(Table13[[#This Row],[Location_HQ]],layoffs_location_with_coordinat!A:F,6,FALSE)</f>
        <v>40.7127281</v>
      </c>
      <c r="R2141" s="3">
        <f>VLOOKUP(Table13[[#This Row],[Location_HQ]],layoffs_location_with_coordinat!A:G,7,FALSE)</f>
        <v>-74.006015199999993</v>
      </c>
    </row>
    <row r="2142" spans="1:18" x14ac:dyDescent="0.2">
      <c r="A2142" s="3">
        <v>2118</v>
      </c>
      <c r="B2142" s="3" t="s">
        <v>2163</v>
      </c>
      <c r="C2142" s="3" t="s">
        <v>39</v>
      </c>
      <c r="D2142" s="17">
        <f>VLOOKUP(Table13[[#This Row],[Location_HQ]],layoffs_location_with_coordinat!A:B,2,FALSE)</f>
        <v>0</v>
      </c>
      <c r="E2142" s="3" t="str">
        <f>VLOOKUP(Table13[[#This Row],[Location_HQ]],layoffs_location_with_coordinat!A:C,3,FALSE)</f>
        <v>New York</v>
      </c>
      <c r="F2142" s="3" t="s">
        <v>25</v>
      </c>
      <c r="G2142" s="3" t="str">
        <f>VLOOKUP(Table13[[#This Row],[Location_HQ]],layoffs_location_with_coordinat!A:E,5,FALSE)</f>
        <v>North America</v>
      </c>
      <c r="H2142" s="3">
        <v>150</v>
      </c>
      <c r="I2142" s="8" t="d">
        <v>2025-02-20</v>
      </c>
      <c r="J2142" s="9">
        <v>15</v>
      </c>
      <c r="K2142" s="25">
        <f>SUM((Table13[[#This Row],[Laid_Off]]*100)/Table13[[#This Row],[Percentage]])</f>
        <v>1000</v>
      </c>
      <c r="L2142" s="25">
        <f>SUM(Table13[[#This Row],[Company_Size_before_Layoffs]]-Table13[[#This Row],[Laid_Off]])</f>
        <v>850</v>
      </c>
      <c r="M2142" s="3" t="s">
        <v>16</v>
      </c>
      <c r="N2142" s="3" t="s">
        <v>36</v>
      </c>
      <c r="O2142" s="34" t="s">
        <v>2164</v>
      </c>
      <c r="P2142" s="3">
        <v>2025</v>
      </c>
      <c r="Q2142" s="3">
        <f>VLOOKUP(Table13[[#This Row],[Location_HQ]],layoffs_location_with_coordinat!A:F,6,FALSE)</f>
        <v>40.7127281</v>
      </c>
      <c r="R2142" s="3">
        <f>VLOOKUP(Table13[[#This Row],[Location_HQ]],layoffs_location_with_coordinat!A:G,7,FALSE)</f>
        <v>-74.006015199999993</v>
      </c>
    </row>
    <row r="2143" spans="1:18" x14ac:dyDescent="0.2">
      <c r="A2143" s="3">
        <v>2116</v>
      </c>
      <c r="B2143" s="3" t="s">
        <v>273</v>
      </c>
      <c r="C2143" s="3" t="s">
        <v>1371</v>
      </c>
      <c r="D2143" s="17" t="str">
        <f>VLOOKUP(Table13[[#This Row],[Location_HQ]],layoffs_location_with_coordinat!A:B,2,FALSE)</f>
        <v>San Francisco Bay Area</v>
      </c>
      <c r="E2143" s="3" t="str">
        <f>VLOOKUP(Table13[[#This Row],[Location_HQ]],layoffs_location_with_coordinat!A:C,3,FALSE)</f>
        <v>California</v>
      </c>
      <c r="F2143" s="3" t="s">
        <v>25</v>
      </c>
      <c r="G2143" s="3" t="str">
        <f>VLOOKUP(Table13[[#This Row],[Location_HQ]],layoffs_location_with_coordinat!A:E,5,FALSE)</f>
        <v>North America</v>
      </c>
      <c r="H2143" s="3">
        <v>51</v>
      </c>
      <c r="I2143" s="8" t="d">
        <v>2025-02-21</v>
      </c>
      <c r="J2143" s="9"/>
      <c r="K2143" s="20"/>
      <c r="L2143" s="25"/>
      <c r="M2143" s="3" t="s">
        <v>274</v>
      </c>
      <c r="N2143" s="3" t="s">
        <v>33</v>
      </c>
      <c r="O2143" s="34" t="s">
        <v>2161</v>
      </c>
      <c r="P2143" s="3">
        <v>2025</v>
      </c>
      <c r="Q2143" s="3">
        <f>VLOOKUP(Table13[[#This Row],[Location_HQ]],layoffs_location_with_coordinat!A:F,6,FALSE)</f>
        <v>37.779258800000001</v>
      </c>
      <c r="R2143" s="3">
        <f>VLOOKUP(Table13[[#This Row],[Location_HQ]],layoffs_location_with_coordinat!A:G,7,FALSE)</f>
        <v>-122.4193286</v>
      </c>
    </row>
    <row r="2144" spans="1:18" x14ac:dyDescent="0.2">
      <c r="A2144" s="3">
        <v>2117</v>
      </c>
      <c r="B2144" s="3" t="s">
        <v>2162</v>
      </c>
      <c r="C2144" s="3" t="s">
        <v>47</v>
      </c>
      <c r="D2144" s="17">
        <f>VLOOKUP(Table13[[#This Row],[Location_HQ]],layoffs_location_with_coordinat!A:B,2,FALSE)</f>
        <v>0</v>
      </c>
      <c r="E2144" s="3">
        <f>VLOOKUP(Table13[[#This Row],[Location_HQ]],layoffs_location_with_coordinat!A:C,3,FALSE)</f>
        <v>0</v>
      </c>
      <c r="F2144" s="3" t="s">
        <v>20</v>
      </c>
      <c r="G2144" s="3" t="str">
        <f>VLOOKUP(Table13[[#This Row],[Location_HQ]],layoffs_location_with_coordinat!A:E,5,FALSE)</f>
        <v>Asia</v>
      </c>
      <c r="I2144" s="8" t="d">
        <v>2025-02-21</v>
      </c>
      <c r="J2144" s="9">
        <v>100</v>
      </c>
      <c r="K2144" s="20"/>
      <c r="L2144" s="25">
        <f>SUM(Table13[[#This Row],[Company_Size_before_Layoffs]]-Table13[[#This Row],[Laid_Off]])</f>
        <v>0</v>
      </c>
      <c r="M2144" s="3" t="s">
        <v>27</v>
      </c>
      <c r="N2144" s="3" t="s">
        <v>22</v>
      </c>
      <c r="O2144" s="34" t="s">
        <v>2086</v>
      </c>
      <c r="P2144" s="3">
        <v>2025</v>
      </c>
      <c r="Q2144" s="3">
        <f>VLOOKUP(Table13[[#This Row],[Location_HQ]],layoffs_location_with_coordinat!A:F,6,FALSE)</f>
        <v>32.0852997</v>
      </c>
      <c r="R2144" s="3">
        <f>VLOOKUP(Table13[[#This Row],[Location_HQ]],layoffs_location_with_coordinat!A:G,7,FALSE)</f>
        <v>34.781806400000001</v>
      </c>
    </row>
    <row r="2145" spans="1:18" x14ac:dyDescent="0.2">
      <c r="A2145" s="3">
        <v>2114</v>
      </c>
      <c r="B2145" s="3" t="s">
        <v>1237</v>
      </c>
      <c r="C2145" s="3" t="s">
        <v>132</v>
      </c>
      <c r="D2145" s="17">
        <f>VLOOKUP(Table13[[#This Row],[Location_HQ]],layoffs_location_with_coordinat!A:B,2,FALSE)</f>
        <v>0</v>
      </c>
      <c r="E2145" s="3" t="str">
        <f>VLOOKUP(Table13[[#This Row],[Location_HQ]],layoffs_location_with_coordinat!A:C,3,FALSE)</f>
        <v>Colorado</v>
      </c>
      <c r="F2145" s="3" t="s">
        <v>25</v>
      </c>
      <c r="G2145" s="3" t="str">
        <f>VLOOKUP(Table13[[#This Row],[Location_HQ]],layoffs_location_with_coordinat!A:E,5,FALSE)</f>
        <v>North America</v>
      </c>
      <c r="H2145" s="3">
        <v>70</v>
      </c>
      <c r="I2145" s="8" t="d">
        <v>2025-02-22</v>
      </c>
      <c r="J2145" s="9">
        <v>8</v>
      </c>
      <c r="K2145" s="28">
        <f>SUM((Table13[[#This Row],[Laid_Off]]*100)/Table13[[#This Row],[Percentage]])</f>
        <v>875</v>
      </c>
      <c r="L2145" s="25">
        <f>SUM(Table13[[#This Row],[Company_Size_before_Layoffs]]-Table13[[#This Row],[Laid_Off]])</f>
        <v>805</v>
      </c>
      <c r="M2145" s="3" t="s">
        <v>30</v>
      </c>
      <c r="N2145" s="3" t="s">
        <v>28</v>
      </c>
      <c r="O2145" s="34" t="s">
        <v>2159</v>
      </c>
      <c r="P2145" s="3">
        <v>2025</v>
      </c>
      <c r="Q2145" s="3">
        <f>VLOOKUP(Table13[[#This Row],[Location_HQ]],layoffs_location_with_coordinat!A:F,6,FALSE)</f>
        <v>39.739236400000003</v>
      </c>
      <c r="R2145" s="3">
        <f>VLOOKUP(Table13[[#This Row],[Location_HQ]],layoffs_location_with_coordinat!A:G,7,FALSE)</f>
        <v>-104.98486200000001</v>
      </c>
    </row>
    <row r="2146" spans="1:18" x14ac:dyDescent="0.2">
      <c r="A2146" s="3">
        <v>2115</v>
      </c>
      <c r="B2146" s="3" t="s">
        <v>2160</v>
      </c>
      <c r="C2146" s="3" t="s">
        <v>547</v>
      </c>
      <c r="D2146" s="17">
        <f>VLOOKUP(Table13[[#This Row],[Location_HQ]],layoffs_location_with_coordinat!A:B,2,FALSE)</f>
        <v>0</v>
      </c>
      <c r="E2146" s="3">
        <f>VLOOKUP(Table13[[#This Row],[Location_HQ]],layoffs_location_with_coordinat!A:C,3,FALSE)</f>
        <v>0</v>
      </c>
      <c r="F2146" s="3" t="s">
        <v>548</v>
      </c>
      <c r="G2146" s="3" t="str">
        <f>VLOOKUP(Table13[[#This Row],[Location_HQ]],layoffs_location_with_coordinat!A:E,5,FALSE)</f>
        <v>Asia</v>
      </c>
      <c r="I2146" s="8" t="d">
        <v>2025-02-22</v>
      </c>
      <c r="J2146" s="9"/>
      <c r="K2146" s="10"/>
      <c r="L2146" s="25"/>
      <c r="M2146" s="3" t="s">
        <v>16</v>
      </c>
      <c r="N2146" s="3" t="s">
        <v>28</v>
      </c>
      <c r="P2146" s="3">
        <v>2025</v>
      </c>
      <c r="Q2146" s="3">
        <f>VLOOKUP(Table13[[#This Row],[Location_HQ]],layoffs_location_with_coordinat!A:F,6,FALSE)</f>
        <v>35.682193599999998</v>
      </c>
      <c r="R2146" s="3">
        <f>VLOOKUP(Table13[[#This Row],[Location_HQ]],layoffs_location_with_coordinat!A:G,7,FALSE)</f>
        <v>139.76222100000001</v>
      </c>
    </row>
    <row r="2147" spans="1:18" x14ac:dyDescent="0.2">
      <c r="A2147" s="3">
        <v>2112</v>
      </c>
      <c r="B2147" s="3" t="s">
        <v>2155</v>
      </c>
      <c r="C2147" s="3" t="s">
        <v>1695</v>
      </c>
      <c r="D2147" s="17" t="str">
        <f>VLOOKUP(Table13[[#This Row],[Location_HQ]],layoffs_location_with_coordinat!A:B,2,FALSE)</f>
        <v>San Francisco Bay Area</v>
      </c>
      <c r="E2147" s="3" t="str">
        <f>VLOOKUP(Table13[[#This Row],[Location_HQ]],layoffs_location_with_coordinat!A:C,3,FALSE)</f>
        <v>California</v>
      </c>
      <c r="F2147" s="3" t="s">
        <v>25</v>
      </c>
      <c r="G2147" s="3" t="str">
        <f>VLOOKUP(Table13[[#This Row],[Location_HQ]],layoffs_location_with_coordinat!A:E,5,FALSE)</f>
        <v>North America</v>
      </c>
      <c r="H2147" s="3">
        <v>300</v>
      </c>
      <c r="I2147" s="8" t="d">
        <v>2025-02-24</v>
      </c>
      <c r="J2147" s="9">
        <v>100</v>
      </c>
      <c r="K2147" s="28">
        <f>SUM((Table13[[#This Row],[Laid_Off]]*100)/Table13[[#This Row],[Percentage]])</f>
        <v>300</v>
      </c>
      <c r="L2147" s="25">
        <f>SUM(Table13[[#This Row],[Company_Size_before_Layoffs]]-Table13[[#This Row],[Laid_Off]])</f>
        <v>0</v>
      </c>
      <c r="M2147" s="3" t="s">
        <v>139</v>
      </c>
      <c r="N2147" s="3" t="s">
        <v>1697</v>
      </c>
      <c r="O2147" s="34" t="s">
        <v>2156</v>
      </c>
      <c r="P2147" s="3">
        <v>2025</v>
      </c>
      <c r="Q2147" s="3">
        <f>VLOOKUP(Table13[[#This Row],[Location_HQ]],layoffs_location_with_coordinat!A:F,6,FALSE)</f>
        <v>37.336166300000002</v>
      </c>
      <c r="R2147" s="3">
        <f>VLOOKUP(Table13[[#This Row],[Location_HQ]],layoffs_location_with_coordinat!A:G,7,FALSE)</f>
        <v>-121.890591</v>
      </c>
    </row>
    <row r="2148" spans="1:18" x14ac:dyDescent="0.2">
      <c r="A2148" s="3">
        <v>2113</v>
      </c>
      <c r="B2148" s="3" t="s">
        <v>2157</v>
      </c>
      <c r="C2148" s="3" t="s">
        <v>341</v>
      </c>
      <c r="D2148" s="17">
        <f>VLOOKUP(Table13[[#This Row],[Location_HQ]],layoffs_location_with_coordinat!A:B,2,FALSE)</f>
        <v>0</v>
      </c>
      <c r="E2148" s="3" t="str">
        <f>VLOOKUP(Table13[[#This Row],[Location_HQ]],layoffs_location_with_coordinat!A:C,3,FALSE)</f>
        <v>Ohio</v>
      </c>
      <c r="F2148" s="3" t="s">
        <v>25</v>
      </c>
      <c r="G2148" s="3" t="str">
        <f>VLOOKUP(Table13[[#This Row],[Location_HQ]],layoffs_location_with_coordinat!A:E,5,FALSE)</f>
        <v>North America</v>
      </c>
      <c r="I2148" s="8" t="d">
        <v>2025-02-24</v>
      </c>
      <c r="J2148" s="9">
        <v>100</v>
      </c>
      <c r="K2148" s="20"/>
      <c r="L2148" s="25">
        <f>SUM(Table13[[#This Row],[Company_Size_before_Layoffs]]-Table13[[#This Row],[Laid_Off]])</f>
        <v>0</v>
      </c>
      <c r="M2148" s="3" t="s">
        <v>21</v>
      </c>
      <c r="N2148" s="3" t="s">
        <v>69</v>
      </c>
      <c r="O2148" s="34" t="s">
        <v>2158</v>
      </c>
      <c r="P2148" s="3">
        <v>2025</v>
      </c>
      <c r="Q2148" s="3">
        <f>VLOOKUP(Table13[[#This Row],[Location_HQ]],layoffs_location_with_coordinat!A:F,6,FALSE)</f>
        <v>39.1014537</v>
      </c>
      <c r="R2148" s="3">
        <f>VLOOKUP(Table13[[#This Row],[Location_HQ]],layoffs_location_with_coordinat!A:G,7,FALSE)</f>
        <v>-84.512460200000007</v>
      </c>
    </row>
    <row r="2149" spans="1:18" x14ac:dyDescent="0.2">
      <c r="A2149" s="3">
        <v>2107</v>
      </c>
      <c r="B2149" s="3" t="s">
        <v>1143</v>
      </c>
      <c r="C2149" s="3" t="s">
        <v>71</v>
      </c>
      <c r="D2149" s="17">
        <f>VLOOKUP(Table13[[#This Row],[Location_HQ]],layoffs_location_with_coordinat!A:B,2,FALSE)</f>
        <v>0</v>
      </c>
      <c r="E2149" s="3" t="str">
        <f>VLOOKUP(Table13[[#This Row],[Location_HQ]],layoffs_location_with_coordinat!A:C,3,FALSE)</f>
        <v>Massachusetts</v>
      </c>
      <c r="F2149" s="3" t="s">
        <v>25</v>
      </c>
      <c r="G2149" s="3" t="str">
        <f>VLOOKUP(Table13[[#This Row],[Location_HQ]],layoffs_location_with_coordinat!A:E,5,FALSE)</f>
        <v>North America</v>
      </c>
      <c r="H2149" s="3">
        <v>125</v>
      </c>
      <c r="I2149" s="8" t="d">
        <v>2025-02-26</v>
      </c>
      <c r="J2149" s="9"/>
      <c r="K2149" s="10"/>
      <c r="L2149" s="25"/>
      <c r="M2149" s="3" t="s">
        <v>35</v>
      </c>
      <c r="N2149" s="3" t="s">
        <v>36</v>
      </c>
      <c r="O2149" s="34" t="s">
        <v>2148</v>
      </c>
      <c r="P2149" s="3">
        <v>2025</v>
      </c>
      <c r="Q2149" s="3">
        <f>VLOOKUP(Table13[[#This Row],[Location_HQ]],layoffs_location_with_coordinat!A:F,6,FALSE)</f>
        <v>42.355433400000003</v>
      </c>
      <c r="R2149" s="3">
        <f>VLOOKUP(Table13[[#This Row],[Location_HQ]],layoffs_location_with_coordinat!A:G,7,FALSE)</f>
        <v>-71.060511000000005</v>
      </c>
    </row>
    <row r="2150" spans="1:18" x14ac:dyDescent="0.2">
      <c r="A2150" s="3">
        <v>2108</v>
      </c>
      <c r="B2150" s="3" t="s">
        <v>463</v>
      </c>
      <c r="C2150" s="3" t="s">
        <v>47</v>
      </c>
      <c r="D2150" s="17">
        <f>VLOOKUP(Table13[[#This Row],[Location_HQ]],layoffs_location_with_coordinat!A:B,2,FALSE)</f>
        <v>0</v>
      </c>
      <c r="E2150" s="3">
        <f>VLOOKUP(Table13[[#This Row],[Location_HQ]],layoffs_location_with_coordinat!A:C,3,FALSE)</f>
        <v>0</v>
      </c>
      <c r="F2150" s="3" t="s">
        <v>20</v>
      </c>
      <c r="G2150" s="3" t="str">
        <f>VLOOKUP(Table13[[#This Row],[Location_HQ]],layoffs_location_with_coordinat!A:E,5,FALSE)</f>
        <v>Asia</v>
      </c>
      <c r="H2150" s="3">
        <v>20</v>
      </c>
      <c r="I2150" s="8" t="d">
        <v>2025-02-26</v>
      </c>
      <c r="J2150" s="9"/>
      <c r="K2150" s="10"/>
      <c r="L2150" s="25"/>
      <c r="M2150" s="3" t="s">
        <v>30</v>
      </c>
      <c r="N2150" s="3" t="s">
        <v>28</v>
      </c>
      <c r="O2150" s="34" t="s">
        <v>2149</v>
      </c>
      <c r="P2150" s="3">
        <v>2025</v>
      </c>
      <c r="Q2150" s="3">
        <f>VLOOKUP(Table13[[#This Row],[Location_HQ]],layoffs_location_with_coordinat!A:F,6,FALSE)</f>
        <v>32.0852997</v>
      </c>
      <c r="R2150" s="3">
        <f>VLOOKUP(Table13[[#This Row],[Location_HQ]],layoffs_location_with_coordinat!A:G,7,FALSE)</f>
        <v>34.781806400000001</v>
      </c>
    </row>
    <row r="2151" spans="1:18" x14ac:dyDescent="0.2">
      <c r="A2151" s="3">
        <v>2109</v>
      </c>
      <c r="B2151" s="3" t="s">
        <v>2150</v>
      </c>
      <c r="C2151" s="3" t="s">
        <v>601</v>
      </c>
      <c r="D2151" s="17">
        <f>VLOOKUP(Table13[[#This Row],[Location_HQ]],layoffs_location_with_coordinat!A:B,2,FALSE)</f>
        <v>0</v>
      </c>
      <c r="E2151" s="3" t="str">
        <f>VLOOKUP(Table13[[#This Row],[Location_HQ]],layoffs_location_with_coordinat!A:C,3,FALSE)</f>
        <v>Bayern</v>
      </c>
      <c r="F2151" s="3" t="s">
        <v>136</v>
      </c>
      <c r="G2151" s="3" t="str">
        <f>VLOOKUP(Table13[[#This Row],[Location_HQ]],layoffs_location_with_coordinat!A:E,5,FALSE)</f>
        <v>Europe</v>
      </c>
      <c r="I2151" s="8" t="d">
        <v>2025-02-26</v>
      </c>
      <c r="J2151" s="9">
        <v>10</v>
      </c>
      <c r="K2151" s="20"/>
      <c r="L2151" s="25"/>
      <c r="M2151" s="3" t="s">
        <v>30</v>
      </c>
      <c r="N2151" s="3" t="s">
        <v>41</v>
      </c>
      <c r="O2151" s="34" t="s">
        <v>2151</v>
      </c>
      <c r="P2151" s="3">
        <v>2025</v>
      </c>
      <c r="Q2151" s="3">
        <f>VLOOKUP(Table13[[#This Row],[Location_HQ]],layoffs_location_with_coordinat!A:F,6,FALSE)</f>
        <v>48.137107899999997</v>
      </c>
      <c r="R2151" s="3">
        <f>VLOOKUP(Table13[[#This Row],[Location_HQ]],layoffs_location_with_coordinat!A:G,7,FALSE)</f>
        <v>11.5753822</v>
      </c>
    </row>
    <row r="2152" spans="1:18" x14ac:dyDescent="0.2">
      <c r="A2152" s="3">
        <v>2110</v>
      </c>
      <c r="B2152" s="3" t="s">
        <v>2152</v>
      </c>
      <c r="C2152" s="3" t="s">
        <v>179</v>
      </c>
      <c r="D2152" s="17">
        <f>VLOOKUP(Table13[[#This Row],[Location_HQ]],layoffs_location_with_coordinat!A:B,2,FALSE)</f>
        <v>0</v>
      </c>
      <c r="E2152" s="3">
        <f>VLOOKUP(Table13[[#This Row],[Location_HQ]],layoffs_location_with_coordinat!A:C,3,FALSE)</f>
        <v>0</v>
      </c>
      <c r="F2152" s="3" t="s">
        <v>25</v>
      </c>
      <c r="G2152" s="3" t="str">
        <f>VLOOKUP(Table13[[#This Row],[Location_HQ]],layoffs_location_with_coordinat!A:E,5,FALSE)</f>
        <v>North America</v>
      </c>
      <c r="I2152" s="8" t="d">
        <v>2025-02-26</v>
      </c>
      <c r="J2152" s="9">
        <v>5</v>
      </c>
      <c r="K2152" s="10"/>
      <c r="L2152" s="25"/>
      <c r="M2152" s="3" t="s">
        <v>84</v>
      </c>
      <c r="N2152" s="3" t="s">
        <v>28</v>
      </c>
      <c r="O2152" s="34" t="s">
        <v>2153</v>
      </c>
      <c r="P2152" s="3">
        <v>2025</v>
      </c>
      <c r="Q2152" s="3">
        <f>VLOOKUP(Table13[[#This Row],[Location_HQ]],layoffs_location_with_coordinat!A:F,6,FALSE)</f>
        <v>43.6534817</v>
      </c>
      <c r="R2152" s="3">
        <f>VLOOKUP(Table13[[#This Row],[Location_HQ]],layoffs_location_with_coordinat!A:G,7,FALSE)</f>
        <v>-79.383934699999998</v>
      </c>
    </row>
    <row r="2153" spans="1:18" x14ac:dyDescent="0.2">
      <c r="A2153" s="3">
        <v>2111</v>
      </c>
      <c r="B2153" s="3" t="s">
        <v>1414</v>
      </c>
      <c r="C2153" s="3" t="s">
        <v>43</v>
      </c>
      <c r="D2153" s="17">
        <f>VLOOKUP(Table13[[#This Row],[Location_HQ]],layoffs_location_with_coordinat!A:B,2,FALSE)</f>
        <v>0</v>
      </c>
      <c r="E2153" s="3" t="str">
        <f>VLOOKUP(Table13[[#This Row],[Location_HQ]],layoffs_location_with_coordinat!A:C,3,FALSE)</f>
        <v>Washington</v>
      </c>
      <c r="F2153" s="3" t="s">
        <v>25</v>
      </c>
      <c r="G2153" s="3" t="str">
        <f>VLOOKUP(Table13[[#This Row],[Location_HQ]],layoffs_location_with_coordinat!A:E,5,FALSE)</f>
        <v>North America</v>
      </c>
      <c r="I2153" s="8" t="d">
        <v>2025-02-26</v>
      </c>
      <c r="J2153" s="9"/>
      <c r="K2153" s="84"/>
      <c r="L2153" s="25"/>
      <c r="M2153" s="3" t="s">
        <v>72</v>
      </c>
      <c r="N2153" s="3" t="s">
        <v>28</v>
      </c>
      <c r="O2153" s="34" t="s">
        <v>2154</v>
      </c>
      <c r="P2153" s="3">
        <v>2025</v>
      </c>
      <c r="Q2153" s="3">
        <f>VLOOKUP(Table13[[#This Row],[Location_HQ]],layoffs_location_with_coordinat!A:F,6,FALSE)</f>
        <v>47.603832099999998</v>
      </c>
      <c r="R2153" s="3">
        <f>VLOOKUP(Table13[[#This Row],[Location_HQ]],layoffs_location_with_coordinat!A:G,7,FALSE)</f>
        <v>-122.330062</v>
      </c>
    </row>
    <row r="2154" spans="1:18" x14ac:dyDescent="0.2">
      <c r="A2154" s="3">
        <v>2104</v>
      </c>
      <c r="B2154" s="3" t="s">
        <v>2144</v>
      </c>
      <c r="C2154" s="3" t="s">
        <v>1371</v>
      </c>
      <c r="D2154" s="17" t="str">
        <f>VLOOKUP(Table13[[#This Row],[Location_HQ]],layoffs_location_with_coordinat!A:B,2,FALSE)</f>
        <v>San Francisco Bay Area</v>
      </c>
      <c r="E2154" s="3" t="str">
        <f>VLOOKUP(Table13[[#This Row],[Location_HQ]],layoffs_location_with_coordinat!A:C,3,FALSE)</f>
        <v>California</v>
      </c>
      <c r="F2154" s="3" t="s">
        <v>25</v>
      </c>
      <c r="G2154" s="3" t="str">
        <f>VLOOKUP(Table13[[#This Row],[Location_HQ]],layoffs_location_with_coordinat!A:E,5,FALSE)</f>
        <v>North America</v>
      </c>
      <c r="H2154" s="3">
        <v>1350</v>
      </c>
      <c r="I2154" s="8" t="d">
        <v>2025-02-27</v>
      </c>
      <c r="J2154" s="9">
        <v>9</v>
      </c>
      <c r="K2154" s="83">
        <f>SUM((Table13[[#This Row],[Laid_Off]]*100)/Table13[[#This Row],[Percentage]])</f>
        <v>15000</v>
      </c>
      <c r="L2154" s="25">
        <f>SUM(Table13[[#This Row],[Company_Size_before_Layoffs]]-Table13[[#This Row],[Laid_Off]])</f>
        <v>13650</v>
      </c>
      <c r="M2154" s="3" t="s">
        <v>60</v>
      </c>
      <c r="N2154" s="3" t="s">
        <v>28</v>
      </c>
      <c r="P2154" s="3">
        <v>2025</v>
      </c>
      <c r="Q2154" s="3">
        <f>VLOOKUP(Table13[[#This Row],[Location_HQ]],layoffs_location_with_coordinat!A:F,6,FALSE)</f>
        <v>37.779258800000001</v>
      </c>
      <c r="R2154" s="3">
        <f>VLOOKUP(Table13[[#This Row],[Location_HQ]],layoffs_location_with_coordinat!A:G,7,FALSE)</f>
        <v>-122.4193286</v>
      </c>
    </row>
    <row r="2155" spans="1:18" x14ac:dyDescent="0.2">
      <c r="A2155" s="3">
        <v>2105</v>
      </c>
      <c r="B2155" s="3" t="s">
        <v>2145</v>
      </c>
      <c r="C2155" s="3" t="s">
        <v>145</v>
      </c>
      <c r="D2155" s="17">
        <f>VLOOKUP(Table13[[#This Row],[Location_HQ]],layoffs_location_with_coordinat!A:B,2,FALSE)</f>
        <v>0</v>
      </c>
      <c r="E2155" s="3" t="str">
        <f>VLOOKUP(Table13[[#This Row],[Location_HQ]],layoffs_location_with_coordinat!A:C,3,FALSE)</f>
        <v>Oregon</v>
      </c>
      <c r="F2155" s="3" t="s">
        <v>25</v>
      </c>
      <c r="G2155" s="3" t="str">
        <f>VLOOKUP(Table13[[#This Row],[Location_HQ]],layoffs_location_with_coordinat!A:E,5,FALSE)</f>
        <v>North America</v>
      </c>
      <c r="H2155" s="3">
        <v>90</v>
      </c>
      <c r="I2155" s="8" t="d">
        <v>2025-02-27</v>
      </c>
      <c r="J2155" s="9">
        <v>40</v>
      </c>
      <c r="K2155" s="25">
        <f>SUM((Table13[[#This Row],[Laid_Off]]*100)/Table13[[#This Row],[Percentage]])</f>
        <v>225</v>
      </c>
      <c r="L2155" s="25">
        <f>SUM(Table13[[#This Row],[Company_Size_before_Layoffs]]-Table13[[#This Row],[Laid_Off]])</f>
        <v>135</v>
      </c>
      <c r="M2155" s="3" t="s">
        <v>60</v>
      </c>
      <c r="N2155" s="3" t="s">
        <v>28</v>
      </c>
      <c r="O2155" s="34" t="s">
        <v>2146</v>
      </c>
      <c r="P2155" s="3">
        <v>2025</v>
      </c>
      <c r="Q2155" s="3">
        <f>VLOOKUP(Table13[[#This Row],[Location_HQ]],layoffs_location_with_coordinat!A:F,6,FALSE)</f>
        <v>45.520247099999999</v>
      </c>
      <c r="R2155" s="3">
        <f>VLOOKUP(Table13[[#This Row],[Location_HQ]],layoffs_location_with_coordinat!A:G,7,FALSE)</f>
        <v>-122.674194</v>
      </c>
    </row>
    <row r="2156" spans="1:18" x14ac:dyDescent="0.2">
      <c r="A2156" s="3">
        <v>2106</v>
      </c>
      <c r="B2156" s="3" t="s">
        <v>513</v>
      </c>
      <c r="C2156" s="3" t="s">
        <v>1409</v>
      </c>
      <c r="D2156" s="17" t="str">
        <f>VLOOKUP(Table13[[#This Row],[Location_HQ]],layoffs_location_with_coordinat!A:B,2,FALSE)</f>
        <v>San Francisco Bay Area</v>
      </c>
      <c r="E2156" s="3" t="str">
        <f>VLOOKUP(Table13[[#This Row],[Location_HQ]],layoffs_location_with_coordinat!A:C,3,FALSE)</f>
        <v>California</v>
      </c>
      <c r="F2156" s="3" t="s">
        <v>25</v>
      </c>
      <c r="G2156" s="3" t="str">
        <f>VLOOKUP(Table13[[#This Row],[Location_HQ]],layoffs_location_with_coordinat!A:E,5,FALSE)</f>
        <v>North America</v>
      </c>
      <c r="I2156" s="8" t="d">
        <v>2025-02-27</v>
      </c>
      <c r="J2156" s="9"/>
      <c r="K2156" s="10"/>
      <c r="L2156" s="25"/>
      <c r="M2156" s="3" t="s">
        <v>16</v>
      </c>
      <c r="N2156" s="3" t="s">
        <v>28</v>
      </c>
      <c r="O2156" s="34" t="s">
        <v>2147</v>
      </c>
      <c r="P2156" s="3">
        <v>2025</v>
      </c>
      <c r="Q2156" s="3">
        <f>VLOOKUP(Table13[[#This Row],[Location_HQ]],layoffs_location_with_coordinat!A:F,6,FALSE)</f>
        <v>37.3893889</v>
      </c>
      <c r="R2156" s="3">
        <f>VLOOKUP(Table13[[#This Row],[Location_HQ]],layoffs_location_with_coordinat!A:G,7,FALSE)</f>
        <v>-122.0832101</v>
      </c>
    </row>
    <row r="2157" spans="1:18" x14ac:dyDescent="0.2">
      <c r="A2157" s="3">
        <v>2102</v>
      </c>
      <c r="B2157" s="3" t="s">
        <v>2142</v>
      </c>
      <c r="C2157" s="3" t="s">
        <v>1474</v>
      </c>
      <c r="D2157" s="17" t="str">
        <f>VLOOKUP(Table13[[#This Row],[Location_HQ]],layoffs_location_with_coordinat!A:B,2,FALSE)</f>
        <v>San Francisco Bay Area</v>
      </c>
      <c r="E2157" s="3" t="str">
        <f>VLOOKUP(Table13[[#This Row],[Location_HQ]],layoffs_location_with_coordinat!A:C,3,FALSE)</f>
        <v>California</v>
      </c>
      <c r="F2157" s="3" t="s">
        <v>25</v>
      </c>
      <c r="G2157" s="3" t="str">
        <f>VLOOKUP(Table13[[#This Row],[Location_HQ]],layoffs_location_with_coordinat!A:E,5,FALSE)</f>
        <v>North America</v>
      </c>
      <c r="H2157" s="3">
        <v>2000</v>
      </c>
      <c r="I2157" s="8" t="d">
        <v>2025-02-28</v>
      </c>
      <c r="J2157" s="9"/>
      <c r="K2157" s="20"/>
      <c r="L2157" s="25"/>
      <c r="M2157" s="3" t="s">
        <v>87</v>
      </c>
      <c r="N2157" s="3" t="s">
        <v>28</v>
      </c>
      <c r="P2157" s="3">
        <v>2025</v>
      </c>
      <c r="Q2157" s="3">
        <f>VLOOKUP(Table13[[#This Row],[Location_HQ]],layoffs_location_with_coordinat!A:F,6,FALSE)</f>
        <v>37.4443293</v>
      </c>
      <c r="R2157" s="3">
        <f>VLOOKUP(Table13[[#This Row],[Location_HQ]],layoffs_location_with_coordinat!A:G,7,FALSE)</f>
        <v>-122.1598465</v>
      </c>
    </row>
    <row r="2158" spans="1:18" x14ac:dyDescent="0.2">
      <c r="A2158" s="3">
        <v>2103</v>
      </c>
      <c r="B2158" s="3" t="s">
        <v>253</v>
      </c>
      <c r="C2158" s="3" t="s">
        <v>1371</v>
      </c>
      <c r="D2158" s="17" t="str">
        <f>VLOOKUP(Table13[[#This Row],[Location_HQ]],layoffs_location_with_coordinat!A:B,2,FALSE)</f>
        <v>San Francisco Bay Area</v>
      </c>
      <c r="E2158" s="3" t="str">
        <f>VLOOKUP(Table13[[#This Row],[Location_HQ]],layoffs_location_with_coordinat!A:C,3,FALSE)</f>
        <v>California</v>
      </c>
      <c r="F2158" s="3" t="s">
        <v>25</v>
      </c>
      <c r="G2158" s="3" t="str">
        <f>VLOOKUP(Table13[[#This Row],[Location_HQ]],layoffs_location_with_coordinat!A:E,5,FALSE)</f>
        <v>North America</v>
      </c>
      <c r="H2158" s="3">
        <v>500</v>
      </c>
      <c r="I2158" s="8" t="d">
        <v>2025-02-28</v>
      </c>
      <c r="J2158" s="9">
        <v>23</v>
      </c>
      <c r="K2158" s="25">
        <f>SUM((Table13[[#This Row],[Laid_Off]]*100)/Table13[[#This Row],[Percentage]])</f>
        <v>2173.913043478261</v>
      </c>
      <c r="L2158" s="25">
        <f>SUM(Table13[[#This Row],[Company_Size_before_Layoffs]]-Table13[[#This Row],[Laid_Off]])</f>
        <v>1673.913043478261</v>
      </c>
      <c r="M2158" s="3" t="s">
        <v>77</v>
      </c>
      <c r="N2158" s="3" t="s">
        <v>33</v>
      </c>
      <c r="O2158" s="34" t="s">
        <v>2143</v>
      </c>
      <c r="P2158" s="3">
        <v>2025</v>
      </c>
      <c r="Q2158" s="3">
        <f>VLOOKUP(Table13[[#This Row],[Location_HQ]],layoffs_location_with_coordinat!A:F,6,FALSE)</f>
        <v>37.779258800000001</v>
      </c>
      <c r="R2158" s="3">
        <f>VLOOKUP(Table13[[#This Row],[Location_HQ]],layoffs_location_with_coordinat!A:G,7,FALSE)</f>
        <v>-122.4193286</v>
      </c>
    </row>
    <row r="2159" spans="1:18" x14ac:dyDescent="0.2">
      <c r="A2159" s="3">
        <v>2079</v>
      </c>
      <c r="B2159" s="3" t="s">
        <v>2108</v>
      </c>
      <c r="C2159" s="3" t="s">
        <v>1371</v>
      </c>
      <c r="D2159" s="17" t="str">
        <f>VLOOKUP(Table13[[#This Row],[Location_HQ]],layoffs_location_with_coordinat!A:B,2,FALSE)</f>
        <v>San Francisco Bay Area</v>
      </c>
      <c r="E2159" s="3" t="str">
        <f>VLOOKUP(Table13[[#This Row],[Location_HQ]],layoffs_location_with_coordinat!A:C,3,FALSE)</f>
        <v>California</v>
      </c>
      <c r="F2159" s="3" t="s">
        <v>25</v>
      </c>
      <c r="G2159" s="3" t="str">
        <f>VLOOKUP(Table13[[#This Row],[Location_HQ]],layoffs_location_with_coordinat!A:E,5,FALSE)</f>
        <v>North America</v>
      </c>
      <c r="H2159" s="3">
        <v>281</v>
      </c>
      <c r="I2159" s="8" t="d">
        <v>2025-03-02</v>
      </c>
      <c r="J2159" s="9">
        <v>16</v>
      </c>
      <c r="K2159" s="28">
        <f>SUM((Table13[[#This Row],[Laid_Off]]*100)/Table13[[#This Row],[Percentage]])</f>
        <v>1756.25</v>
      </c>
      <c r="L2159" s="25">
        <f>SUM(Table13[[#This Row],[Company_Size_before_Layoffs]]-Table13[[#This Row],[Laid_Off]])</f>
        <v>1475.25</v>
      </c>
      <c r="M2159" s="3" t="s">
        <v>60</v>
      </c>
      <c r="N2159" s="3" t="s">
        <v>36</v>
      </c>
      <c r="O2159" s="34" t="s">
        <v>2109</v>
      </c>
      <c r="P2159" s="3">
        <v>2025</v>
      </c>
      <c r="Q2159" s="3">
        <f>VLOOKUP(Table13[[#This Row],[Location_HQ]],layoffs_location_with_coordinat!A:F,6,FALSE)</f>
        <v>37.779258800000001</v>
      </c>
      <c r="R2159" s="3">
        <f>VLOOKUP(Table13[[#This Row],[Location_HQ]],layoffs_location_with_coordinat!A:G,7,FALSE)</f>
        <v>-122.4193286</v>
      </c>
    </row>
    <row r="2160" spans="1:18" x14ac:dyDescent="0.2">
      <c r="A2160" s="3">
        <v>2101</v>
      </c>
      <c r="B2160" s="3" t="s">
        <v>2141</v>
      </c>
      <c r="C2160" s="3" t="s">
        <v>182</v>
      </c>
      <c r="D2160" s="17">
        <f>VLOOKUP(Table13[[#This Row],[Location_HQ]],layoffs_location_with_coordinat!A:B,2,FALSE)</f>
        <v>0</v>
      </c>
      <c r="E2160" s="3">
        <f>VLOOKUP(Table13[[#This Row],[Location_HQ]],layoffs_location_with_coordinat!A:C,3,FALSE)</f>
        <v>0</v>
      </c>
      <c r="F2160" s="3" t="s">
        <v>14</v>
      </c>
      <c r="G2160" s="3" t="str">
        <f>VLOOKUP(Table13[[#This Row],[Location_HQ]],layoffs_location_with_coordinat!A:E,5,FALSE)</f>
        <v>Asia</v>
      </c>
      <c r="I2160" s="8" t="d">
        <v>2025-03-02</v>
      </c>
      <c r="J2160" s="9">
        <v>100</v>
      </c>
      <c r="K2160" s="10"/>
      <c r="L2160" s="25">
        <f>SUM(Table13[[#This Row],[Company_Size_before_Layoffs]]-Table13[[#This Row],[Laid_Off]])</f>
        <v>0</v>
      </c>
      <c r="M2160" s="3" t="s">
        <v>30</v>
      </c>
      <c r="N2160" s="3" t="s">
        <v>33</v>
      </c>
      <c r="O2160" s="34" t="s">
        <v>1987</v>
      </c>
      <c r="P2160" s="3">
        <v>2025</v>
      </c>
      <c r="Q2160" s="3">
        <f>VLOOKUP(Table13[[#This Row],[Location_HQ]],layoffs_location_with_coordinat!A:F,6,FALSE)</f>
        <v>28.4646148</v>
      </c>
      <c r="R2160" s="3">
        <f>VLOOKUP(Table13[[#This Row],[Location_HQ]],layoffs_location_with_coordinat!A:G,7,FALSE)</f>
        <v>77.029919399999997</v>
      </c>
    </row>
    <row r="2161" spans="1:18" x14ac:dyDescent="0.2">
      <c r="A2161" s="3">
        <v>2099</v>
      </c>
      <c r="B2161" s="3" t="s">
        <v>2002</v>
      </c>
      <c r="C2161" s="3" t="s">
        <v>13</v>
      </c>
      <c r="D2161" s="17">
        <f>VLOOKUP(Table13[[#This Row],[Location_HQ]],layoffs_location_with_coordinat!A:B,2,FALSE)</f>
        <v>0</v>
      </c>
      <c r="E2161" s="3">
        <f>VLOOKUP(Table13[[#This Row],[Location_HQ]],layoffs_location_with_coordinat!A:C,3,FALSE)</f>
        <v>0</v>
      </c>
      <c r="F2161" s="3" t="s">
        <v>14</v>
      </c>
      <c r="G2161" s="3" t="str">
        <f>VLOOKUP(Table13[[#This Row],[Location_HQ]],layoffs_location_with_coordinat!A:E,5,FALSE)</f>
        <v>Asia</v>
      </c>
      <c r="H2161" s="3">
        <v>1000</v>
      </c>
      <c r="I2161" s="8" t="d">
        <v>2025-03-03</v>
      </c>
      <c r="J2161" s="9"/>
      <c r="K2161" s="84"/>
      <c r="L2161" s="25"/>
      <c r="M2161" s="3" t="s">
        <v>32</v>
      </c>
      <c r="N2161" s="3" t="s">
        <v>28</v>
      </c>
      <c r="O2161" s="34" t="s">
        <v>2134</v>
      </c>
      <c r="P2161" s="3">
        <v>2025</v>
      </c>
      <c r="Q2161" s="3">
        <f>VLOOKUP(Table13[[#This Row],[Location_HQ]],layoffs_location_with_coordinat!A:F,6,FALSE)</f>
        <v>12.98815675</v>
      </c>
      <c r="R2161" s="3">
        <f>VLOOKUP(Table13[[#This Row],[Location_HQ]],layoffs_location_with_coordinat!A:G,7,FALSE)</f>
        <v>77.622600037959998</v>
      </c>
    </row>
    <row r="2162" spans="1:18" x14ac:dyDescent="0.2">
      <c r="A2162" s="3">
        <v>2100</v>
      </c>
      <c r="B2162" s="3" t="s">
        <v>2139</v>
      </c>
      <c r="C2162" s="3" t="s">
        <v>43</v>
      </c>
      <c r="D2162" s="17">
        <f>VLOOKUP(Table13[[#This Row],[Location_HQ]],layoffs_location_with_coordinat!A:B,2,FALSE)</f>
        <v>0</v>
      </c>
      <c r="E2162" s="3" t="str">
        <f>VLOOKUP(Table13[[#This Row],[Location_HQ]],layoffs_location_with_coordinat!A:C,3,FALSE)</f>
        <v>Washington</v>
      </c>
      <c r="F2162" s="3" t="s">
        <v>25</v>
      </c>
      <c r="G2162" s="3" t="str">
        <f>VLOOKUP(Table13[[#This Row],[Location_HQ]],layoffs_location_with_coordinat!A:E,5,FALSE)</f>
        <v>North America</v>
      </c>
      <c r="I2162" s="8" t="d">
        <v>2025-03-03</v>
      </c>
      <c r="J2162" s="9">
        <v>16</v>
      </c>
      <c r="K2162" s="25"/>
      <c r="L2162" s="25"/>
      <c r="M2162" s="3" t="s">
        <v>16</v>
      </c>
      <c r="N2162" s="3" t="s">
        <v>63</v>
      </c>
      <c r="O2162" s="34" t="s">
        <v>2140</v>
      </c>
      <c r="P2162" s="3">
        <v>2025</v>
      </c>
      <c r="Q2162" s="3">
        <f>VLOOKUP(Table13[[#This Row],[Location_HQ]],layoffs_location_with_coordinat!A:F,6,FALSE)</f>
        <v>47.603832099999998</v>
      </c>
      <c r="R2162" s="3">
        <f>VLOOKUP(Table13[[#This Row],[Location_HQ]],layoffs_location_with_coordinat!A:G,7,FALSE)</f>
        <v>-122.330062</v>
      </c>
    </row>
    <row r="2163" spans="1:18" x14ac:dyDescent="0.2">
      <c r="A2163" s="3">
        <v>2098</v>
      </c>
      <c r="B2163" s="3" t="s">
        <v>2137</v>
      </c>
      <c r="C2163" s="3" t="s">
        <v>1371</v>
      </c>
      <c r="D2163" s="17" t="str">
        <f>VLOOKUP(Table13[[#This Row],[Location_HQ]],layoffs_location_with_coordinat!A:B,2,FALSE)</f>
        <v>San Francisco Bay Area</v>
      </c>
      <c r="E2163" s="3" t="str">
        <f>VLOOKUP(Table13[[#This Row],[Location_HQ]],layoffs_location_with_coordinat!A:C,3,FALSE)</f>
        <v>California</v>
      </c>
      <c r="F2163" s="3" t="s">
        <v>25</v>
      </c>
      <c r="G2163" s="3" t="str">
        <f>VLOOKUP(Table13[[#This Row],[Location_HQ]],layoffs_location_with_coordinat!A:E,5,FALSE)</f>
        <v>North America</v>
      </c>
      <c r="H2163" s="3">
        <v>65</v>
      </c>
      <c r="I2163" s="8" t="d">
        <v>2025-03-05</v>
      </c>
      <c r="J2163" s="9">
        <v>5</v>
      </c>
      <c r="K2163" s="28">
        <f>SUM((Table13[[#This Row],[Laid_Off]]*100)/Table13[[#This Row],[Percentage]])</f>
        <v>1300</v>
      </c>
      <c r="L2163" s="25">
        <f>SUM(Table13[[#This Row],[Company_Size_before_Layoffs]]-Table13[[#This Row],[Laid_Off]])</f>
        <v>1235</v>
      </c>
      <c r="M2163" s="3" t="s">
        <v>130</v>
      </c>
      <c r="N2163" s="3" t="s">
        <v>28</v>
      </c>
      <c r="O2163" s="34" t="s">
        <v>2138</v>
      </c>
      <c r="P2163" s="3">
        <v>2025</v>
      </c>
      <c r="Q2163" s="3">
        <f>VLOOKUP(Table13[[#This Row],[Location_HQ]],layoffs_location_with_coordinat!A:F,6,FALSE)</f>
        <v>37.779258800000001</v>
      </c>
      <c r="R2163" s="3">
        <f>VLOOKUP(Table13[[#This Row],[Location_HQ]],layoffs_location_with_coordinat!A:G,7,FALSE)</f>
        <v>-122.4193286</v>
      </c>
    </row>
    <row r="2164" spans="1:18" x14ac:dyDescent="0.2">
      <c r="A2164" s="3">
        <v>2096</v>
      </c>
      <c r="B2164" s="3" t="s">
        <v>2135</v>
      </c>
      <c r="C2164" s="3" t="s">
        <v>1474</v>
      </c>
      <c r="D2164" s="17" t="str">
        <f>VLOOKUP(Table13[[#This Row],[Location_HQ]],layoffs_location_with_coordinat!A:B,2,FALSE)</f>
        <v>San Francisco Bay Area</v>
      </c>
      <c r="E2164" s="3" t="str">
        <f>VLOOKUP(Table13[[#This Row],[Location_HQ]],layoffs_location_with_coordinat!A:C,3,FALSE)</f>
        <v>California</v>
      </c>
      <c r="F2164" s="3" t="s">
        <v>25</v>
      </c>
      <c r="G2164" s="3" t="str">
        <f>VLOOKUP(Table13[[#This Row],[Location_HQ]],layoffs_location_with_coordinat!A:E,5,FALSE)</f>
        <v>North America</v>
      </c>
      <c r="H2164" s="3">
        <v>2500</v>
      </c>
      <c r="I2164" s="8" t="d">
        <v>2025-03-06</v>
      </c>
      <c r="J2164" s="9">
        <v>5</v>
      </c>
      <c r="K2164" s="28">
        <f>SUM((Table13[[#This Row],[Laid_Off]]*100)/Table13[[#This Row],[Percentage]])</f>
        <v>50000</v>
      </c>
      <c r="L2164" s="25">
        <f>SUM(Table13[[#This Row],[Company_Size_before_Layoffs]]-Table13[[#This Row],[Laid_Off]])</f>
        <v>47500</v>
      </c>
      <c r="M2164" s="3" t="s">
        <v>87</v>
      </c>
      <c r="N2164" s="3" t="s">
        <v>28</v>
      </c>
      <c r="O2164" s="34" t="s">
        <v>2136</v>
      </c>
      <c r="P2164" s="3">
        <v>2025</v>
      </c>
      <c r="Q2164" s="3">
        <f>VLOOKUP(Table13[[#This Row],[Location_HQ]],layoffs_location_with_coordinat!A:F,6,FALSE)</f>
        <v>37.4443293</v>
      </c>
      <c r="R2164" s="3">
        <f>VLOOKUP(Table13[[#This Row],[Location_HQ]],layoffs_location_with_coordinat!A:G,7,FALSE)</f>
        <v>-122.1598465</v>
      </c>
    </row>
    <row r="2165" spans="1:18" x14ac:dyDescent="0.2">
      <c r="A2165" s="3">
        <v>2097</v>
      </c>
      <c r="B2165" s="3" t="s">
        <v>1376</v>
      </c>
      <c r="C2165" s="3" t="s">
        <v>217</v>
      </c>
      <c r="D2165" s="17">
        <f>VLOOKUP(Table13[[#This Row],[Location_HQ]],layoffs_location_with_coordinat!A:B,2,FALSE)</f>
        <v>0</v>
      </c>
      <c r="E2165" s="3">
        <f>VLOOKUP(Table13[[#This Row],[Location_HQ]],layoffs_location_with_coordinat!A:C,3,FALSE)</f>
        <v>0</v>
      </c>
      <c r="F2165" s="3" t="s">
        <v>25</v>
      </c>
      <c r="G2165" s="3" t="str">
        <f>VLOOKUP(Table13[[#This Row],[Location_HQ]],layoffs_location_with_coordinat!A:E,5,FALSE)</f>
        <v>Europe</v>
      </c>
      <c r="H2165" s="3">
        <v>300</v>
      </c>
      <c r="I2165" s="8" t="d">
        <v>2025-03-06</v>
      </c>
      <c r="J2165" s="9"/>
      <c r="K2165" s="84"/>
      <c r="L2165" s="25"/>
      <c r="M2165" s="3" t="s">
        <v>16</v>
      </c>
      <c r="N2165" s="3" t="s">
        <v>33</v>
      </c>
      <c r="P2165" s="3">
        <v>2025</v>
      </c>
      <c r="Q2165" s="3">
        <f>VLOOKUP(Table13[[#This Row],[Location_HQ]],layoffs_location_with_coordinat!A:F,6,FALSE)</f>
        <v>53.349379499999998</v>
      </c>
      <c r="R2165" s="3">
        <f>VLOOKUP(Table13[[#This Row],[Location_HQ]],layoffs_location_with_coordinat!A:G,7,FALSE)</f>
        <v>-6.2605592999999997</v>
      </c>
    </row>
    <row r="2166" spans="1:18" x14ac:dyDescent="0.2">
      <c r="A2166" s="3">
        <v>2095</v>
      </c>
      <c r="B2166" s="3" t="s">
        <v>2133</v>
      </c>
      <c r="C2166" s="3" t="s">
        <v>71</v>
      </c>
      <c r="D2166" s="17">
        <f>VLOOKUP(Table13[[#This Row],[Location_HQ]],layoffs_location_with_coordinat!A:B,2,FALSE)</f>
        <v>0</v>
      </c>
      <c r="E2166" s="3" t="str">
        <f>VLOOKUP(Table13[[#This Row],[Location_HQ]],layoffs_location_with_coordinat!A:C,3,FALSE)</f>
        <v>Massachusetts</v>
      </c>
      <c r="F2166" s="3" t="s">
        <v>136</v>
      </c>
      <c r="G2166" s="3" t="str">
        <f>VLOOKUP(Table13[[#This Row],[Location_HQ]],layoffs_location_with_coordinat!A:E,5,FALSE)</f>
        <v>North America</v>
      </c>
      <c r="H2166" s="3">
        <v>340</v>
      </c>
      <c r="I2166" s="8" t="d">
        <v>2025-03-07</v>
      </c>
      <c r="J2166" s="9"/>
      <c r="K2166" s="84"/>
      <c r="L2166" s="25"/>
      <c r="M2166" s="3" t="s">
        <v>30</v>
      </c>
      <c r="N2166" s="3" t="s">
        <v>28</v>
      </c>
      <c r="O2166" s="34" t="s">
        <v>2134</v>
      </c>
      <c r="P2166" s="3">
        <v>2025</v>
      </c>
      <c r="Q2166" s="3">
        <f>VLOOKUP(Table13[[#This Row],[Location_HQ]],layoffs_location_with_coordinat!A:F,6,FALSE)</f>
        <v>42.355433400000003</v>
      </c>
      <c r="R2166" s="3">
        <f>VLOOKUP(Table13[[#This Row],[Location_HQ]],layoffs_location_with_coordinat!A:G,7,FALSE)</f>
        <v>-71.060511000000005</v>
      </c>
    </row>
    <row r="2167" spans="1:18" x14ac:dyDescent="0.2">
      <c r="A2167" s="3">
        <v>2094</v>
      </c>
      <c r="B2167" s="3" t="s">
        <v>2131</v>
      </c>
      <c r="C2167" s="3" t="s">
        <v>43</v>
      </c>
      <c r="D2167" s="17">
        <f>VLOOKUP(Table13[[#This Row],[Location_HQ]],layoffs_location_with_coordinat!A:B,2,FALSE)</f>
        <v>0</v>
      </c>
      <c r="E2167" s="3" t="str">
        <f>VLOOKUP(Table13[[#This Row],[Location_HQ]],layoffs_location_with_coordinat!A:C,3,FALSE)</f>
        <v>Washington</v>
      </c>
      <c r="F2167" s="3" t="s">
        <v>25</v>
      </c>
      <c r="G2167" s="3" t="str">
        <f>VLOOKUP(Table13[[#This Row],[Location_HQ]],layoffs_location_with_coordinat!A:E,5,FALSE)</f>
        <v>North America</v>
      </c>
      <c r="I2167" s="8" t="d">
        <v>2025-03-09</v>
      </c>
      <c r="J2167" s="9"/>
      <c r="K2167" s="10"/>
      <c r="L2167" s="25"/>
      <c r="M2167" s="3" t="s">
        <v>90</v>
      </c>
      <c r="N2167" s="3" t="s">
        <v>33</v>
      </c>
      <c r="O2167" s="34" t="s">
        <v>2132</v>
      </c>
      <c r="P2167" s="3">
        <v>2025</v>
      </c>
      <c r="Q2167" s="3">
        <f>VLOOKUP(Table13[[#This Row],[Location_HQ]],layoffs_location_with_coordinat!A:F,6,FALSE)</f>
        <v>47.603832099999998</v>
      </c>
      <c r="R2167" s="3">
        <f>VLOOKUP(Table13[[#This Row],[Location_HQ]],layoffs_location_with_coordinat!A:G,7,FALSE)</f>
        <v>-122.330062</v>
      </c>
    </row>
    <row r="2168" spans="1:18" x14ac:dyDescent="0.2">
      <c r="A2168" s="3">
        <v>2092</v>
      </c>
      <c r="B2168" s="3" t="s">
        <v>2127</v>
      </c>
      <c r="C2168" s="3" t="s">
        <v>47</v>
      </c>
      <c r="D2168" s="17">
        <f>VLOOKUP(Table13[[#This Row],[Location_HQ]],layoffs_location_with_coordinat!A:B,2,FALSE)</f>
        <v>0</v>
      </c>
      <c r="E2168" s="3">
        <f>VLOOKUP(Table13[[#This Row],[Location_HQ]],layoffs_location_with_coordinat!A:C,3,FALSE)</f>
        <v>0</v>
      </c>
      <c r="F2168" s="3" t="s">
        <v>20</v>
      </c>
      <c r="G2168" s="3" t="str">
        <f>VLOOKUP(Table13[[#This Row],[Location_HQ]],layoffs_location_with_coordinat!A:E,5,FALSE)</f>
        <v>Asia</v>
      </c>
      <c r="H2168" s="3">
        <v>22</v>
      </c>
      <c r="I2168" s="8" t="d">
        <v>2025-03-10</v>
      </c>
      <c r="J2168" s="9">
        <v>25</v>
      </c>
      <c r="K2168" s="28">
        <f>SUM((Table13[[#This Row],[Laid_Off]]*100)/Table13[[#This Row],[Percentage]])</f>
        <v>88</v>
      </c>
      <c r="L2168" s="25">
        <f>SUM(Table13[[#This Row],[Company_Size_before_Layoffs]]-Table13[[#This Row],[Laid_Off]])</f>
        <v>66</v>
      </c>
      <c r="M2168" s="3" t="s">
        <v>62</v>
      </c>
      <c r="N2168" s="3" t="s">
        <v>49</v>
      </c>
      <c r="O2168" s="34" t="s">
        <v>2128</v>
      </c>
      <c r="P2168" s="3">
        <v>2025</v>
      </c>
      <c r="Q2168" s="3">
        <f>VLOOKUP(Table13[[#This Row],[Location_HQ]],layoffs_location_with_coordinat!A:F,6,FALSE)</f>
        <v>32.0852997</v>
      </c>
      <c r="R2168" s="3">
        <f>VLOOKUP(Table13[[#This Row],[Location_HQ]],layoffs_location_with_coordinat!A:G,7,FALSE)</f>
        <v>34.781806400000001</v>
      </c>
    </row>
    <row r="2169" spans="1:18" x14ac:dyDescent="0.2">
      <c r="A2169" s="3">
        <v>2093</v>
      </c>
      <c r="B2169" s="3" t="s">
        <v>111</v>
      </c>
      <c r="C2169" s="3" t="s">
        <v>58</v>
      </c>
      <c r="D2169" s="17">
        <f>VLOOKUP(Table13[[#This Row],[Location_HQ]],layoffs_location_with_coordinat!A:B,2,FALSE)</f>
        <v>0</v>
      </c>
      <c r="E2169" s="3">
        <f>VLOOKUP(Table13[[#This Row],[Location_HQ]],layoffs_location_with_coordinat!A:C,3,FALSE)</f>
        <v>0</v>
      </c>
      <c r="F2169" s="3" t="s">
        <v>2129</v>
      </c>
      <c r="G2169" s="3" t="str">
        <f>VLOOKUP(Table13[[#This Row],[Location_HQ]],layoffs_location_with_coordinat!A:E,5,FALSE)</f>
        <v>Europe</v>
      </c>
      <c r="I2169" s="8" t="d">
        <v>2025-03-10</v>
      </c>
      <c r="J2169" s="9">
        <v>100</v>
      </c>
      <c r="K2169" s="20"/>
      <c r="L2169" s="25">
        <f>SUM(Table13[[#This Row],[Company_Size_before_Layoffs]]-Table13[[#This Row],[Laid_Off]])</f>
        <v>0</v>
      </c>
      <c r="M2169" s="3" t="s">
        <v>32</v>
      </c>
      <c r="N2169" s="3" t="s">
        <v>28</v>
      </c>
      <c r="O2169" s="34" t="s">
        <v>2130</v>
      </c>
      <c r="P2169" s="3">
        <v>2025</v>
      </c>
      <c r="Q2169" s="3">
        <f>VLOOKUP(Table13[[#This Row],[Location_HQ]],layoffs_location_with_coordinat!A:F,6,FALSE)</f>
        <v>51.489333500000001</v>
      </c>
      <c r="R2169" s="3">
        <f>VLOOKUP(Table13[[#This Row],[Location_HQ]],layoffs_location_with_coordinat!A:G,7,FALSE)</f>
        <v>-0.14405508452768701</v>
      </c>
    </row>
    <row r="2170" spans="1:18" x14ac:dyDescent="0.2">
      <c r="A2170" s="3">
        <v>2091</v>
      </c>
      <c r="B2170" s="3" t="s">
        <v>2125</v>
      </c>
      <c r="C2170" s="3" t="s">
        <v>39</v>
      </c>
      <c r="D2170" s="17">
        <f>VLOOKUP(Table13[[#This Row],[Location_HQ]],layoffs_location_with_coordinat!A:B,2,FALSE)</f>
        <v>0</v>
      </c>
      <c r="E2170" s="3" t="str">
        <f>VLOOKUP(Table13[[#This Row],[Location_HQ]],layoffs_location_with_coordinat!A:C,3,FALSE)</f>
        <v>New York</v>
      </c>
      <c r="F2170" s="3" t="s">
        <v>25</v>
      </c>
      <c r="G2170" s="3" t="str">
        <f>VLOOKUP(Table13[[#This Row],[Location_HQ]],layoffs_location_with_coordinat!A:E,5,FALSE)</f>
        <v>North America</v>
      </c>
      <c r="H2170" s="3">
        <v>22</v>
      </c>
      <c r="I2170" s="8" t="d">
        <v>2025-03-13</v>
      </c>
      <c r="J2170" s="9">
        <v>7</v>
      </c>
      <c r="K2170" s="25">
        <f>SUM((Table13[[#This Row],[Laid_Off]]*100)/Table13[[#This Row],[Percentage]])</f>
        <v>314.28571428571428</v>
      </c>
      <c r="L2170" s="25">
        <f>SUM(Table13[[#This Row],[Company_Size_before_Layoffs]]-Table13[[#This Row],[Laid_Off]])</f>
        <v>292.28571428571428</v>
      </c>
      <c r="M2170" s="3" t="s">
        <v>139</v>
      </c>
      <c r="N2170" s="3" t="s">
        <v>49</v>
      </c>
      <c r="O2170" s="34" t="s">
        <v>2126</v>
      </c>
      <c r="P2170" s="3">
        <v>2025</v>
      </c>
      <c r="Q2170" s="3">
        <f>VLOOKUP(Table13[[#This Row],[Location_HQ]],layoffs_location_with_coordinat!A:F,6,FALSE)</f>
        <v>40.7127281</v>
      </c>
      <c r="R2170" s="3">
        <f>VLOOKUP(Table13[[#This Row],[Location_HQ]],layoffs_location_with_coordinat!A:G,7,FALSE)</f>
        <v>-74.006015199999993</v>
      </c>
    </row>
    <row r="2171" spans="1:18" x14ac:dyDescent="0.2">
      <c r="A2171" s="3">
        <v>2089</v>
      </c>
      <c r="B2171" s="3" t="s">
        <v>2122</v>
      </c>
      <c r="C2171" s="3" t="s">
        <v>1705</v>
      </c>
      <c r="D2171" s="17" t="str">
        <f>VLOOKUP(Table13[[#This Row],[Location_HQ]],layoffs_location_with_coordinat!A:B,2,FALSE)</f>
        <v>San Francisco Bay Area</v>
      </c>
      <c r="E2171" s="3" t="str">
        <f>VLOOKUP(Table13[[#This Row],[Location_HQ]],layoffs_location_with_coordinat!A:C,3,FALSE)</f>
        <v>California</v>
      </c>
      <c r="F2171" s="3" t="s">
        <v>25</v>
      </c>
      <c r="G2171" s="3" t="str">
        <f>VLOOKUP(Table13[[#This Row],[Location_HQ]],layoffs_location_with_coordinat!A:E,5,FALSE)</f>
        <v>North America</v>
      </c>
      <c r="H2171" s="3">
        <v>273</v>
      </c>
      <c r="I2171" s="8" t="d">
        <v>2025-03-17</v>
      </c>
      <c r="J2171" s="9"/>
      <c r="K2171" s="84"/>
      <c r="L2171" s="25"/>
      <c r="M2171" s="3" t="s">
        <v>77</v>
      </c>
      <c r="N2171" s="3" t="s">
        <v>28</v>
      </c>
      <c r="O2171" s="34" t="s">
        <v>2123</v>
      </c>
      <c r="P2171" s="3">
        <v>2025</v>
      </c>
      <c r="Q2171" s="3">
        <f>VLOOKUP(Table13[[#This Row],[Location_HQ]],layoffs_location_with_coordinat!A:F,6,FALSE)</f>
        <v>37.6624312</v>
      </c>
      <c r="R2171" s="3">
        <f>VLOOKUP(Table13[[#This Row],[Location_HQ]],layoffs_location_with_coordinat!A:G,7,FALSE)</f>
        <v>-121.87467890000001</v>
      </c>
    </row>
    <row r="2172" spans="1:18" x14ac:dyDescent="0.2">
      <c r="A2172" s="3">
        <v>2090</v>
      </c>
      <c r="B2172" s="3" t="s">
        <v>2124</v>
      </c>
      <c r="C2172" s="3" t="s">
        <v>47</v>
      </c>
      <c r="D2172" s="17">
        <f>VLOOKUP(Table13[[#This Row],[Location_HQ]],layoffs_location_with_coordinat!A:B,2,FALSE)</f>
        <v>0</v>
      </c>
      <c r="E2172" s="3">
        <f>VLOOKUP(Table13[[#This Row],[Location_HQ]],layoffs_location_with_coordinat!A:C,3,FALSE)</f>
        <v>0</v>
      </c>
      <c r="F2172" s="3" t="s">
        <v>20</v>
      </c>
      <c r="G2172" s="3" t="str">
        <f>VLOOKUP(Table13[[#This Row],[Location_HQ]],layoffs_location_with_coordinat!A:E,5,FALSE)</f>
        <v>Asia</v>
      </c>
      <c r="H2172" s="3">
        <v>45</v>
      </c>
      <c r="I2172" s="8" t="d">
        <v>2025-03-17</v>
      </c>
      <c r="J2172" s="9">
        <v>56</v>
      </c>
      <c r="K2172" s="83">
        <f>SUM((Table13[[#This Row],[Laid_Off]]*100)/Table13[[#This Row],[Percentage]])</f>
        <v>80.357142857142861</v>
      </c>
      <c r="L2172" s="25">
        <f>SUM(Table13[[#This Row],[Company_Size_before_Layoffs]]-Table13[[#This Row],[Laid_Off]])</f>
        <v>35.357142857142861</v>
      </c>
      <c r="M2172" s="3" t="s">
        <v>139</v>
      </c>
      <c r="N2172" s="3" t="s">
        <v>33</v>
      </c>
      <c r="P2172" s="3">
        <v>2025</v>
      </c>
      <c r="Q2172" s="3">
        <f>VLOOKUP(Table13[[#This Row],[Location_HQ]],layoffs_location_with_coordinat!A:F,6,FALSE)</f>
        <v>32.0852997</v>
      </c>
      <c r="R2172" s="3">
        <f>VLOOKUP(Table13[[#This Row],[Location_HQ]],layoffs_location_with_coordinat!A:G,7,FALSE)</f>
        <v>34.781806400000001</v>
      </c>
    </row>
    <row r="2173" spans="1:18" x14ac:dyDescent="0.2">
      <c r="A2173" s="3">
        <v>2087</v>
      </c>
      <c r="B2173" s="3" t="s">
        <v>309</v>
      </c>
      <c r="C2173" s="3" t="s">
        <v>71</v>
      </c>
      <c r="D2173" s="17">
        <f>VLOOKUP(Table13[[#This Row],[Location_HQ]],layoffs_location_with_coordinat!A:B,2,FALSE)</f>
        <v>0</v>
      </c>
      <c r="E2173" s="3" t="str">
        <f>VLOOKUP(Table13[[#This Row],[Location_HQ]],layoffs_location_with_coordinat!A:C,3,FALSE)</f>
        <v>Massachusetts</v>
      </c>
      <c r="F2173" s="3" t="s">
        <v>25</v>
      </c>
      <c r="G2173" s="3" t="str">
        <f>VLOOKUP(Table13[[#This Row],[Location_HQ]],layoffs_location_with_coordinat!A:E,5,FALSE)</f>
        <v>North America</v>
      </c>
      <c r="H2173" s="3">
        <v>198</v>
      </c>
      <c r="I2173" s="8" t="d">
        <v>2025-03-19</v>
      </c>
      <c r="J2173" s="9">
        <v>33</v>
      </c>
      <c r="K2173" s="83">
        <f>SUM((Table13[[#This Row],[Laid_Off]]*100)/Table13[[#This Row],[Percentage]])</f>
        <v>600</v>
      </c>
      <c r="L2173" s="25">
        <f>SUM(Table13[[#This Row],[Company_Size_before_Layoffs]]-Table13[[#This Row],[Laid_Off]])</f>
        <v>402</v>
      </c>
      <c r="M2173" s="3" t="s">
        <v>130</v>
      </c>
      <c r="N2173" s="3" t="s">
        <v>33</v>
      </c>
      <c r="O2173" s="34" t="s">
        <v>2119</v>
      </c>
      <c r="P2173" s="3">
        <v>2025</v>
      </c>
      <c r="Q2173" s="3">
        <f>VLOOKUP(Table13[[#This Row],[Location_HQ]],layoffs_location_with_coordinat!A:F,6,FALSE)</f>
        <v>42.355433400000003</v>
      </c>
      <c r="R2173" s="3">
        <f>VLOOKUP(Table13[[#This Row],[Location_HQ]],layoffs_location_with_coordinat!A:G,7,FALSE)</f>
        <v>-71.060511000000005</v>
      </c>
    </row>
    <row r="2174" spans="1:18" x14ac:dyDescent="0.2">
      <c r="A2174" s="3">
        <v>2088</v>
      </c>
      <c r="B2174" s="3" t="s">
        <v>2120</v>
      </c>
      <c r="C2174" s="3" t="s">
        <v>2121</v>
      </c>
      <c r="D2174" s="17">
        <f>VLOOKUP(Table13[[#This Row],[Location_HQ]],layoffs_location_with_coordinat!A:B,2,FALSE)</f>
        <v>0</v>
      </c>
      <c r="E2174" s="3" t="str">
        <f>VLOOKUP(Table13[[#This Row],[Location_HQ]],layoffs_location_with_coordinat!A:C,3,FALSE)</f>
        <v>Arkansas</v>
      </c>
      <c r="F2174" s="3" t="s">
        <v>25</v>
      </c>
      <c r="G2174" s="3" t="str">
        <f>VLOOKUP(Table13[[#This Row],[Location_HQ]],layoffs_location_with_coordinat!A:E,5,FALSE)</f>
        <v>North America</v>
      </c>
      <c r="H2174" s="3">
        <v>130</v>
      </c>
      <c r="I2174" s="8" t="d">
        <v>2025-03-19</v>
      </c>
      <c r="J2174" s="9">
        <v>3</v>
      </c>
      <c r="K2174" s="25">
        <f>SUM((Table13[[#This Row],[Laid_Off]]*100)/Table13[[#This Row],[Percentage]])</f>
        <v>4333.333333333333</v>
      </c>
      <c r="L2174" s="25">
        <f>SUM(Table13[[#This Row],[Company_Size_before_Layoffs]]-Table13[[#This Row],[Laid_Off]])</f>
        <v>4203.333333333333</v>
      </c>
      <c r="M2174" s="3" t="s">
        <v>130</v>
      </c>
      <c r="N2174" s="3" t="s">
        <v>28</v>
      </c>
      <c r="P2174" s="3">
        <v>2025</v>
      </c>
      <c r="Q2174" s="3">
        <f>VLOOKUP(Table13[[#This Row],[Location_HQ]],layoffs_location_with_coordinat!A:F,6,FALSE)</f>
        <v>34.734997059999998</v>
      </c>
      <c r="R2174" s="3">
        <f>VLOOKUP(Table13[[#This Row],[Location_HQ]],layoffs_location_with_coordinat!A:G,7,FALSE)</f>
        <v>-92.325332032000006</v>
      </c>
    </row>
    <row r="2175" spans="1:18" x14ac:dyDescent="0.2">
      <c r="A2175" s="3">
        <v>2084</v>
      </c>
      <c r="B2175" s="3" t="s">
        <v>1521</v>
      </c>
      <c r="C2175" s="3" t="s">
        <v>1727</v>
      </c>
      <c r="D2175" s="17" t="str">
        <f>VLOOKUP(Table13[[#This Row],[Location_HQ]],layoffs_location_with_coordinat!A:B,2,FALSE)</f>
        <v>San Francisco Bay Area</v>
      </c>
      <c r="E2175" s="3" t="str">
        <f>VLOOKUP(Table13[[#This Row],[Location_HQ]],layoffs_location_with_coordinat!A:C,3,FALSE)</f>
        <v>California</v>
      </c>
      <c r="F2175" s="3" t="s">
        <v>25</v>
      </c>
      <c r="G2175" s="3" t="str">
        <f>VLOOKUP(Table13[[#This Row],[Location_HQ]],layoffs_location_with_coordinat!A:E,5,FALSE)</f>
        <v>North America</v>
      </c>
      <c r="H2175" s="3">
        <v>931</v>
      </c>
      <c r="I2175" s="8" t="d">
        <v>2025-03-25</v>
      </c>
      <c r="J2175" s="9">
        <v>8</v>
      </c>
      <c r="K2175" s="25">
        <f>SUM((Table13[[#This Row],[Laid_Off]]*100)/Table13[[#This Row],[Percentage]])</f>
        <v>11637.5</v>
      </c>
      <c r="L2175" s="25">
        <f>SUM(Table13[[#This Row],[Company_Size_before_Layoffs]]-Table13[[#This Row],[Laid_Off]])</f>
        <v>10706.5</v>
      </c>
      <c r="M2175" s="3" t="s">
        <v>35</v>
      </c>
      <c r="N2175" s="3" t="s">
        <v>28</v>
      </c>
      <c r="O2175" s="34" t="s">
        <v>2115</v>
      </c>
      <c r="P2175" s="3">
        <v>2025</v>
      </c>
      <c r="Q2175" s="3">
        <f>VLOOKUP(Table13[[#This Row],[Location_HQ]],layoffs_location_with_coordinat!A:F,6,FALSE)</f>
        <v>37.804455699999998</v>
      </c>
      <c r="R2175" s="3">
        <f>VLOOKUP(Table13[[#This Row],[Location_HQ]],layoffs_location_with_coordinat!A:G,7,FALSE)</f>
        <v>-122.271356</v>
      </c>
    </row>
    <row r="2176" spans="1:18" x14ac:dyDescent="0.2">
      <c r="A2176" s="3">
        <v>2085</v>
      </c>
      <c r="B2176" s="3" t="s">
        <v>922</v>
      </c>
      <c r="C2176" s="3" t="s">
        <v>1371</v>
      </c>
      <c r="D2176" s="17" t="str">
        <f>VLOOKUP(Table13[[#This Row],[Location_HQ]],layoffs_location_with_coordinat!A:B,2,FALSE)</f>
        <v>San Francisco Bay Area</v>
      </c>
      <c r="E2176" s="3" t="str">
        <f>VLOOKUP(Table13[[#This Row],[Location_HQ]],layoffs_location_with_coordinat!A:C,3,FALSE)</f>
        <v>California</v>
      </c>
      <c r="F2176" s="3" t="s">
        <v>25</v>
      </c>
      <c r="G2176" s="3" t="str">
        <f>VLOOKUP(Table13[[#This Row],[Location_HQ]],layoffs_location_with_coordinat!A:E,5,FALSE)</f>
        <v>North America</v>
      </c>
      <c r="H2176" s="3">
        <v>68</v>
      </c>
      <c r="I2176" s="8" t="d">
        <v>2025-03-25</v>
      </c>
      <c r="J2176" s="9"/>
      <c r="K2176" s="20"/>
      <c r="L2176" s="25"/>
      <c r="M2176" s="3" t="s">
        <v>60</v>
      </c>
      <c r="N2176" s="3" t="s">
        <v>108</v>
      </c>
      <c r="O2176" s="34" t="s">
        <v>2116</v>
      </c>
      <c r="P2176" s="3">
        <v>2025</v>
      </c>
      <c r="Q2176" s="3">
        <f>VLOOKUP(Table13[[#This Row],[Location_HQ]],layoffs_location_with_coordinat!A:F,6,FALSE)</f>
        <v>37.779258800000001</v>
      </c>
      <c r="R2176" s="3">
        <f>VLOOKUP(Table13[[#This Row],[Location_HQ]],layoffs_location_with_coordinat!A:G,7,FALSE)</f>
        <v>-122.4193286</v>
      </c>
    </row>
    <row r="2177" spans="1:18" x14ac:dyDescent="0.2">
      <c r="A2177" s="3">
        <v>2086</v>
      </c>
      <c r="B2177" s="3" t="s">
        <v>2117</v>
      </c>
      <c r="C2177" s="3" t="s">
        <v>260</v>
      </c>
      <c r="D2177" s="17">
        <f>VLOOKUP(Table13[[#This Row],[Location_HQ]],layoffs_location_with_coordinat!A:B,2,FALSE)</f>
        <v>0</v>
      </c>
      <c r="E2177" s="3" t="str">
        <f>VLOOKUP(Table13[[#This Row],[Location_HQ]],layoffs_location_with_coordinat!A:C,3,FALSE)</f>
        <v>District of Columbia</v>
      </c>
      <c r="F2177" s="3" t="s">
        <v>25</v>
      </c>
      <c r="G2177" s="3" t="str">
        <f>VLOOKUP(Table13[[#This Row],[Location_HQ]],layoffs_location_with_coordinat!A:E,5,FALSE)</f>
        <v>North America</v>
      </c>
      <c r="H2177" s="3">
        <v>20</v>
      </c>
      <c r="I2177" s="8" t="d">
        <v>2025-03-25</v>
      </c>
      <c r="J2177" s="9"/>
      <c r="K2177" s="20"/>
      <c r="L2177" s="25"/>
      <c r="M2177" s="3" t="s">
        <v>79</v>
      </c>
      <c r="N2177" s="3" t="s">
        <v>49</v>
      </c>
      <c r="O2177" s="34" t="s">
        <v>2118</v>
      </c>
      <c r="P2177" s="3">
        <v>2025</v>
      </c>
      <c r="Q2177" s="3">
        <f>VLOOKUP(Table13[[#This Row],[Location_HQ]],layoffs_location_with_coordinat!A:F,6,FALSE)</f>
        <v>38.8950368</v>
      </c>
      <c r="R2177" s="3">
        <f>VLOOKUP(Table13[[#This Row],[Location_HQ]],layoffs_location_with_coordinat!A:G,7,FALSE)</f>
        <v>-77.036542699999998</v>
      </c>
    </row>
    <row r="2178" spans="1:18" x14ac:dyDescent="0.2">
      <c r="A2178" s="3">
        <v>2083</v>
      </c>
      <c r="B2178" s="3" t="s">
        <v>415</v>
      </c>
      <c r="C2178" s="3" t="s">
        <v>132</v>
      </c>
      <c r="D2178" s="17">
        <f>VLOOKUP(Table13[[#This Row],[Location_HQ]],layoffs_location_with_coordinat!A:B,2,FALSE)</f>
        <v>0</v>
      </c>
      <c r="E2178" s="3" t="str">
        <f>VLOOKUP(Table13[[#This Row],[Location_HQ]],layoffs_location_with_coordinat!A:C,3,FALSE)</f>
        <v>Colorado</v>
      </c>
      <c r="F2178" s="3" t="s">
        <v>25</v>
      </c>
      <c r="G2178" s="3" t="str">
        <f>VLOOKUP(Table13[[#This Row],[Location_HQ]],layoffs_location_with_coordinat!A:E,5,FALSE)</f>
        <v>North America</v>
      </c>
      <c r="H2178" s="3">
        <v>120</v>
      </c>
      <c r="I2178" s="8" t="d">
        <v>2025-03-27</v>
      </c>
      <c r="J2178" s="9"/>
      <c r="K2178" s="20"/>
      <c r="L2178" s="25"/>
      <c r="M2178" s="3" t="s">
        <v>79</v>
      </c>
      <c r="N2178" s="3" t="s">
        <v>28</v>
      </c>
      <c r="O2178" s="34" t="s">
        <v>2114</v>
      </c>
      <c r="P2178" s="3">
        <v>2025</v>
      </c>
      <c r="Q2178" s="3">
        <f>VLOOKUP(Table13[[#This Row],[Location_HQ]],layoffs_location_with_coordinat!A:F,6,FALSE)</f>
        <v>39.739236400000003</v>
      </c>
      <c r="R2178" s="3">
        <f>VLOOKUP(Table13[[#This Row],[Location_HQ]],layoffs_location_with_coordinat!A:G,7,FALSE)</f>
        <v>-104.98486200000001</v>
      </c>
    </row>
    <row r="2179" spans="1:18" x14ac:dyDescent="0.2">
      <c r="A2179" s="3">
        <v>2080</v>
      </c>
      <c r="B2179" s="3" t="s">
        <v>2110</v>
      </c>
      <c r="C2179" s="3" t="s">
        <v>231</v>
      </c>
      <c r="D2179" s="17">
        <f>VLOOKUP(Table13[[#This Row],[Location_HQ]],layoffs_location_with_coordinat!A:B,2,FALSE)</f>
        <v>0</v>
      </c>
      <c r="E2179" s="3">
        <f>VLOOKUP(Table13[[#This Row],[Location_HQ]],layoffs_location_with_coordinat!A:C,3,FALSE)</f>
        <v>0</v>
      </c>
      <c r="F2179" s="3" t="s">
        <v>199</v>
      </c>
      <c r="G2179" s="3" t="str">
        <f>VLOOKUP(Table13[[#This Row],[Location_HQ]],layoffs_location_with_coordinat!A:E,5,FALSE)</f>
        <v>Oceana</v>
      </c>
      <c r="H2179" s="3">
        <v>10</v>
      </c>
      <c r="I2179" s="8" t="d">
        <v>2025-03-31</v>
      </c>
      <c r="J2179" s="9"/>
      <c r="K2179" s="20"/>
      <c r="L2179" s="25"/>
      <c r="M2179" s="3" t="s">
        <v>16</v>
      </c>
      <c r="N2179" s="3" t="s">
        <v>22</v>
      </c>
      <c r="O2179" s="34" t="s">
        <v>2111</v>
      </c>
      <c r="P2179" s="3">
        <v>2025</v>
      </c>
      <c r="Q2179" s="3">
        <f>VLOOKUP(Table13[[#This Row],[Location_HQ]],layoffs_location_with_coordinat!A:F,6,FALSE)</f>
        <v>-33.869843899999999</v>
      </c>
      <c r="R2179" s="3">
        <f>VLOOKUP(Table13[[#This Row],[Location_HQ]],layoffs_location_with_coordinat!A:G,7,FALSE)</f>
        <v>151.2082848</v>
      </c>
    </row>
    <row r="2180" spans="1:18" x14ac:dyDescent="0.2">
      <c r="A2180" s="3">
        <v>2081</v>
      </c>
      <c r="B2180" s="3" t="s">
        <v>2112</v>
      </c>
      <c r="C2180" s="3" t="s">
        <v>51</v>
      </c>
      <c r="D2180" s="17">
        <f>VLOOKUP(Table13[[#This Row],[Location_HQ]],layoffs_location_with_coordinat!A:B,2,FALSE)</f>
        <v>0</v>
      </c>
      <c r="E2180" s="3">
        <f>VLOOKUP(Table13[[#This Row],[Location_HQ]],layoffs_location_with_coordinat!A:C,3,FALSE)</f>
        <v>0</v>
      </c>
      <c r="F2180" s="3" t="s">
        <v>52</v>
      </c>
      <c r="G2180" s="3" t="str">
        <f>VLOOKUP(Table13[[#This Row],[Location_HQ]],layoffs_location_with_coordinat!A:E,5,FALSE)</f>
        <v>Europe</v>
      </c>
      <c r="H2180" s="3">
        <v>2800</v>
      </c>
      <c r="I2180" s="8" t="d">
        <v>2025-03-31</v>
      </c>
      <c r="J2180" s="9">
        <v>62</v>
      </c>
      <c r="K2180" s="25">
        <f>SUM((Table13[[#This Row],[Laid_Off]]*100)/Table13[[#This Row],[Percentage]])</f>
        <v>4516.1290322580644</v>
      </c>
      <c r="L2180" s="25">
        <f>SUM(Table13[[#This Row],[Company_Size_before_Layoffs]]-Table13[[#This Row],[Laid_Off]])</f>
        <v>1716.1290322580644</v>
      </c>
      <c r="M2180" s="3" t="s">
        <v>27</v>
      </c>
      <c r="N2180" s="3" t="s">
        <v>22</v>
      </c>
      <c r="O2180" s="34" t="s">
        <v>2113</v>
      </c>
      <c r="P2180" s="3">
        <v>2025</v>
      </c>
      <c r="Q2180" s="3">
        <f>VLOOKUP(Table13[[#This Row],[Location_HQ]],layoffs_location_with_coordinat!A:F,6,FALSE)</f>
        <v>59.325117200000001</v>
      </c>
      <c r="R2180" s="3">
        <f>VLOOKUP(Table13[[#This Row],[Location_HQ]],layoffs_location_with_coordinat!A:G,7,FALSE)</f>
        <v>18.0710935</v>
      </c>
    </row>
    <row r="2181" spans="1:18" x14ac:dyDescent="0.2">
      <c r="A2181" s="3">
        <v>2082</v>
      </c>
      <c r="B2181" s="3" t="s">
        <v>1502</v>
      </c>
      <c r="C2181" s="3" t="s">
        <v>260</v>
      </c>
      <c r="D2181" s="64">
        <f>VLOOKUP(Table13[[#This Row],[Location_HQ]],layoffs_location_with_coordinat!A:B,2,FALSE)</f>
        <v>0</v>
      </c>
      <c r="E2181" s="3" t="str">
        <f>VLOOKUP(Table13[[#This Row],[Location_HQ]],layoffs_location_with_coordinat!A:C,3,FALSE)</f>
        <v>District of Columbia</v>
      </c>
      <c r="F2181" s="3" t="s">
        <v>25</v>
      </c>
      <c r="G2181" s="3" t="str">
        <f>VLOOKUP(Table13[[#This Row],[Location_HQ]],layoffs_location_with_coordinat!A:E,5,FALSE)</f>
        <v>North America</v>
      </c>
      <c r="I2181" s="8" t="d">
        <v>2025-03-31</v>
      </c>
      <c r="J2181" s="9"/>
      <c r="K2181" s="20"/>
      <c r="L2181" s="25"/>
      <c r="M2181" s="3" t="s">
        <v>68</v>
      </c>
      <c r="N2181" s="3" t="s">
        <v>28</v>
      </c>
      <c r="O2181" s="34" t="s">
        <v>1994</v>
      </c>
      <c r="P2181" s="3">
        <v>2025</v>
      </c>
      <c r="Q2181" s="3">
        <f>VLOOKUP(Table13[[#This Row],[Location_HQ]],layoffs_location_with_coordinat!A:F,6,FALSE)</f>
        <v>38.8950368</v>
      </c>
      <c r="R2181" s="3">
        <f>VLOOKUP(Table13[[#This Row],[Location_HQ]],layoffs_location_with_coordinat!A:G,7,FALSE)</f>
        <v>-77.036542699999998</v>
      </c>
    </row>
    <row r="2182" spans="1:18" x14ac:dyDescent="0.2">
      <c r="A2182" s="3">
        <v>2083</v>
      </c>
      <c r="B2182" s="67" t="s">
        <v>2108</v>
      </c>
      <c r="C2182" s="67" t="s">
        <v>1371</v>
      </c>
      <c r="D2182" s="17" t="str">
        <f>VLOOKUP(Table13[[#This Row],[Location_HQ]],layoffs_location_with_coordinat!A:B,2,FALSE)</f>
        <v>San Francisco Bay Area</v>
      </c>
      <c r="E2182" s="3" t="str">
        <f>VLOOKUP(Table13[[#This Row],[Location_HQ]],layoffs_location_with_coordinat!A:C,3,FALSE)</f>
        <v>California</v>
      </c>
      <c r="F2182" s="67" t="s">
        <v>25</v>
      </c>
      <c r="G2182" s="67" t="str">
        <f>VLOOKUP(Table13[[#This Row],[Location_HQ]],layoffs_location_with_coordinat!A:E,5,FALSE)</f>
        <v>North America</v>
      </c>
      <c r="H2182" s="67">
        <v>281</v>
      </c>
      <c r="I2182" s="76" t="d">
        <v>2025-04-02</v>
      </c>
      <c r="J2182" s="71">
        <v>16</v>
      </c>
      <c r="K2182" s="25">
        <f>SUM((Table13[[#This Row],[Laid_Off]]*100)/Table13[[#This Row],[Percentage]])</f>
        <v>1756.25</v>
      </c>
      <c r="L2182" s="25">
        <f>SUM(Table13[[#This Row],[Company_Size_before_Layoffs]]-Table13[[#This Row],[Laid_Off]])</f>
        <v>1475.25</v>
      </c>
      <c r="M2182" s="67" t="s">
        <v>60</v>
      </c>
      <c r="N2182" s="67" t="s">
        <v>36</v>
      </c>
      <c r="O2182" s="72">
        <v>986</v>
      </c>
      <c r="P2182" s="67">
        <v>2025</v>
      </c>
      <c r="Q2182" s="68">
        <f>VLOOKUP(Table13[[#This Row],[Location_HQ]],layoffs_location_with_coordinat!A:F,6,FALSE)</f>
        <v>37.779258800000001</v>
      </c>
      <c r="R2182" s="68">
        <f>VLOOKUP(Table13[[#This Row],[Location_HQ]],layoffs_location_with_coordinat!A:G,7,FALSE)</f>
        <v>-122.4193286</v>
      </c>
    </row>
    <row r="2183" spans="1:18" x14ac:dyDescent="0.2">
      <c r="A2183" s="3">
        <v>2084</v>
      </c>
      <c r="B2183" s="67" t="s">
        <v>2110</v>
      </c>
      <c r="C2183" s="67" t="s">
        <v>231</v>
      </c>
      <c r="D2183" s="17">
        <f>VLOOKUP(Table13[[#This Row],[Location_HQ]],layoffs_location_with_coordinat!A:B,2,FALSE)</f>
        <v>0</v>
      </c>
      <c r="E2183" s="3">
        <f>VLOOKUP(Table13[[#This Row],[Location_HQ]],layoffs_location_with_coordinat!A:C,3,FALSE)</f>
        <v>0</v>
      </c>
      <c r="F2183" s="67" t="s">
        <v>199</v>
      </c>
      <c r="G2183" s="67" t="str">
        <f>VLOOKUP(Table13[[#This Row],[Location_HQ]],layoffs_location_with_coordinat!A:E,5,FALSE)</f>
        <v>Oceana</v>
      </c>
      <c r="H2183" s="67">
        <v>10</v>
      </c>
      <c r="I2183" s="76" t="d">
        <v>2025-04-02</v>
      </c>
      <c r="J2183" s="71"/>
      <c r="K2183" s="25"/>
      <c r="L2183" s="25"/>
      <c r="M2183" s="67" t="s">
        <v>16</v>
      </c>
      <c r="N2183" s="67" t="s">
        <v>22</v>
      </c>
      <c r="O2183" s="72">
        <v>2500</v>
      </c>
      <c r="P2183" s="67">
        <v>2025</v>
      </c>
      <c r="Q2183" s="68">
        <f>VLOOKUP(Table13[[#This Row],[Location_HQ]],layoffs_location_with_coordinat!A:F,6,FALSE)</f>
        <v>-33.869843899999999</v>
      </c>
      <c r="R2183" s="68">
        <f>VLOOKUP(Table13[[#This Row],[Location_HQ]],layoffs_location_with_coordinat!A:G,7,FALSE)</f>
        <v>151.2082848</v>
      </c>
    </row>
    <row r="2184" spans="1:18" x14ac:dyDescent="0.2">
      <c r="A2184" s="3">
        <v>2085</v>
      </c>
      <c r="B2184" s="69" t="s">
        <v>2275</v>
      </c>
      <c r="C2184" s="69" t="s">
        <v>267</v>
      </c>
      <c r="D2184" s="17">
        <f>VLOOKUP(Table13[[#This Row],[Location_HQ]],layoffs_location_with_coordinat!A:B,2,FALSE)</f>
        <v>0</v>
      </c>
      <c r="E2184" s="73">
        <f>VLOOKUP(Table13[[#This Row],[Location_HQ]],layoffs_location_with_coordinat!A:C,3,FALSE)</f>
        <v>0</v>
      </c>
      <c r="F2184" s="69" t="s">
        <v>199</v>
      </c>
      <c r="G2184" s="69" t="str">
        <f>VLOOKUP(Table13[[#This Row],[Location_HQ]],layoffs_location_with_coordinat!A:E,5,FALSE)</f>
        <v>Oceana</v>
      </c>
      <c r="H2184" s="69"/>
      <c r="I2184" s="76" t="d">
        <v>2025-04-02</v>
      </c>
      <c r="J2184" s="74">
        <v>100</v>
      </c>
      <c r="K2184" s="25"/>
      <c r="L2184" s="25">
        <f>SUM(Table13[[#This Row],[Company_Size_before_Layoffs]]-Table13[[#This Row],[Laid_Off]])</f>
        <v>0</v>
      </c>
      <c r="M2184" s="69" t="s">
        <v>79</v>
      </c>
      <c r="N2184" s="69" t="s">
        <v>147</v>
      </c>
      <c r="O2184" s="75"/>
      <c r="P2184" s="69">
        <v>2025</v>
      </c>
      <c r="Q2184" s="70">
        <f>VLOOKUP(Table13[[#This Row],[Location_HQ]],layoffs_location_with_coordinat!A:F,6,FALSE)</f>
        <v>-37.814245399999997</v>
      </c>
      <c r="R2184" s="70">
        <f>VLOOKUP(Table13[[#This Row],[Location_HQ]],layoffs_location_with_coordinat!A:G,7,FALSE)</f>
        <v>144.9631732</v>
      </c>
    </row>
    <row r="2185" spans="1:18" x14ac:dyDescent="0.2">
      <c r="A2185" s="3">
        <v>2086</v>
      </c>
      <c r="B2185" s="67" t="s">
        <v>2273</v>
      </c>
      <c r="C2185" s="67" t="s">
        <v>1744</v>
      </c>
      <c r="D2185" s="17" t="str">
        <f>VLOOKUP(Table13[[#This Row],[Location_HQ]],layoffs_location_with_coordinat!A:B,2,FALSE)</f>
        <v>San Francisco Bay Area</v>
      </c>
      <c r="E2185" s="3" t="str">
        <f>VLOOKUP(Table13[[#This Row],[Location_HQ]],layoffs_location_with_coordinat!A:C,3,FALSE)</f>
        <v>California</v>
      </c>
      <c r="F2185" s="67" t="s">
        <v>25</v>
      </c>
      <c r="G2185" s="67" t="str">
        <f>VLOOKUP(Table13[[#This Row],[Location_HQ]],layoffs_location_with_coordinat!A:E,5,FALSE)</f>
        <v>North America</v>
      </c>
      <c r="H2185" s="67">
        <v>123</v>
      </c>
      <c r="I2185" s="76" t="d">
        <v>2025-04-03</v>
      </c>
      <c r="J2185" s="71">
        <v>4</v>
      </c>
      <c r="K2185" s="25">
        <f>SUM((Table13[[#This Row],[Laid_Off]]*100)/Table13[[#This Row],[Percentage]])</f>
        <v>3075</v>
      </c>
      <c r="L2185" s="25">
        <f>SUM(Table13[[#This Row],[Company_Size_before_Layoffs]]-Table13[[#This Row],[Laid_Off]])</f>
        <v>2952</v>
      </c>
      <c r="M2185" s="67" t="s">
        <v>274</v>
      </c>
      <c r="N2185" s="67" t="s">
        <v>28</v>
      </c>
      <c r="O2185" s="72">
        <v>862</v>
      </c>
      <c r="P2185" s="67">
        <v>2025</v>
      </c>
      <c r="Q2185" s="68">
        <f>VLOOKUP(Table13[[#This Row],[Location_HQ]],layoffs_location_with_coordinat!A:F,6,FALSE)</f>
        <v>37.774663568000001</v>
      </c>
      <c r="R2185" s="68">
        <f>VLOOKUP(Table13[[#This Row],[Location_HQ]],layoffs_location_with_coordinat!A:G,7,FALSE)</f>
        <v>-121.973496106</v>
      </c>
    </row>
    <row r="2186" spans="1:18" x14ac:dyDescent="0.2">
      <c r="A2186" s="3">
        <v>2087</v>
      </c>
      <c r="B2186" s="67" t="s">
        <v>2274</v>
      </c>
      <c r="C2186" s="67" t="s">
        <v>58</v>
      </c>
      <c r="D2186" s="17">
        <f>VLOOKUP(Table13[[#This Row],[Location_HQ]],layoffs_location_with_coordinat!A:B,2,FALSE)</f>
        <v>0</v>
      </c>
      <c r="E2186" s="3">
        <f>VLOOKUP(Table13[[#This Row],[Location_HQ]],layoffs_location_with_coordinat!A:C,3,FALSE)</f>
        <v>0</v>
      </c>
      <c r="F2186" s="67" t="s">
        <v>2129</v>
      </c>
      <c r="G2186" s="67" t="str">
        <f>VLOOKUP(Table13[[#This Row],[Location_HQ]],layoffs_location_with_coordinat!A:E,5,FALSE)</f>
        <v>Europe</v>
      </c>
      <c r="H2186" s="67"/>
      <c r="I2186" s="76" t="d">
        <v>2025-04-03</v>
      </c>
      <c r="J2186" s="71"/>
      <c r="K2186" s="25"/>
      <c r="L2186" s="25"/>
      <c r="M2186" s="67" t="s">
        <v>137</v>
      </c>
      <c r="N2186" s="67" t="s">
        <v>22</v>
      </c>
      <c r="O2186" s="72"/>
      <c r="P2186" s="67">
        <v>2025</v>
      </c>
      <c r="Q2186" s="68">
        <f>VLOOKUP(Table13[[#This Row],[Location_HQ]],layoffs_location_with_coordinat!A:F,6,FALSE)</f>
        <v>51.489333500000001</v>
      </c>
      <c r="R2186" s="68">
        <f>VLOOKUP(Table13[[#This Row],[Location_HQ]],layoffs_location_with_coordinat!A:G,7,FALSE)</f>
        <v>-0.14405508452768701</v>
      </c>
    </row>
    <row r="2187" spans="1:18" x14ac:dyDescent="0.2">
      <c r="A2187" s="3">
        <v>2088</v>
      </c>
      <c r="B2187" s="67" t="s">
        <v>2272</v>
      </c>
      <c r="C2187" s="67" t="s">
        <v>47</v>
      </c>
      <c r="D2187" s="17">
        <f>VLOOKUP(Table13[[#This Row],[Location_HQ]],layoffs_location_with_coordinat!A:B,2,FALSE)</f>
        <v>0</v>
      </c>
      <c r="E2187" s="3">
        <f>VLOOKUP(Table13[[#This Row],[Location_HQ]],layoffs_location_with_coordinat!A:C,3,FALSE)</f>
        <v>0</v>
      </c>
      <c r="F2187" s="67" t="s">
        <v>20</v>
      </c>
      <c r="G2187" s="67" t="str">
        <f>VLOOKUP(Table13[[#This Row],[Location_HQ]],layoffs_location_with_coordinat!A:E,5,FALSE)</f>
        <v>Asia</v>
      </c>
      <c r="H2187" s="67"/>
      <c r="I2187" s="76" t="d">
        <v>2025-04-06</v>
      </c>
      <c r="J2187" s="71">
        <v>100</v>
      </c>
      <c r="K2187" s="25"/>
      <c r="L2187" s="25">
        <f>SUM(Table13[[#This Row],[Company_Size_before_Layoffs]]-Table13[[#This Row],[Laid_Off]])</f>
        <v>0</v>
      </c>
      <c r="M2187" s="67" t="s">
        <v>92</v>
      </c>
      <c r="N2187" s="67" t="s">
        <v>147</v>
      </c>
      <c r="O2187" s="72">
        <v>8</v>
      </c>
      <c r="P2187" s="67">
        <v>2025</v>
      </c>
      <c r="Q2187" s="68">
        <f>VLOOKUP(Table13[[#This Row],[Location_HQ]],layoffs_location_with_coordinat!A:F,6,FALSE)</f>
        <v>32.0852997</v>
      </c>
      <c r="R2187" s="68">
        <f>VLOOKUP(Table13[[#This Row],[Location_HQ]],layoffs_location_with_coordinat!A:G,7,FALSE)</f>
        <v>34.781806400000001</v>
      </c>
    </row>
    <row r="2188" spans="1:18" x14ac:dyDescent="0.2">
      <c r="A2188" s="3">
        <v>2089</v>
      </c>
      <c r="B2188" s="67" t="s">
        <v>2271</v>
      </c>
      <c r="C2188" s="67" t="s">
        <v>47</v>
      </c>
      <c r="D2188" s="17">
        <f>VLOOKUP(Table13[[#This Row],[Location_HQ]],layoffs_location_with_coordinat!A:B,2,FALSE)</f>
        <v>0</v>
      </c>
      <c r="E2188" s="3">
        <f>VLOOKUP(Table13[[#This Row],[Location_HQ]],layoffs_location_with_coordinat!A:C,3,FALSE)</f>
        <v>0</v>
      </c>
      <c r="F2188" s="67" t="s">
        <v>20</v>
      </c>
      <c r="G2188" s="67" t="str">
        <f>VLOOKUP(Table13[[#This Row],[Location_HQ]],layoffs_location_with_coordinat!A:E,5,FALSE)</f>
        <v>Asia</v>
      </c>
      <c r="H2188" s="67"/>
      <c r="I2188" s="76" t="d">
        <v>2025-04-09</v>
      </c>
      <c r="J2188" s="71">
        <v>100</v>
      </c>
      <c r="K2188" s="25"/>
      <c r="L2188" s="25">
        <f>SUM(Table13[[#This Row],[Company_Size_before_Layoffs]]-Table13[[#This Row],[Laid_Off]])</f>
        <v>0</v>
      </c>
      <c r="M2188" s="67" t="s">
        <v>239</v>
      </c>
      <c r="N2188" s="67" t="s">
        <v>147</v>
      </c>
      <c r="O2188" s="72"/>
      <c r="P2188" s="67">
        <v>2025</v>
      </c>
      <c r="Q2188" s="68">
        <f>VLOOKUP(Table13[[#This Row],[Location_HQ]],layoffs_location_with_coordinat!A:F,6,FALSE)</f>
        <v>32.0852997</v>
      </c>
      <c r="R2188" s="68">
        <f>VLOOKUP(Table13[[#This Row],[Location_HQ]],layoffs_location_with_coordinat!A:G,7,FALSE)</f>
        <v>34.781806400000001</v>
      </c>
    </row>
    <row r="2189" spans="1:18" x14ac:dyDescent="0.2">
      <c r="A2189" s="3">
        <v>2090</v>
      </c>
      <c r="B2189" s="67" t="s">
        <v>2264</v>
      </c>
      <c r="C2189" s="67" t="s">
        <v>1695</v>
      </c>
      <c r="D2189" s="17" t="str">
        <f>VLOOKUP(Table13[[#This Row],[Location_HQ]],layoffs_location_with_coordinat!A:B,2,FALSE)</f>
        <v>San Francisco Bay Area</v>
      </c>
      <c r="E2189" s="3" t="str">
        <f>VLOOKUP(Table13[[#This Row],[Location_HQ]],layoffs_location_with_coordinat!A:C,3,FALSE)</f>
        <v>California</v>
      </c>
      <c r="F2189" s="67" t="s">
        <v>25</v>
      </c>
      <c r="G2189" s="67" t="str">
        <f>VLOOKUP(Table13[[#This Row],[Location_HQ]],layoffs_location_with_coordinat!A:E,5,FALSE)</f>
        <v>North America</v>
      </c>
      <c r="H2189" s="67">
        <v>700</v>
      </c>
      <c r="I2189" s="76" t="d">
        <v>2025-04-20</v>
      </c>
      <c r="J2189" s="71">
        <v>6</v>
      </c>
      <c r="K2189" s="25">
        <f>SUM((Table13[[#This Row],[Laid_Off]]*100)/Table13[[#This Row],[Percentage]])</f>
        <v>11666.666666666666</v>
      </c>
      <c r="L2189" s="25">
        <f>SUM(Table13[[#This Row],[Company_Size_before_Layoffs]]-Table13[[#This Row],[Laid_Off]])</f>
        <v>10966.666666666666</v>
      </c>
      <c r="M2189" s="67" t="s">
        <v>79</v>
      </c>
      <c r="N2189" s="67" t="s">
        <v>28</v>
      </c>
      <c r="O2189" s="72"/>
      <c r="P2189" s="67">
        <v>2025</v>
      </c>
      <c r="Q2189" s="68">
        <f>VLOOKUP(Table13[[#This Row],[Location_HQ]],layoffs_location_with_coordinat!A:F,6,FALSE)</f>
        <v>37.336166300000002</v>
      </c>
      <c r="R2189" s="68">
        <f>VLOOKUP(Table13[[#This Row],[Location_HQ]],layoffs_location_with_coordinat!A:G,7,FALSE)</f>
        <v>-121.890591</v>
      </c>
    </row>
    <row r="2190" spans="1:18" x14ac:dyDescent="0.2">
      <c r="A2190" s="3">
        <v>2091</v>
      </c>
      <c r="B2190" s="67" t="s">
        <v>2270</v>
      </c>
      <c r="C2190" s="67" t="s">
        <v>1371</v>
      </c>
      <c r="D2190" s="17" t="str">
        <f>VLOOKUP(Table13[[#This Row],[Location_HQ]],layoffs_location_with_coordinat!A:B,2,FALSE)</f>
        <v>San Francisco Bay Area</v>
      </c>
      <c r="E2190" s="3" t="str">
        <f>VLOOKUP(Table13[[#This Row],[Location_HQ]],layoffs_location_with_coordinat!A:C,3,FALSE)</f>
        <v>California</v>
      </c>
      <c r="F2190" s="67" t="s">
        <v>25</v>
      </c>
      <c r="G2190" s="67" t="str">
        <f>VLOOKUP(Table13[[#This Row],[Location_HQ]],layoffs_location_with_coordinat!A:E,5,FALSE)</f>
        <v>North America</v>
      </c>
      <c r="H2190" s="67"/>
      <c r="I2190" s="76" t="d">
        <v>2025-04-20</v>
      </c>
      <c r="J2190" s="71">
        <v>100</v>
      </c>
      <c r="K2190" s="25"/>
      <c r="L2190" s="25">
        <f>SUM(Table13[[#This Row],[Company_Size_before_Layoffs]]-Table13[[#This Row],[Laid_Off]])</f>
        <v>0</v>
      </c>
      <c r="M2190" s="67" t="s">
        <v>130</v>
      </c>
      <c r="N2190" s="67" t="s">
        <v>28</v>
      </c>
      <c r="O2190" s="72">
        <v>99</v>
      </c>
      <c r="P2190" s="67">
        <v>2025</v>
      </c>
      <c r="Q2190" s="68">
        <f>VLOOKUP(Table13[[#This Row],[Location_HQ]],layoffs_location_with_coordinat!A:F,6,FALSE)</f>
        <v>37.779258800000001</v>
      </c>
      <c r="R2190" s="68">
        <f>VLOOKUP(Table13[[#This Row],[Location_HQ]],layoffs_location_with_coordinat!A:G,7,FALSE)</f>
        <v>-122.4193286</v>
      </c>
    </row>
    <row r="2191" spans="1:18" x14ac:dyDescent="0.2">
      <c r="A2191" s="3">
        <v>2092</v>
      </c>
      <c r="B2191" s="67" t="s">
        <v>513</v>
      </c>
      <c r="C2191" s="67" t="s">
        <v>1409</v>
      </c>
      <c r="D2191" s="17" t="str">
        <f>VLOOKUP(Table13[[#This Row],[Location_HQ]],layoffs_location_with_coordinat!A:B,2,FALSE)</f>
        <v>San Francisco Bay Area</v>
      </c>
      <c r="E2191" s="3" t="str">
        <f>VLOOKUP(Table13[[#This Row],[Location_HQ]],layoffs_location_with_coordinat!A:C,3,FALSE)</f>
        <v>California</v>
      </c>
      <c r="F2191" s="67" t="s">
        <v>25</v>
      </c>
      <c r="G2191" s="67" t="str">
        <f>VLOOKUP(Table13[[#This Row],[Location_HQ]],layoffs_location_with_coordinat!A:E,5,FALSE)</f>
        <v>North America</v>
      </c>
      <c r="H2191" s="67"/>
      <c r="I2191" s="76" t="d">
        <v>2025-04-21</v>
      </c>
      <c r="J2191" s="71"/>
      <c r="K2191" s="25"/>
      <c r="L2191" s="25"/>
      <c r="M2191" s="67" t="s">
        <v>16</v>
      </c>
      <c r="N2191" s="67" t="s">
        <v>28</v>
      </c>
      <c r="O2191" s="72">
        <v>26</v>
      </c>
      <c r="P2191" s="67">
        <v>2025</v>
      </c>
      <c r="Q2191" s="68">
        <f>VLOOKUP(Table13[[#This Row],[Location_HQ]],layoffs_location_with_coordinat!A:F,6,FALSE)</f>
        <v>37.3893889</v>
      </c>
      <c r="R2191" s="68">
        <f>VLOOKUP(Table13[[#This Row],[Location_HQ]],layoffs_location_with_coordinat!A:G,7,FALSE)</f>
        <v>-122.0832101</v>
      </c>
    </row>
    <row r="2192" spans="1:18" x14ac:dyDescent="0.2">
      <c r="A2192" s="3">
        <v>2093</v>
      </c>
      <c r="B2192" s="67" t="s">
        <v>695</v>
      </c>
      <c r="C2192" s="67" t="s">
        <v>135</v>
      </c>
      <c r="D2192" s="17">
        <f>VLOOKUP(Table13[[#This Row],[Location_HQ]],layoffs_location_with_coordinat!A:B,2,FALSE)</f>
        <v>0</v>
      </c>
      <c r="E2192" s="3" t="str">
        <f>VLOOKUP(Table13[[#This Row],[Location_HQ]],layoffs_location_with_coordinat!A:C,3,FALSE)</f>
        <v>Berlin</v>
      </c>
      <c r="F2192" s="67" t="s">
        <v>25</v>
      </c>
      <c r="G2192" s="67" t="str">
        <f>VLOOKUP(Table13[[#This Row],[Location_HQ]],layoffs_location_with_coordinat!A:E,5,FALSE)</f>
        <v>Europe</v>
      </c>
      <c r="H2192" s="67">
        <v>200</v>
      </c>
      <c r="I2192" s="76" t="d">
        <v>2025-04-22</v>
      </c>
      <c r="J2192" s="71"/>
      <c r="K2192" s="25"/>
      <c r="L2192" s="25"/>
      <c r="M2192" s="67" t="s">
        <v>90</v>
      </c>
      <c r="N2192" s="67" t="s">
        <v>108</v>
      </c>
      <c r="O2192" s="72">
        <v>593</v>
      </c>
      <c r="P2192" s="67">
        <v>2025</v>
      </c>
      <c r="Q2192" s="68">
        <f>VLOOKUP(Table13[[#This Row],[Location_HQ]],layoffs_location_with_coordinat!A:F,6,FALSE)</f>
        <v>52.517036500000003</v>
      </c>
      <c r="R2192" s="68">
        <f>VLOOKUP(Table13[[#This Row],[Location_HQ]],layoffs_location_with_coordinat!A:G,7,FALSE)</f>
        <v>13.3888599</v>
      </c>
    </row>
    <row r="2193" spans="1:18" x14ac:dyDescent="0.2">
      <c r="A2193" s="3">
        <v>2094</v>
      </c>
      <c r="B2193" s="67" t="s">
        <v>1579</v>
      </c>
      <c r="C2193" s="67" t="s">
        <v>638</v>
      </c>
      <c r="D2193" s="17">
        <f>VLOOKUP(Table13[[#This Row],[Location_HQ]],layoffs_location_with_coordinat!A:B,2,FALSE)</f>
        <v>0</v>
      </c>
      <c r="E2193" s="3" t="str">
        <f>VLOOKUP(Table13[[#This Row],[Location_HQ]],layoffs_location_with_coordinat!A:C,3,FALSE)</f>
        <v>California</v>
      </c>
      <c r="F2193" s="67" t="s">
        <v>25</v>
      </c>
      <c r="G2193" s="67" t="str">
        <f>VLOOKUP(Table13[[#This Row],[Location_HQ]],layoffs_location_with_coordinat!A:E,5,FALSE)</f>
        <v>North America</v>
      </c>
      <c r="H2193" s="67">
        <v>22000</v>
      </c>
      <c r="I2193" s="76" t="d">
        <v>2025-04-23</v>
      </c>
      <c r="J2193" s="71">
        <v>20</v>
      </c>
      <c r="K2193" s="25">
        <f>SUM((Table13[[#This Row],[Laid_Off]]*100)/Table13[[#This Row],[Percentage]])</f>
        <v>110000</v>
      </c>
      <c r="L2193" s="25">
        <f>SUM(Table13[[#This Row],[Company_Size_before_Layoffs]]-Table13[[#This Row],[Laid_Off]])</f>
        <v>88000</v>
      </c>
      <c r="M2193" s="67" t="s">
        <v>87</v>
      </c>
      <c r="N2193" s="67" t="s">
        <v>28</v>
      </c>
      <c r="O2193" s="72">
        <v>12</v>
      </c>
      <c r="P2193" s="67">
        <v>2025</v>
      </c>
      <c r="Q2193" s="68">
        <f>VLOOKUP(Table13[[#This Row],[Location_HQ]],layoffs_location_with_coordinat!A:F,6,FALSE)</f>
        <v>38.581060600000001</v>
      </c>
      <c r="R2193" s="68">
        <f>VLOOKUP(Table13[[#This Row],[Location_HQ]],layoffs_location_with_coordinat!A:G,7,FALSE)</f>
        <v>-121.49389499999999</v>
      </c>
    </row>
    <row r="2194" spans="1:18" x14ac:dyDescent="0.2">
      <c r="A2194" s="3">
        <v>2095</v>
      </c>
      <c r="B2194" s="67" t="s">
        <v>385</v>
      </c>
      <c r="C2194" s="67" t="s">
        <v>1444</v>
      </c>
      <c r="D2194" s="17" t="str">
        <f>VLOOKUP(Table13[[#This Row],[Location_HQ]],layoffs_location_with_coordinat!A:B,2,FALSE)</f>
        <v>San Francisco Bay Area</v>
      </c>
      <c r="E2194" s="3" t="str">
        <f>VLOOKUP(Table13[[#This Row],[Location_HQ]],layoffs_location_with_coordinat!A:C,3,FALSE)</f>
        <v>California</v>
      </c>
      <c r="F2194" s="67" t="s">
        <v>25</v>
      </c>
      <c r="G2194" s="67" t="str">
        <f>VLOOKUP(Table13[[#This Row],[Location_HQ]],layoffs_location_with_coordinat!A:E,5,FALSE)</f>
        <v>North America</v>
      </c>
      <c r="H2194" s="67">
        <v>100</v>
      </c>
      <c r="I2194" s="76" t="d">
        <v>2025-04-24</v>
      </c>
      <c r="J2194" s="71"/>
      <c r="K2194" s="25"/>
      <c r="L2194" s="25"/>
      <c r="M2194" s="67" t="s">
        <v>16</v>
      </c>
      <c r="N2194" s="67" t="s">
        <v>28</v>
      </c>
      <c r="O2194" s="72">
        <v>26000</v>
      </c>
      <c r="P2194" s="67">
        <v>2025</v>
      </c>
      <c r="Q2194" s="68">
        <f>VLOOKUP(Table13[[#This Row],[Location_HQ]],layoffs_location_with_coordinat!A:F,6,FALSE)</f>
        <v>37.451967099999997</v>
      </c>
      <c r="R2194" s="68">
        <f>VLOOKUP(Table13[[#This Row],[Location_HQ]],layoffs_location_with_coordinat!A:G,7,FALSE)</f>
        <v>-122.177992</v>
      </c>
    </row>
    <row r="2195" spans="1:18" x14ac:dyDescent="0.2">
      <c r="A2195" s="3">
        <v>2096</v>
      </c>
      <c r="B2195" s="67" t="s">
        <v>411</v>
      </c>
      <c r="C2195" s="67" t="s">
        <v>1371</v>
      </c>
      <c r="D2195" s="17" t="str">
        <f>VLOOKUP(Table13[[#This Row],[Location_HQ]],layoffs_location_with_coordinat!A:B,2,FALSE)</f>
        <v>San Francisco Bay Area</v>
      </c>
      <c r="E2195" s="3" t="str">
        <f>VLOOKUP(Table13[[#This Row],[Location_HQ]],layoffs_location_with_coordinat!A:C,3,FALSE)</f>
        <v>California</v>
      </c>
      <c r="F2195" s="67" t="s">
        <v>25</v>
      </c>
      <c r="G2195" s="67" t="str">
        <f>VLOOKUP(Table13[[#This Row],[Location_HQ]],layoffs_location_with_coordinat!A:E,5,FALSE)</f>
        <v>North America</v>
      </c>
      <c r="H2195" s="67"/>
      <c r="I2195" s="76" t="d">
        <v>2025-04-24</v>
      </c>
      <c r="J2195" s="71"/>
      <c r="K2195" s="25"/>
      <c r="L2195" s="25"/>
      <c r="M2195" s="67" t="s">
        <v>72</v>
      </c>
      <c r="N2195" s="67" t="s">
        <v>28</v>
      </c>
      <c r="O2195" s="72">
        <v>839</v>
      </c>
      <c r="P2195" s="67">
        <v>2025</v>
      </c>
      <c r="Q2195" s="68">
        <f>VLOOKUP(Table13[[#This Row],[Location_HQ]],layoffs_location_with_coordinat!A:F,6,FALSE)</f>
        <v>37.779258800000001</v>
      </c>
      <c r="R2195" s="68">
        <f>VLOOKUP(Table13[[#This Row],[Location_HQ]],layoffs_location_with_coordinat!A:G,7,FALSE)</f>
        <v>-122.4193286</v>
      </c>
    </row>
    <row r="2196" spans="1:18" x14ac:dyDescent="0.2">
      <c r="A2196" s="3">
        <v>2097</v>
      </c>
      <c r="B2196" s="67" t="s">
        <v>2266</v>
      </c>
      <c r="C2196" s="67" t="s">
        <v>1474</v>
      </c>
      <c r="D2196" s="17" t="str">
        <f>VLOOKUP(Table13[[#This Row],[Location_HQ]],layoffs_location_with_coordinat!A:B,2,FALSE)</f>
        <v>San Francisco Bay Area</v>
      </c>
      <c r="E2196" s="3" t="str">
        <f>VLOOKUP(Table13[[#This Row],[Location_HQ]],layoffs_location_with_coordinat!A:C,3,FALSE)</f>
        <v>California</v>
      </c>
      <c r="F2196" s="67" t="s">
        <v>25</v>
      </c>
      <c r="G2196" s="67" t="str">
        <f>VLOOKUP(Table13[[#This Row],[Location_HQ]],layoffs_location_with_coordinat!A:E,5,FALSE)</f>
        <v>North America</v>
      </c>
      <c r="H2196" s="67">
        <v>77</v>
      </c>
      <c r="I2196" s="76" t="d">
        <v>2025-04-25</v>
      </c>
      <c r="J2196" s="71">
        <v>15</v>
      </c>
      <c r="K2196" s="25">
        <f>SUM((Table13[[#This Row],[Laid_Off]]*100)/Table13[[#This Row],[Percentage]])</f>
        <v>513.33333333333337</v>
      </c>
      <c r="L2196" s="25">
        <f>SUM(Table13[[#This Row],[Company_Size_before_Layoffs]]-Table13[[#This Row],[Laid_Off]])</f>
        <v>436.33333333333337</v>
      </c>
      <c r="M2196" s="67" t="s">
        <v>62</v>
      </c>
      <c r="N2196" s="67" t="s">
        <v>108</v>
      </c>
      <c r="O2196" s="72">
        <v>1100</v>
      </c>
      <c r="P2196" s="67">
        <v>2025</v>
      </c>
      <c r="Q2196" s="68">
        <f>VLOOKUP(Table13[[#This Row],[Location_HQ]],layoffs_location_with_coordinat!A:F,6,FALSE)</f>
        <v>37.4443293</v>
      </c>
      <c r="R2196" s="68">
        <f>VLOOKUP(Table13[[#This Row],[Location_HQ]],layoffs_location_with_coordinat!A:G,7,FALSE)</f>
        <v>-122.1598465</v>
      </c>
    </row>
    <row r="2197" spans="1:18" x14ac:dyDescent="0.2">
      <c r="A2197" s="3">
        <v>2098</v>
      </c>
      <c r="B2197" s="67" t="s">
        <v>2269</v>
      </c>
      <c r="C2197" s="67" t="s">
        <v>1330</v>
      </c>
      <c r="D2197" s="17" t="str">
        <f>VLOOKUP(Table13[[#This Row],[Location_HQ]],layoffs_location_with_coordinat!A:B,2,FALSE)</f>
        <v>San Francisco Bay Area</v>
      </c>
      <c r="E2197" s="3" t="str">
        <f>VLOOKUP(Table13[[#This Row],[Location_HQ]],layoffs_location_with_coordinat!A:C,3,FALSE)</f>
        <v>California</v>
      </c>
      <c r="F2197" s="67" t="s">
        <v>14</v>
      </c>
      <c r="G2197" s="67" t="str">
        <f>VLOOKUP(Table13[[#This Row],[Location_HQ]],layoffs_location_with_coordinat!A:E,5,FALSE)</f>
        <v>North America</v>
      </c>
      <c r="H2197" s="67">
        <v>200</v>
      </c>
      <c r="I2197" s="76" t="d">
        <v>2025-04-25</v>
      </c>
      <c r="J2197" s="71"/>
      <c r="K2197" s="25"/>
      <c r="L2197" s="25"/>
      <c r="M2197" s="67" t="s">
        <v>60</v>
      </c>
      <c r="N2197" s="67" t="s">
        <v>63</v>
      </c>
      <c r="O2197" s="72">
        <v>484</v>
      </c>
      <c r="P2197" s="67">
        <v>2025</v>
      </c>
      <c r="Q2197" s="68">
        <f>VLOOKUP(Table13[[#This Row],[Location_HQ]],layoffs_location_with_coordinat!A:F,6,FALSE)</f>
        <v>37.548269699999999</v>
      </c>
      <c r="R2197" s="68">
        <f>VLOOKUP(Table13[[#This Row],[Location_HQ]],layoffs_location_with_coordinat!A:G,7,FALSE)</f>
        <v>-121.98857099999999</v>
      </c>
    </row>
    <row r="2198" spans="1:18" x14ac:dyDescent="0.2">
      <c r="A2198" s="3">
        <v>2099</v>
      </c>
      <c r="B2198" s="67" t="s">
        <v>1032</v>
      </c>
      <c r="C2198" s="67" t="s">
        <v>182</v>
      </c>
      <c r="D2198" s="17">
        <f>VLOOKUP(Table13[[#This Row],[Location_HQ]],layoffs_location_with_coordinat!A:B,2,FALSE)</f>
        <v>0</v>
      </c>
      <c r="E2198" s="3">
        <f>VLOOKUP(Table13[[#This Row],[Location_HQ]],layoffs_location_with_coordinat!A:C,3,FALSE)</f>
        <v>0</v>
      </c>
      <c r="F2198" s="67" t="s">
        <v>14</v>
      </c>
      <c r="G2198" s="67" t="str">
        <f>VLOOKUP(Table13[[#This Row],[Location_HQ]],layoffs_location_with_coordinat!A:E,5,FALSE)</f>
        <v>Asia</v>
      </c>
      <c r="H2198" s="67">
        <v>200</v>
      </c>
      <c r="I2198" s="76" t="d">
        <v>2025-04-26</v>
      </c>
      <c r="J2198" s="71"/>
      <c r="K2198" s="25"/>
      <c r="L2198" s="25"/>
      <c r="M2198" s="67" t="s">
        <v>32</v>
      </c>
      <c r="N2198" s="67" t="s">
        <v>81</v>
      </c>
      <c r="O2198" s="72">
        <v>1300</v>
      </c>
      <c r="P2198" s="67">
        <v>2025</v>
      </c>
      <c r="Q2198" s="68">
        <f>VLOOKUP(Table13[[#This Row],[Location_HQ]],layoffs_location_with_coordinat!A:F,6,FALSE)</f>
        <v>28.4646148</v>
      </c>
      <c r="R2198" s="68">
        <f>VLOOKUP(Table13[[#This Row],[Location_HQ]],layoffs_location_with_coordinat!A:G,7,FALSE)</f>
        <v>77.029919399999997</v>
      </c>
    </row>
    <row r="2199" spans="1:18" x14ac:dyDescent="0.2">
      <c r="A2199" s="3">
        <v>2100</v>
      </c>
      <c r="B2199" s="67" t="s">
        <v>1281</v>
      </c>
      <c r="C2199" s="67" t="s">
        <v>1371</v>
      </c>
      <c r="D2199" s="17" t="str">
        <f>VLOOKUP(Table13[[#This Row],[Location_HQ]],layoffs_location_with_coordinat!A:B,2,FALSE)</f>
        <v>San Francisco Bay Area</v>
      </c>
      <c r="E2199" s="3" t="str">
        <f>VLOOKUP(Table13[[#This Row],[Location_HQ]],layoffs_location_with_coordinat!A:C,3,FALSE)</f>
        <v>California</v>
      </c>
      <c r="F2199" s="67" t="s">
        <v>25</v>
      </c>
      <c r="G2199" s="67" t="str">
        <f>VLOOKUP(Table13[[#This Row],[Location_HQ]],layoffs_location_with_coordinat!A:E,5,FALSE)</f>
        <v>North America</v>
      </c>
      <c r="H2199" s="67">
        <v>150</v>
      </c>
      <c r="I2199" s="76" t="d">
        <v>2025-04-26</v>
      </c>
      <c r="J2199" s="71">
        <v>17</v>
      </c>
      <c r="K2199" s="25">
        <f>SUM((Table13[[#This Row],[Laid_Off]]*100)/Table13[[#This Row],[Percentage]])</f>
        <v>882.35294117647061</v>
      </c>
      <c r="L2199" s="25">
        <f>SUM(Table13[[#This Row],[Company_Size_before_Layoffs]]-Table13[[#This Row],[Laid_Off]])</f>
        <v>732.35294117647061</v>
      </c>
      <c r="M2199" s="67" t="s">
        <v>32</v>
      </c>
      <c r="N2199" s="67" t="s">
        <v>36</v>
      </c>
      <c r="O2199" s="72">
        <v>467</v>
      </c>
      <c r="P2199" s="67">
        <v>2025</v>
      </c>
      <c r="Q2199" s="68">
        <f>VLOOKUP(Table13[[#This Row],[Location_HQ]],layoffs_location_with_coordinat!A:F,6,FALSE)</f>
        <v>37.779258800000001</v>
      </c>
      <c r="R2199" s="68">
        <f>VLOOKUP(Table13[[#This Row],[Location_HQ]],layoffs_location_with_coordinat!A:G,7,FALSE)</f>
        <v>-122.4193286</v>
      </c>
    </row>
    <row r="2200" spans="1:18" x14ac:dyDescent="0.2">
      <c r="A2200" s="3">
        <v>2101</v>
      </c>
      <c r="B2200" s="67" t="s">
        <v>934</v>
      </c>
      <c r="C2200" s="67" t="s">
        <v>1474</v>
      </c>
      <c r="D2200" s="17" t="str">
        <f>VLOOKUP(Table13[[#This Row],[Location_HQ]],layoffs_location_with_coordinat!A:B,2,FALSE)</f>
        <v>San Francisco Bay Area</v>
      </c>
      <c r="E2200" s="3" t="str">
        <f>VLOOKUP(Table13[[#This Row],[Location_HQ]],layoffs_location_with_coordinat!A:C,3,FALSE)</f>
        <v>California</v>
      </c>
      <c r="F2200" s="67" t="s">
        <v>25</v>
      </c>
      <c r="G2200" s="67" t="str">
        <f>VLOOKUP(Table13[[#This Row],[Location_HQ]],layoffs_location_with_coordinat!A:E,5,FALSE)</f>
        <v>North America</v>
      </c>
      <c r="H2200" s="67">
        <v>97</v>
      </c>
      <c r="I2200" s="76" t="d">
        <v>2025-04-26</v>
      </c>
      <c r="J2200" s="71"/>
      <c r="K2200" s="25"/>
      <c r="L2200" s="25"/>
      <c r="M2200" s="67" t="s">
        <v>130</v>
      </c>
      <c r="N2200" s="67" t="s">
        <v>28</v>
      </c>
      <c r="O2200" s="72">
        <v>1600</v>
      </c>
      <c r="P2200" s="67">
        <v>2025</v>
      </c>
      <c r="Q2200" s="68">
        <f>VLOOKUP(Table13[[#This Row],[Location_HQ]],layoffs_location_with_coordinat!A:F,6,FALSE)</f>
        <v>37.4443293</v>
      </c>
      <c r="R2200" s="68">
        <f>VLOOKUP(Table13[[#This Row],[Location_HQ]],layoffs_location_with_coordinat!A:G,7,FALSE)</f>
        <v>-122.1598465</v>
      </c>
    </row>
    <row r="2201" spans="1:18" x14ac:dyDescent="0.2">
      <c r="A2201" s="3">
        <v>2102</v>
      </c>
      <c r="B2201" s="67" t="s">
        <v>2268</v>
      </c>
      <c r="C2201" s="67" t="s">
        <v>1371</v>
      </c>
      <c r="D2201" s="17" t="str">
        <f>VLOOKUP(Table13[[#This Row],[Location_HQ]],layoffs_location_with_coordinat!A:B,2,FALSE)</f>
        <v>San Francisco Bay Area</v>
      </c>
      <c r="E2201" s="3" t="str">
        <f>VLOOKUP(Table13[[#This Row],[Location_HQ]],layoffs_location_with_coordinat!A:C,3,FALSE)</f>
        <v>California</v>
      </c>
      <c r="F2201" s="67" t="s">
        <v>25</v>
      </c>
      <c r="G2201" s="67" t="str">
        <f>VLOOKUP(Table13[[#This Row],[Location_HQ]],layoffs_location_with_coordinat!A:E,5,FALSE)</f>
        <v>North America</v>
      </c>
      <c r="H2201" s="67">
        <v>7</v>
      </c>
      <c r="I2201" s="76" t="d">
        <v>2025-04-26</v>
      </c>
      <c r="J2201" s="71">
        <v>100</v>
      </c>
      <c r="K2201" s="25">
        <f>SUM((Table13[[#This Row],[Laid_Off]]*100)/Table13[[#This Row],[Percentage]])</f>
        <v>7</v>
      </c>
      <c r="L2201" s="25">
        <f>SUM(Table13[[#This Row],[Company_Size_before_Layoffs]]-Table13[[#This Row],[Laid_Off]])</f>
        <v>0</v>
      </c>
      <c r="M2201" s="67" t="s">
        <v>16</v>
      </c>
      <c r="N2201" s="67" t="s">
        <v>147</v>
      </c>
      <c r="O2201" s="72">
        <v>3</v>
      </c>
      <c r="P2201" s="67">
        <v>2025</v>
      </c>
      <c r="Q2201" s="68">
        <f>VLOOKUP(Table13[[#This Row],[Location_HQ]],layoffs_location_with_coordinat!A:F,6,FALSE)</f>
        <v>37.779258800000001</v>
      </c>
      <c r="R2201" s="68">
        <f>VLOOKUP(Table13[[#This Row],[Location_HQ]],layoffs_location_with_coordinat!A:G,7,FALSE)</f>
        <v>-122.4193286</v>
      </c>
    </row>
    <row r="2202" spans="1:18" x14ac:dyDescent="0.2">
      <c r="A2202" s="3">
        <v>2103</v>
      </c>
      <c r="B2202" s="67" t="s">
        <v>2267</v>
      </c>
      <c r="C2202" s="67" t="s">
        <v>67</v>
      </c>
      <c r="D2202" s="17">
        <f>VLOOKUP(Table13[[#This Row],[Location_HQ]],layoffs_location_with_coordinat!A:B,2,FALSE)</f>
        <v>0</v>
      </c>
      <c r="E2202" s="3">
        <f>VLOOKUP(Table13[[#This Row],[Location_HQ]],layoffs_location_with_coordinat!A:C,3,FALSE)</f>
        <v>0</v>
      </c>
      <c r="F2202" s="67" t="s">
        <v>14</v>
      </c>
      <c r="G2202" s="67" t="str">
        <f>VLOOKUP(Table13[[#This Row],[Location_HQ]],layoffs_location_with_coordinat!A:E,5,FALSE)</f>
        <v>Asia</v>
      </c>
      <c r="H2202" s="67">
        <v>100</v>
      </c>
      <c r="I2202" s="76" t="d">
        <v>2025-04-27</v>
      </c>
      <c r="J2202" s="71"/>
      <c r="K2202" s="25"/>
      <c r="L2202" s="25"/>
      <c r="M2202" s="67" t="s">
        <v>35</v>
      </c>
      <c r="N2202" s="67" t="s">
        <v>108</v>
      </c>
      <c r="O2202" s="72">
        <v>125</v>
      </c>
      <c r="P2202" s="67">
        <v>2025</v>
      </c>
      <c r="Q2202" s="68">
        <f>VLOOKUP(Table13[[#This Row],[Location_HQ]],layoffs_location_with_coordinat!A:F,6,FALSE)</f>
        <v>28.570633300000001</v>
      </c>
      <c r="R2202" s="68">
        <f>VLOOKUP(Table13[[#This Row],[Location_HQ]],layoffs_location_with_coordinat!A:G,7,FALSE)</f>
        <v>77.327214699999999</v>
      </c>
    </row>
    <row r="2203" spans="1:18" x14ac:dyDescent="0.2">
      <c r="A2203" s="3">
        <v>2104</v>
      </c>
      <c r="B2203" s="67" t="s">
        <v>1414</v>
      </c>
      <c r="C2203" s="67" t="s">
        <v>43</v>
      </c>
      <c r="D2203" s="17">
        <f>VLOOKUP(Table13[[#This Row],[Location_HQ]],layoffs_location_with_coordinat!A:B,2,FALSE)</f>
        <v>0</v>
      </c>
      <c r="E2203" s="3" t="str">
        <f>VLOOKUP(Table13[[#This Row],[Location_HQ]],layoffs_location_with_coordinat!A:C,3,FALSE)</f>
        <v>Washington</v>
      </c>
      <c r="F2203" s="67" t="s">
        <v>25</v>
      </c>
      <c r="G2203" s="67" t="str">
        <f>VLOOKUP(Table13[[#This Row],[Location_HQ]],layoffs_location_with_coordinat!A:E,5,FALSE)</f>
        <v>North America</v>
      </c>
      <c r="H2203" s="67"/>
      <c r="I2203" s="76" t="d">
        <v>2025-04-28</v>
      </c>
      <c r="J2203" s="71">
        <v>3</v>
      </c>
      <c r="K2203" s="25"/>
      <c r="L2203" s="25"/>
      <c r="M2203" s="67" t="s">
        <v>72</v>
      </c>
      <c r="N2203" s="67" t="s">
        <v>28</v>
      </c>
      <c r="O2203" s="72">
        <v>3300</v>
      </c>
      <c r="P2203" s="67">
        <v>2025</v>
      </c>
      <c r="Q2203" s="68">
        <f>VLOOKUP(Table13[[#This Row],[Location_HQ]],layoffs_location_with_coordinat!A:F,6,FALSE)</f>
        <v>47.603832099999998</v>
      </c>
      <c r="R2203" s="68">
        <f>VLOOKUP(Table13[[#This Row],[Location_HQ]],layoffs_location_with_coordinat!A:G,7,FALSE)</f>
        <v>-122.330062</v>
      </c>
    </row>
    <row r="2204" spans="1:18" x14ac:dyDescent="0.2">
      <c r="A2204" s="3">
        <v>2105</v>
      </c>
      <c r="B2204" s="67" t="s">
        <v>1977</v>
      </c>
      <c r="C2204" s="67" t="s">
        <v>76</v>
      </c>
      <c r="D2204" s="17">
        <f>VLOOKUP(Table13[[#This Row],[Location_HQ]],layoffs_location_with_coordinat!A:B,2,FALSE)</f>
        <v>0</v>
      </c>
      <c r="E2204" s="3" t="str">
        <f>VLOOKUP(Table13[[#This Row],[Location_HQ]],layoffs_location_with_coordinat!A:C,3,FALSE)</f>
        <v>California</v>
      </c>
      <c r="F2204" s="67" t="s">
        <v>25</v>
      </c>
      <c r="G2204" s="67" t="str">
        <f>VLOOKUP(Table13[[#This Row],[Location_HQ]],layoffs_location_with_coordinat!A:E,5,FALSE)</f>
        <v>North America</v>
      </c>
      <c r="H2204" s="67"/>
      <c r="I2204" s="76" t="d">
        <v>2025-04-28</v>
      </c>
      <c r="J2204" s="71"/>
      <c r="K2204" s="25"/>
      <c r="L2204" s="25"/>
      <c r="M2204" s="67" t="s">
        <v>60</v>
      </c>
      <c r="N2204" s="67" t="s">
        <v>22</v>
      </c>
      <c r="O2204" s="72">
        <v>238</v>
      </c>
      <c r="P2204" s="67">
        <v>2025</v>
      </c>
      <c r="Q2204" s="68">
        <f>VLOOKUP(Table13[[#This Row],[Location_HQ]],layoffs_location_with_coordinat!A:F,6,FALSE)</f>
        <v>34.053690899999999</v>
      </c>
      <c r="R2204" s="68">
        <f>VLOOKUP(Table13[[#This Row],[Location_HQ]],layoffs_location_with_coordinat!A:G,7,FALSE)</f>
        <v>-118.242766</v>
      </c>
    </row>
    <row r="2205" spans="1:18" x14ac:dyDescent="0.2">
      <c r="A2205" s="3">
        <v>2106</v>
      </c>
      <c r="B2205" s="67" t="s">
        <v>588</v>
      </c>
      <c r="C2205" s="67" t="s">
        <v>43</v>
      </c>
      <c r="D2205" s="17">
        <f>VLOOKUP(Table13[[#This Row],[Location_HQ]],layoffs_location_with_coordinat!A:B,2,FALSE)</f>
        <v>0</v>
      </c>
      <c r="E2205" s="3" t="str">
        <f>VLOOKUP(Table13[[#This Row],[Location_HQ]],layoffs_location_with_coordinat!A:C,3,FALSE)</f>
        <v>Washington</v>
      </c>
      <c r="F2205" s="67" t="s">
        <v>25</v>
      </c>
      <c r="G2205" s="67" t="str">
        <f>VLOOKUP(Table13[[#This Row],[Location_HQ]],layoffs_location_with_coordinat!A:E,5,FALSE)</f>
        <v>North America</v>
      </c>
      <c r="H2205" s="67"/>
      <c r="I2205" s="76" t="d">
        <v>2025-04-28</v>
      </c>
      <c r="J2205" s="71">
        <v>100</v>
      </c>
      <c r="K2205" s="25"/>
      <c r="L2205" s="25">
        <f>SUM(Table13[[#This Row],[Company_Size_before_Layoffs]]-Table13[[#This Row],[Laid_Off]])</f>
        <v>0</v>
      </c>
      <c r="M2205" s="67" t="s">
        <v>87</v>
      </c>
      <c r="N2205" s="67" t="s">
        <v>22</v>
      </c>
      <c r="O2205" s="72"/>
      <c r="P2205" s="67">
        <v>2025</v>
      </c>
      <c r="Q2205" s="68">
        <f>VLOOKUP(Table13[[#This Row],[Location_HQ]],layoffs_location_with_coordinat!A:F,6,FALSE)</f>
        <v>47.603832099999998</v>
      </c>
      <c r="R2205" s="68">
        <f>VLOOKUP(Table13[[#This Row],[Location_HQ]],layoffs_location_with_coordinat!A:G,7,FALSE)</f>
        <v>-122.330062</v>
      </c>
    </row>
    <row r="2206" spans="1:18" x14ac:dyDescent="0.2">
      <c r="A2206" s="3">
        <v>2107</v>
      </c>
      <c r="B2206" s="67" t="s">
        <v>363</v>
      </c>
      <c r="C2206" s="67" t="s">
        <v>1711</v>
      </c>
      <c r="D2206" s="17" t="str">
        <f>VLOOKUP(Table13[[#This Row],[Location_HQ]],layoffs_location_with_coordinat!A:B,2,FALSE)</f>
        <v>San Francisco Bay Area</v>
      </c>
      <c r="E2206" s="3" t="str">
        <f>VLOOKUP(Table13[[#This Row],[Location_HQ]],layoffs_location_with_coordinat!A:C,3,FALSE)</f>
        <v>California</v>
      </c>
      <c r="F2206" s="67" t="s">
        <v>25</v>
      </c>
      <c r="G2206" s="67" t="str">
        <f>VLOOKUP(Table13[[#This Row],[Location_HQ]],layoffs_location_with_coordinat!A:E,5,FALSE)</f>
        <v>North America</v>
      </c>
      <c r="H2206" s="67">
        <v>300</v>
      </c>
      <c r="I2206" s="76" t="d">
        <v>2025-04-29</v>
      </c>
      <c r="J2206" s="71"/>
      <c r="K2206" s="25"/>
      <c r="L2206" s="25"/>
      <c r="M2206" s="67" t="s">
        <v>16</v>
      </c>
      <c r="N2206" s="67" t="s">
        <v>28</v>
      </c>
      <c r="O2206" s="72">
        <v>2</v>
      </c>
      <c r="P2206" s="67">
        <v>2025</v>
      </c>
      <c r="Q2206" s="68">
        <f>VLOOKUP(Table13[[#This Row],[Location_HQ]],layoffs_location_with_coordinat!A:F,6,FALSE)</f>
        <v>37.486323900000002</v>
      </c>
      <c r="R2206" s="68">
        <f>VLOOKUP(Table13[[#This Row],[Location_HQ]],layoffs_location_with_coordinat!A:G,7,FALSE)</f>
        <v>-122.232523</v>
      </c>
    </row>
    <row r="2207" spans="1:18" x14ac:dyDescent="0.2">
      <c r="A2207" s="3">
        <v>2108</v>
      </c>
      <c r="B2207" s="67" t="s">
        <v>2265</v>
      </c>
      <c r="C2207" s="67" t="s">
        <v>1371</v>
      </c>
      <c r="D2207" s="17" t="str">
        <f>VLOOKUP(Table13[[#This Row],[Location_HQ]],layoffs_location_with_coordinat!A:B,2,FALSE)</f>
        <v>San Francisco Bay Area</v>
      </c>
      <c r="E2207" s="3" t="str">
        <f>VLOOKUP(Table13[[#This Row],[Location_HQ]],layoffs_location_with_coordinat!A:C,3,FALSE)</f>
        <v>California</v>
      </c>
      <c r="F2207" s="67" t="s">
        <v>25</v>
      </c>
      <c r="G2207" s="67" t="str">
        <f>VLOOKUP(Table13[[#This Row],[Location_HQ]],layoffs_location_with_coordinat!A:E,5,FALSE)</f>
        <v>North America</v>
      </c>
      <c r="H2207" s="67"/>
      <c r="I2207" s="76" t="d">
        <v>2025-04-29</v>
      </c>
      <c r="J2207" s="71">
        <v>27</v>
      </c>
      <c r="K2207" s="25"/>
      <c r="L2207" s="25"/>
      <c r="M2207" s="67" t="s">
        <v>27</v>
      </c>
      <c r="N2207" s="67" t="s">
        <v>28</v>
      </c>
      <c r="O2207" s="72">
        <v>583</v>
      </c>
      <c r="P2207" s="67">
        <v>2025</v>
      </c>
      <c r="Q2207" s="68">
        <f>VLOOKUP(Table13[[#This Row],[Location_HQ]],layoffs_location_with_coordinat!A:F,6,FALSE)</f>
        <v>37.779258800000001</v>
      </c>
      <c r="R2207" s="68">
        <f>VLOOKUP(Table13[[#This Row],[Location_HQ]],layoffs_location_with_coordinat!A:G,7,FALSE)</f>
        <v>-122.4193286</v>
      </c>
    </row>
    <row r="2208" spans="1:18" x14ac:dyDescent="0.2">
      <c r="A2208" s="3">
        <v>2109</v>
      </c>
      <c r="B2208" s="67" t="s">
        <v>2263</v>
      </c>
      <c r="C2208" s="67" t="s">
        <v>809</v>
      </c>
      <c r="D2208" s="17">
        <f>VLOOKUP(Table13[[#This Row],[Location_HQ]],layoffs_location_with_coordinat!A:B,2,FALSE)</f>
        <v>0</v>
      </c>
      <c r="E2208" s="3">
        <f>VLOOKUP(Table13[[#This Row],[Location_HQ]],layoffs_location_with_coordinat!A:C,3,FALSE)</f>
        <v>0</v>
      </c>
      <c r="F2208" s="67" t="s">
        <v>2129</v>
      </c>
      <c r="G2208" s="67" t="str">
        <f>VLOOKUP(Table13[[#This Row],[Location_HQ]],layoffs_location_with_coordinat!A:E,5,FALSE)</f>
        <v>Europe</v>
      </c>
      <c r="H2208" s="67">
        <v>200</v>
      </c>
      <c r="I2208" s="76" t="d">
        <v>2025-05-01</v>
      </c>
      <c r="J2208" s="71">
        <v>100</v>
      </c>
      <c r="K2208" s="25">
        <f>SUM((Table13[[#This Row],[Laid_Off]]*100)/Table13[[#This Row],[Percentage]])</f>
        <v>200</v>
      </c>
      <c r="L2208" s="25">
        <f>SUM(Table13[[#This Row],[Company_Size_before_Layoffs]]-Table13[[#This Row],[Laid_Off]])</f>
        <v>0</v>
      </c>
      <c r="M2208" s="67" t="s">
        <v>60</v>
      </c>
      <c r="N2208" s="67" t="s">
        <v>22</v>
      </c>
      <c r="O2208" s="72"/>
      <c r="P2208" s="67">
        <v>2025</v>
      </c>
      <c r="Q2208" s="68">
        <f>VLOOKUP(Table13[[#This Row],[Location_HQ]],layoffs_location_with_coordinat!A:F,6,FALSE)</f>
        <v>51.453802199999998</v>
      </c>
      <c r="R2208" s="68">
        <f>VLOOKUP(Table13[[#This Row],[Location_HQ]],layoffs_location_with_coordinat!A:G,7,FALSE)</f>
        <v>-2.5972985</v>
      </c>
    </row>
    <row r="2209" spans="1:18" x14ac:dyDescent="0.2">
      <c r="A2209" s="3">
        <v>2110</v>
      </c>
      <c r="B2209" s="67" t="s">
        <v>1300</v>
      </c>
      <c r="C2209" s="67" t="s">
        <v>1371</v>
      </c>
      <c r="D2209" s="17" t="str">
        <f>VLOOKUP(Table13[[#This Row],[Location_HQ]],layoffs_location_with_coordinat!A:B,2,FALSE)</f>
        <v>San Francisco Bay Area</v>
      </c>
      <c r="E2209" s="3" t="str">
        <f>VLOOKUP(Table13[[#This Row],[Location_HQ]],layoffs_location_with_coordinat!A:C,3,FALSE)</f>
        <v>California</v>
      </c>
      <c r="F2209" s="67" t="s">
        <v>25</v>
      </c>
      <c r="G2209" s="67" t="str">
        <f>VLOOKUP(Table13[[#This Row],[Location_HQ]],layoffs_location_with_coordinat!A:E,5,FALSE)</f>
        <v>North America</v>
      </c>
      <c r="H2209" s="67"/>
      <c r="I2209" s="76" t="d">
        <v>2025-05-01</v>
      </c>
      <c r="J2209" s="71"/>
      <c r="K2209" s="25"/>
      <c r="L2209" s="25"/>
      <c r="M2209" s="67" t="s">
        <v>35</v>
      </c>
      <c r="N2209" s="67" t="s">
        <v>33</v>
      </c>
      <c r="O2209" s="72">
        <v>109</v>
      </c>
      <c r="P2209" s="67">
        <v>2025</v>
      </c>
      <c r="Q2209" s="68">
        <f>VLOOKUP(Table13[[#This Row],[Location_HQ]],layoffs_location_with_coordinat!A:F,6,FALSE)</f>
        <v>37.779258800000001</v>
      </c>
      <c r="R2209" s="68">
        <f>VLOOKUP(Table13[[#This Row],[Location_HQ]],layoffs_location_with_coordinat!A:G,7,FALSE)</f>
        <v>-122.4193286</v>
      </c>
    </row>
    <row r="2210" spans="1:18" x14ac:dyDescent="0.2">
      <c r="A2210" s="3">
        <v>2111</v>
      </c>
      <c r="B2210" s="67" t="s">
        <v>2262</v>
      </c>
      <c r="C2210" s="67" t="s">
        <v>13</v>
      </c>
      <c r="D2210" s="17">
        <f>VLOOKUP(Table13[[#This Row],[Location_HQ]],layoffs_location_with_coordinat!A:B,2,FALSE)</f>
        <v>0</v>
      </c>
      <c r="E2210" s="3">
        <f>VLOOKUP(Table13[[#This Row],[Location_HQ]],layoffs_location_with_coordinat!A:C,3,FALSE)</f>
        <v>0</v>
      </c>
      <c r="F2210" s="67" t="s">
        <v>14</v>
      </c>
      <c r="G2210" s="67" t="str">
        <f>VLOOKUP(Table13[[#This Row],[Location_HQ]],layoffs_location_with_coordinat!A:E,5,FALSE)</f>
        <v>Asia</v>
      </c>
      <c r="H2210" s="67"/>
      <c r="I2210" s="76" t="d">
        <v>2025-05-02</v>
      </c>
      <c r="J2210" s="71">
        <v>100</v>
      </c>
      <c r="K2210" s="25"/>
      <c r="L2210" s="25">
        <f>SUM(Table13[[#This Row],[Company_Size_before_Layoffs]]-Table13[[#This Row],[Laid_Off]])</f>
        <v>0</v>
      </c>
      <c r="M2210" s="67" t="s">
        <v>155</v>
      </c>
      <c r="N2210" s="67" t="s">
        <v>49</v>
      </c>
      <c r="O2210" s="72">
        <v>32</v>
      </c>
      <c r="P2210" s="67">
        <v>2025</v>
      </c>
      <c r="Q2210" s="68">
        <f>VLOOKUP(Table13[[#This Row],[Location_HQ]],layoffs_location_with_coordinat!A:F,6,FALSE)</f>
        <v>12.98815675</v>
      </c>
      <c r="R2210" s="68">
        <f>VLOOKUP(Table13[[#This Row],[Location_HQ]],layoffs_location_with_coordinat!A:G,7,FALSE)</f>
        <v>77.622600037959998</v>
      </c>
    </row>
    <row r="2211" spans="1:18" x14ac:dyDescent="0.2">
      <c r="A2211" s="3">
        <v>2112</v>
      </c>
      <c r="B2211" s="67" t="s">
        <v>2261</v>
      </c>
      <c r="C2211" s="67" t="s">
        <v>47</v>
      </c>
      <c r="D2211" s="17">
        <f>VLOOKUP(Table13[[#This Row],[Location_HQ]],layoffs_location_with_coordinat!A:B,2,FALSE)</f>
        <v>0</v>
      </c>
      <c r="E2211" s="3">
        <f>VLOOKUP(Table13[[#This Row],[Location_HQ]],layoffs_location_with_coordinat!A:C,3,FALSE)</f>
        <v>0</v>
      </c>
      <c r="F2211" s="67" t="s">
        <v>20</v>
      </c>
      <c r="G2211" s="67" t="str">
        <f>VLOOKUP(Table13[[#This Row],[Location_HQ]],layoffs_location_with_coordinat!A:E,5,FALSE)</f>
        <v>Asia</v>
      </c>
      <c r="H2211" s="67">
        <v>20</v>
      </c>
      <c r="I2211" s="76" t="d">
        <v>2025-05-04</v>
      </c>
      <c r="J2211" s="71">
        <v>10</v>
      </c>
      <c r="K2211" s="25">
        <f>SUM((Table13[[#This Row],[Laid_Off]]*100)/Table13[[#This Row],[Percentage]])</f>
        <v>200</v>
      </c>
      <c r="L2211" s="25">
        <f>SUM(Table13[[#This Row],[Company_Size_before_Layoffs]]-Table13[[#This Row],[Laid_Off]])</f>
        <v>180</v>
      </c>
      <c r="M2211" s="67" t="s">
        <v>139</v>
      </c>
      <c r="N2211" s="67" t="s">
        <v>22</v>
      </c>
      <c r="O2211" s="72">
        <v>322</v>
      </c>
      <c r="P2211" s="67">
        <v>2025</v>
      </c>
      <c r="Q2211" s="68">
        <f>VLOOKUP(Table13[[#This Row],[Location_HQ]],layoffs_location_with_coordinat!A:F,6,FALSE)</f>
        <v>32.0852997</v>
      </c>
      <c r="R2211" s="68">
        <f>VLOOKUP(Table13[[#This Row],[Location_HQ]],layoffs_location_with_coordinat!A:G,7,FALSE)</f>
        <v>34.781806400000001</v>
      </c>
    </row>
    <row r="2212" spans="1:18" x14ac:dyDescent="0.2">
      <c r="A2212" s="3">
        <v>2113</v>
      </c>
      <c r="B2212" s="67" t="s">
        <v>2259</v>
      </c>
      <c r="C2212" s="67" t="s">
        <v>749</v>
      </c>
      <c r="D2212" s="17">
        <f>VLOOKUP(Table13[[#This Row],[Location_HQ]],layoffs_location_with_coordinat!A:B,2,FALSE)</f>
        <v>0</v>
      </c>
      <c r="E2212" s="3">
        <f>VLOOKUP(Table13[[#This Row],[Location_HQ]],layoffs_location_with_coordinat!A:C,3,FALSE)</f>
        <v>0</v>
      </c>
      <c r="F2212" s="67" t="s">
        <v>14</v>
      </c>
      <c r="G2212" s="67" t="str">
        <f>VLOOKUP(Table13[[#This Row],[Location_HQ]],layoffs_location_with_coordinat!A:E,5,FALSE)</f>
        <v>Asia</v>
      </c>
      <c r="H2212" s="67">
        <v>15</v>
      </c>
      <c r="I2212" s="76" t="d">
        <v>2025-05-05</v>
      </c>
      <c r="J2212" s="71">
        <v>20</v>
      </c>
      <c r="K2212" s="25">
        <f>SUM((Table13[[#This Row],[Laid_Off]]*100)/Table13[[#This Row],[Percentage]])</f>
        <v>75</v>
      </c>
      <c r="L2212" s="25">
        <f>SUM(Table13[[#This Row],[Company_Size_before_Layoffs]]-Table13[[#This Row],[Laid_Off]])</f>
        <v>60</v>
      </c>
      <c r="M2212" s="67" t="s">
        <v>60</v>
      </c>
      <c r="N2212" s="67" t="s">
        <v>147</v>
      </c>
      <c r="O2212" s="72">
        <v>3</v>
      </c>
      <c r="P2212" s="67">
        <v>2025</v>
      </c>
      <c r="Q2212" s="68">
        <f>VLOOKUP(Table13[[#This Row],[Location_HQ]],layoffs_location_with_coordinat!A:F,6,FALSE)</f>
        <v>28.613895400000001</v>
      </c>
      <c r="R2212" s="68">
        <f>VLOOKUP(Table13[[#This Row],[Location_HQ]],layoffs_location_with_coordinat!A:G,7,FALSE)</f>
        <v>77.209005700000006</v>
      </c>
    </row>
    <row r="2213" spans="1:18" x14ac:dyDescent="0.2">
      <c r="A2213" s="3">
        <v>2114</v>
      </c>
      <c r="B2213" s="67" t="s">
        <v>2260</v>
      </c>
      <c r="C2213" s="67" t="s">
        <v>271</v>
      </c>
      <c r="D2213" s="17">
        <f>VLOOKUP(Table13[[#This Row],[Location_HQ]],layoffs_location_with_coordinat!A:B,2,FALSE)</f>
        <v>0</v>
      </c>
      <c r="E2213" s="3">
        <f>VLOOKUP(Table13[[#This Row],[Location_HQ]],layoffs_location_with_coordinat!A:C,3,FALSE)</f>
        <v>0</v>
      </c>
      <c r="F2213" s="67" t="s">
        <v>95</v>
      </c>
      <c r="G2213" s="67" t="str">
        <f>VLOOKUP(Table13[[#This Row],[Location_HQ]],layoffs_location_with_coordinat!A:E,5,FALSE)</f>
        <v>North America</v>
      </c>
      <c r="H2213" s="67"/>
      <c r="I2213" s="76" t="d">
        <v>2025-05-05</v>
      </c>
      <c r="J2213" s="71">
        <v>25</v>
      </c>
      <c r="K2213" s="25"/>
      <c r="L2213" s="25"/>
      <c r="M2213" s="67" t="s">
        <v>27</v>
      </c>
      <c r="N2213" s="67" t="s">
        <v>22</v>
      </c>
      <c r="O2213" s="72">
        <v>370</v>
      </c>
      <c r="P2213" s="67">
        <v>2025</v>
      </c>
      <c r="Q2213" s="68">
        <f>VLOOKUP(Table13[[#This Row],[Location_HQ]],layoffs_location_with_coordinat!A:F,6,FALSE)</f>
        <v>49.260872399999997</v>
      </c>
      <c r="R2213" s="68">
        <f>VLOOKUP(Table13[[#This Row],[Location_HQ]],layoffs_location_with_coordinat!A:G,7,FALSE)</f>
        <v>-123.113952</v>
      </c>
    </row>
    <row r="2214" spans="1:18" x14ac:dyDescent="0.2">
      <c r="A2214" s="3">
        <v>2115</v>
      </c>
      <c r="B2214" s="67" t="s">
        <v>2258</v>
      </c>
      <c r="C2214" s="67" t="s">
        <v>622</v>
      </c>
      <c r="D2214" s="17">
        <f>VLOOKUP(Table13[[#This Row],[Location_HQ]],layoffs_location_with_coordinat!A:B,2,FALSE)</f>
        <v>0</v>
      </c>
      <c r="E2214" s="3">
        <f>VLOOKUP(Table13[[#This Row],[Location_HQ]],layoffs_location_with_coordinat!A:C,3,FALSE)</f>
        <v>0</v>
      </c>
      <c r="F2214" s="67" t="s">
        <v>95</v>
      </c>
      <c r="G2214" s="67" t="str">
        <f>VLOOKUP(Table13[[#This Row],[Location_HQ]],layoffs_location_with_coordinat!A:E,5,FALSE)</f>
        <v>North America</v>
      </c>
      <c r="H2214" s="67">
        <v>1600</v>
      </c>
      <c r="I2214" s="76" t="d">
        <v>2025-05-06</v>
      </c>
      <c r="J2214" s="71"/>
      <c r="K2214" s="25"/>
      <c r="L2214" s="25"/>
      <c r="M2214" s="67" t="s">
        <v>79</v>
      </c>
      <c r="N2214" s="67" t="s">
        <v>28</v>
      </c>
      <c r="O2214" s="72">
        <v>1100</v>
      </c>
      <c r="P2214" s="67">
        <v>2025</v>
      </c>
      <c r="Q2214" s="68">
        <f>VLOOKUP(Table13[[#This Row],[Location_HQ]],layoffs_location_with_coordinat!A:F,6,FALSE)</f>
        <v>43.465269900000003</v>
      </c>
      <c r="R2214" s="68">
        <f>VLOOKUP(Table13[[#This Row],[Location_HQ]],layoffs_location_with_coordinat!A:G,7,FALSE)</f>
        <v>-80.522296100000005</v>
      </c>
    </row>
    <row r="2215" spans="1:18" x14ac:dyDescent="0.2">
      <c r="A2215" s="3">
        <v>2116</v>
      </c>
      <c r="B2215" s="67" t="s">
        <v>2257</v>
      </c>
      <c r="C2215" s="67" t="s">
        <v>1371</v>
      </c>
      <c r="D2215" s="17" t="str">
        <f>VLOOKUP(Table13[[#This Row],[Location_HQ]],layoffs_location_with_coordinat!A:B,2,FALSE)</f>
        <v>San Francisco Bay Area</v>
      </c>
      <c r="E2215" s="3" t="str">
        <f>VLOOKUP(Table13[[#This Row],[Location_HQ]],layoffs_location_with_coordinat!A:C,3,FALSE)</f>
        <v>California</v>
      </c>
      <c r="F2215" s="67" t="s">
        <v>25</v>
      </c>
      <c r="G2215" s="67" t="str">
        <f>VLOOKUP(Table13[[#This Row],[Location_HQ]],layoffs_location_with_coordinat!A:E,5,FALSE)</f>
        <v>North America</v>
      </c>
      <c r="H2215" s="67">
        <v>500</v>
      </c>
      <c r="I2215" s="76" t="d">
        <v>2025-05-07</v>
      </c>
      <c r="J2215" s="71">
        <v>5</v>
      </c>
      <c r="K2215" s="25">
        <f>SUM((Table13[[#This Row],[Laid_Off]]*100)/Table13[[#This Row],[Percentage]])</f>
        <v>10000</v>
      </c>
      <c r="L2215" s="25">
        <f>SUM(Table13[[#This Row],[Company_Size_before_Layoffs]]-Table13[[#This Row],[Laid_Off]])</f>
        <v>9500</v>
      </c>
      <c r="M2215" s="67" t="s">
        <v>139</v>
      </c>
      <c r="N2215" s="67" t="s">
        <v>28</v>
      </c>
      <c r="O2215" s="72">
        <v>1200</v>
      </c>
      <c r="P2215" s="67">
        <v>2025</v>
      </c>
      <c r="Q2215" s="68">
        <f>VLOOKUP(Table13[[#This Row],[Location_HQ]],layoffs_location_with_coordinat!A:F,6,FALSE)</f>
        <v>37.779258800000001</v>
      </c>
      <c r="R2215" s="68">
        <f>VLOOKUP(Table13[[#This Row],[Location_HQ]],layoffs_location_with_coordinat!A:G,7,FALSE)</f>
        <v>-122.4193286</v>
      </c>
    </row>
    <row r="2216" spans="1:18" x14ac:dyDescent="0.2">
      <c r="A2216" s="3">
        <v>2117</v>
      </c>
      <c r="B2216" s="67" t="s">
        <v>2256</v>
      </c>
      <c r="C2216" s="67" t="s">
        <v>39</v>
      </c>
      <c r="D2216" s="17">
        <f>VLOOKUP(Table13[[#This Row],[Location_HQ]],layoffs_location_with_coordinat!A:B,2,FALSE)</f>
        <v>0</v>
      </c>
      <c r="E2216" s="3" t="str">
        <f>VLOOKUP(Table13[[#This Row],[Location_HQ]],layoffs_location_with_coordinat!A:C,3,FALSE)</f>
        <v>New York</v>
      </c>
      <c r="F2216" s="67" t="s">
        <v>25</v>
      </c>
      <c r="G2216" s="67" t="str">
        <f>VLOOKUP(Table13[[#This Row],[Location_HQ]],layoffs_location_with_coordinat!A:E,5,FALSE)</f>
        <v>North America</v>
      </c>
      <c r="H2216" s="67">
        <v>325</v>
      </c>
      <c r="I2216" s="76" t="d">
        <v>2025-05-08</v>
      </c>
      <c r="J2216" s="71">
        <v>13</v>
      </c>
      <c r="K2216" s="25">
        <f>SUM((Table13[[#This Row],[Laid_Off]]*100)/Table13[[#This Row],[Percentage]])</f>
        <v>2500</v>
      </c>
      <c r="L2216" s="25">
        <f>SUM(Table13[[#This Row],[Company_Size_before_Layoffs]]-Table13[[#This Row],[Laid_Off]])</f>
        <v>2175</v>
      </c>
      <c r="M2216" s="67" t="s">
        <v>16</v>
      </c>
      <c r="N2216" s="67" t="s">
        <v>28</v>
      </c>
      <c r="O2216" s="72"/>
      <c r="P2216" s="67">
        <v>2025</v>
      </c>
      <c r="Q2216" s="68">
        <f>VLOOKUP(Table13[[#This Row],[Location_HQ]],layoffs_location_with_coordinat!A:F,6,FALSE)</f>
        <v>40.7127281</v>
      </c>
      <c r="R2216" s="68">
        <f>VLOOKUP(Table13[[#This Row],[Location_HQ]],layoffs_location_with_coordinat!A:G,7,FALSE)</f>
        <v>-74.006015199999993</v>
      </c>
    </row>
    <row r="2217" spans="1:18" x14ac:dyDescent="0.2">
      <c r="A2217" s="3">
        <v>2118</v>
      </c>
      <c r="B2217" s="67" t="s">
        <v>2246</v>
      </c>
      <c r="C2217" s="67" t="s">
        <v>1371</v>
      </c>
      <c r="D2217" s="17" t="str">
        <f>VLOOKUP(Table13[[#This Row],[Location_HQ]],layoffs_location_with_coordinat!A:B,2,FALSE)</f>
        <v>San Francisco Bay Area</v>
      </c>
      <c r="E2217" s="3" t="str">
        <f>VLOOKUP(Table13[[#This Row],[Location_HQ]],layoffs_location_with_coordinat!A:C,3,FALSE)</f>
        <v>California</v>
      </c>
      <c r="F2217" s="67" t="s">
        <v>25</v>
      </c>
      <c r="G2217" s="67" t="str">
        <f>VLOOKUP(Table13[[#This Row],[Location_HQ]],layoffs_location_with_coordinat!A:E,5,FALSE)</f>
        <v>North America</v>
      </c>
      <c r="H2217" s="67">
        <v>68</v>
      </c>
      <c r="I2217" s="76" t="d">
        <v>2025-05-20</v>
      </c>
      <c r="J2217" s="71">
        <v>4</v>
      </c>
      <c r="K2217" s="25">
        <f>SUM((Table13[[#This Row],[Laid_Off]]*100)/Table13[[#This Row],[Percentage]])</f>
        <v>1700</v>
      </c>
      <c r="L2217" s="25">
        <f>SUM(Table13[[#This Row],[Company_Size_before_Layoffs]]-Table13[[#This Row],[Laid_Off]])</f>
        <v>1632</v>
      </c>
      <c r="M2217" s="67" t="s">
        <v>21</v>
      </c>
      <c r="N2217" s="67" t="s">
        <v>28</v>
      </c>
      <c r="O2217" s="72">
        <v>1200</v>
      </c>
      <c r="P2217" s="67">
        <v>2025</v>
      </c>
      <c r="Q2217" s="68">
        <f>VLOOKUP(Table13[[#This Row],[Location_HQ]],layoffs_location_with_coordinat!A:F,6,FALSE)</f>
        <v>37.779258800000001</v>
      </c>
      <c r="R2217" s="68">
        <f>VLOOKUP(Table13[[#This Row],[Location_HQ]],layoffs_location_with_coordinat!A:G,7,FALSE)</f>
        <v>-122.4193286</v>
      </c>
    </row>
    <row r="2218" spans="1:18" x14ac:dyDescent="0.2">
      <c r="A2218" s="3">
        <v>2119</v>
      </c>
      <c r="B2218" s="67" t="s">
        <v>2251</v>
      </c>
      <c r="C2218" s="67" t="s">
        <v>58</v>
      </c>
      <c r="D2218" s="17">
        <f>VLOOKUP(Table13[[#This Row],[Location_HQ]],layoffs_location_with_coordinat!A:B,2,FALSE)</f>
        <v>0</v>
      </c>
      <c r="E2218" s="3">
        <f>VLOOKUP(Table13[[#This Row],[Location_HQ]],layoffs_location_with_coordinat!A:C,3,FALSE)</f>
        <v>0</v>
      </c>
      <c r="F2218" s="67" t="s">
        <v>25</v>
      </c>
      <c r="G2218" s="67" t="str">
        <f>VLOOKUP(Table13[[#This Row],[Location_HQ]],layoffs_location_with_coordinat!A:E,5,FALSE)</f>
        <v>Europe</v>
      </c>
      <c r="H2218" s="67"/>
      <c r="I2218" s="76" t="d">
        <v>2025-05-20</v>
      </c>
      <c r="J2218" s="71">
        <v>100</v>
      </c>
      <c r="K2218" s="25"/>
      <c r="L2218" s="25">
        <f>SUM(Table13[[#This Row],[Company_Size_before_Layoffs]]-Table13[[#This Row],[Laid_Off]])</f>
        <v>0</v>
      </c>
      <c r="M2218" s="67" t="s">
        <v>62</v>
      </c>
      <c r="N2218" s="67" t="s">
        <v>108</v>
      </c>
      <c r="O2218" s="72">
        <v>445</v>
      </c>
      <c r="P2218" s="67">
        <v>2025</v>
      </c>
      <c r="Q2218" s="68">
        <f>VLOOKUP(Table13[[#This Row],[Location_HQ]],layoffs_location_with_coordinat!A:F,6,FALSE)</f>
        <v>51.489333500000001</v>
      </c>
      <c r="R2218" s="68">
        <f>VLOOKUP(Table13[[#This Row],[Location_HQ]],layoffs_location_with_coordinat!A:G,7,FALSE)</f>
        <v>-0.14405508452768701</v>
      </c>
    </row>
    <row r="2219" spans="1:18" x14ac:dyDescent="0.2">
      <c r="A2219" s="3">
        <v>2120</v>
      </c>
      <c r="B2219" s="67" t="s">
        <v>1475</v>
      </c>
      <c r="C2219" s="67" t="s">
        <v>1476</v>
      </c>
      <c r="D2219" s="17">
        <f>VLOOKUP(Table13[[#This Row],[Location_HQ]],layoffs_location_with_coordinat!A:B,2,FALSE)</f>
        <v>0</v>
      </c>
      <c r="E2219" s="3" t="str">
        <f>VLOOKUP(Table13[[#This Row],[Location_HQ]],layoffs_location_with_coordinat!A:C,3,FALSE)</f>
        <v>Florida</v>
      </c>
      <c r="F2219" s="67" t="s">
        <v>25</v>
      </c>
      <c r="G2219" s="67" t="str">
        <f>VLOOKUP(Table13[[#This Row],[Location_HQ]],layoffs_location_with_coordinat!A:E,5,FALSE)</f>
        <v>North America</v>
      </c>
      <c r="H2219" s="67"/>
      <c r="I2219" s="76" t="d">
        <v>2025-05-20</v>
      </c>
      <c r="J2219" s="71"/>
      <c r="K2219" s="25"/>
      <c r="L2219" s="25"/>
      <c r="M2219" s="67" t="s">
        <v>32</v>
      </c>
      <c r="N2219" s="67" t="s">
        <v>28</v>
      </c>
      <c r="O2219" s="72">
        <v>780</v>
      </c>
      <c r="P2219" s="67">
        <v>2025</v>
      </c>
      <c r="Q2219" s="68">
        <f>VLOOKUP(Table13[[#This Row],[Location_HQ]],layoffs_location_with_coordinat!A:F,6,FALSE)</f>
        <v>28.542110900000001</v>
      </c>
      <c r="R2219" s="68">
        <f>VLOOKUP(Table13[[#This Row],[Location_HQ]],layoffs_location_with_coordinat!A:G,7,FALSE)</f>
        <v>-81.379030400000005</v>
      </c>
    </row>
    <row r="2220" spans="1:18" x14ac:dyDescent="0.2">
      <c r="A2220" s="3">
        <v>2121</v>
      </c>
      <c r="B2220" s="67" t="s">
        <v>2250</v>
      </c>
      <c r="C2220" s="67" t="s">
        <v>1141</v>
      </c>
      <c r="D2220" s="17">
        <f>VLOOKUP(Table13[[#This Row],[Location_HQ]],layoffs_location_with_coordinat!A:B,2,FALSE)</f>
        <v>0</v>
      </c>
      <c r="E2220" s="3">
        <f>VLOOKUP(Table13[[#This Row],[Location_HQ]],layoffs_location_with_coordinat!A:C,3,FALSE)</f>
        <v>0</v>
      </c>
      <c r="F2220" s="67" t="s">
        <v>1142</v>
      </c>
      <c r="G2220" s="67" t="str">
        <f>VLOOKUP(Table13[[#This Row],[Location_HQ]],layoffs_location_with_coordinat!A:E,5,FALSE)</f>
        <v>Europe</v>
      </c>
      <c r="H2220" s="67">
        <v>106</v>
      </c>
      <c r="I2220" s="76" t="d">
        <v>2025-05-21</v>
      </c>
      <c r="J2220" s="71">
        <v>22</v>
      </c>
      <c r="K2220" s="25">
        <f>SUM((Table13[[#This Row],[Laid_Off]]*100)/Table13[[#This Row],[Percentage]])</f>
        <v>481.81818181818181</v>
      </c>
      <c r="L2220" s="25">
        <f>SUM(Table13[[#This Row],[Company_Size_before_Layoffs]]-Table13[[#This Row],[Laid_Off]])</f>
        <v>375.81818181818181</v>
      </c>
      <c r="M2220" s="67" t="s">
        <v>27</v>
      </c>
      <c r="N2220" s="67" t="s">
        <v>1697</v>
      </c>
      <c r="O2220" s="72">
        <v>734</v>
      </c>
      <c r="P2220" s="67">
        <v>2025</v>
      </c>
      <c r="Q2220" s="68">
        <f>VLOOKUP(Table13[[#This Row],[Location_HQ]],layoffs_location_with_coordinat!A:F,6,FALSE)</f>
        <v>47.374448899999997</v>
      </c>
      <c r="R2220" s="68">
        <f>VLOOKUP(Table13[[#This Row],[Location_HQ]],layoffs_location_with_coordinat!A:G,7,FALSE)</f>
        <v>8.5410421999999997</v>
      </c>
    </row>
    <row r="2221" spans="1:18" x14ac:dyDescent="0.2">
      <c r="A2221" s="3">
        <v>2122</v>
      </c>
      <c r="B2221" s="67" t="s">
        <v>2248</v>
      </c>
      <c r="C2221" s="67" t="s">
        <v>2249</v>
      </c>
      <c r="D2221" s="17">
        <f>VLOOKUP(Table13[[#This Row],[Location_HQ]],layoffs_location_with_coordinat!A:B,2,FALSE)</f>
        <v>0</v>
      </c>
      <c r="E2221" s="3">
        <f>VLOOKUP(Table13[[#This Row],[Location_HQ]],layoffs_location_with_coordinat!A:C,3,FALSE)</f>
        <v>0</v>
      </c>
      <c r="F2221" s="67" t="s">
        <v>95</v>
      </c>
      <c r="G2221" s="67" t="str">
        <f>VLOOKUP(Table13[[#This Row],[Location_HQ]],layoffs_location_with_coordinat!A:E,5,FALSE)</f>
        <v>North America</v>
      </c>
      <c r="H2221" s="67">
        <v>138</v>
      </c>
      <c r="I2221" s="76" t="d">
        <v>2025-05-22</v>
      </c>
      <c r="J2221" s="71">
        <v>95</v>
      </c>
      <c r="K2221" s="25">
        <f>SUM((Table13[[#This Row],[Laid_Off]]*100)/Table13[[#This Row],[Percentage]])</f>
        <v>145.26315789473685</v>
      </c>
      <c r="L2221" s="25">
        <f>SUM(Table13[[#This Row],[Company_Size_before_Layoffs]]-Table13[[#This Row],[Laid_Off]])</f>
        <v>7.2631578947368496</v>
      </c>
      <c r="M2221" s="67" t="s">
        <v>32</v>
      </c>
      <c r="N2221" s="67" t="s">
        <v>28</v>
      </c>
      <c r="O2221" s="72">
        <v>402</v>
      </c>
      <c r="P2221" s="67">
        <v>2025</v>
      </c>
      <c r="Q2221" s="68">
        <f>VLOOKUP(Table13[[#This Row],[Location_HQ]],layoffs_location_with_coordinat!A:F,6,FALSE)</f>
        <v>46.812280000000001</v>
      </c>
      <c r="R2221" s="68">
        <f>VLOOKUP(Table13[[#This Row],[Location_HQ]],layoffs_location_with_coordinat!A:G,7,FALSE)</f>
        <v>-71.21454</v>
      </c>
    </row>
    <row r="2222" spans="1:18" x14ac:dyDescent="0.2">
      <c r="A2222" s="3">
        <v>2123</v>
      </c>
      <c r="B2222" s="67" t="s">
        <v>256</v>
      </c>
      <c r="C2222" s="67" t="s">
        <v>1416</v>
      </c>
      <c r="D2222" s="17" t="str">
        <f>VLOOKUP(Table13[[#This Row],[Location_HQ]],layoffs_location_with_coordinat!A:B,2,FALSE)</f>
        <v>San Francisco Bay Area</v>
      </c>
      <c r="E2222" s="3" t="str">
        <f>VLOOKUP(Table13[[#This Row],[Location_HQ]],layoffs_location_with_coordinat!A:C,3,FALSE)</f>
        <v>California</v>
      </c>
      <c r="F2222" s="67" t="s">
        <v>25</v>
      </c>
      <c r="G2222" s="67" t="str">
        <f>VLOOKUP(Table13[[#This Row],[Location_HQ]],layoffs_location_with_coordinat!A:E,5,FALSE)</f>
        <v>North America</v>
      </c>
      <c r="H2222" s="67">
        <v>248</v>
      </c>
      <c r="I2222" s="76" t="d">
        <v>2025-05-22</v>
      </c>
      <c r="J2222" s="71">
        <v>22</v>
      </c>
      <c r="K2222" s="25">
        <f>SUM((Table13[[#This Row],[Laid_Off]]*100)/Table13[[#This Row],[Percentage]])</f>
        <v>1127.2727272727273</v>
      </c>
      <c r="L2222" s="25">
        <f>SUM(Table13[[#This Row],[Company_Size_before_Layoffs]]-Table13[[#This Row],[Laid_Off]])</f>
        <v>879.27272727272725</v>
      </c>
      <c r="M2222" s="67" t="s">
        <v>68</v>
      </c>
      <c r="N2222" s="67" t="s">
        <v>28</v>
      </c>
      <c r="O2222" s="72">
        <v>227</v>
      </c>
      <c r="P2222" s="67">
        <v>2025</v>
      </c>
      <c r="Q2222" s="68">
        <f>VLOOKUP(Table13[[#This Row],[Location_HQ]],layoffs_location_with_coordinat!A:F,6,FALSE)</f>
        <v>37.354106999999999</v>
      </c>
      <c r="R2222" s="68">
        <f>VLOOKUP(Table13[[#This Row],[Location_HQ]],layoffs_location_with_coordinat!A:G,7,FALSE)</f>
        <v>-121.95523799999999</v>
      </c>
    </row>
    <row r="2223" spans="1:18" x14ac:dyDescent="0.2">
      <c r="A2223" s="3">
        <v>2124</v>
      </c>
      <c r="B2223" s="67" t="s">
        <v>2247</v>
      </c>
      <c r="C2223" s="67" t="s">
        <v>749</v>
      </c>
      <c r="D2223" s="17">
        <f>VLOOKUP(Table13[[#This Row],[Location_HQ]],layoffs_location_with_coordinat!A:B,2,FALSE)</f>
        <v>0</v>
      </c>
      <c r="E2223" s="3">
        <f>VLOOKUP(Table13[[#This Row],[Location_HQ]],layoffs_location_with_coordinat!A:C,3,FALSE)</f>
        <v>0</v>
      </c>
      <c r="F2223" s="67" t="s">
        <v>14</v>
      </c>
      <c r="G2223" s="67" t="str">
        <f>VLOOKUP(Table13[[#This Row],[Location_HQ]],layoffs_location_with_coordinat!A:E,5,FALSE)</f>
        <v>Asia</v>
      </c>
      <c r="H2223" s="67">
        <v>300</v>
      </c>
      <c r="I2223" s="76" t="d">
        <v>2025-05-23</v>
      </c>
      <c r="J2223" s="71">
        <v>100</v>
      </c>
      <c r="K2223" s="25">
        <f>SUM((Table13[[#This Row],[Laid_Off]]*100)/Table13[[#This Row],[Percentage]])</f>
        <v>300</v>
      </c>
      <c r="L2223" s="25">
        <f>SUM(Table13[[#This Row],[Company_Size_before_Layoffs]]-Table13[[#This Row],[Laid_Off]])</f>
        <v>0</v>
      </c>
      <c r="M2223" s="67" t="s">
        <v>77</v>
      </c>
      <c r="N2223" s="67" t="s">
        <v>49</v>
      </c>
      <c r="O2223" s="72">
        <v>44</v>
      </c>
      <c r="P2223" s="67">
        <v>2025</v>
      </c>
      <c r="Q2223" s="68">
        <f>VLOOKUP(Table13[[#This Row],[Location_HQ]],layoffs_location_with_coordinat!A:F,6,FALSE)</f>
        <v>28.613895400000001</v>
      </c>
      <c r="R2223" s="68">
        <f>VLOOKUP(Table13[[#This Row],[Location_HQ]],layoffs_location_with_coordinat!A:G,7,FALSE)</f>
        <v>77.209005700000006</v>
      </c>
    </row>
    <row r="2224" spans="1:18" x14ac:dyDescent="0.2">
      <c r="A2224" s="3">
        <v>2125</v>
      </c>
      <c r="B2224" s="67" t="s">
        <v>523</v>
      </c>
      <c r="C2224" s="67" t="s">
        <v>43</v>
      </c>
      <c r="D2224" s="17">
        <f>VLOOKUP(Table13[[#This Row],[Location_HQ]],layoffs_location_with_coordinat!A:B,2,FALSE)</f>
        <v>0</v>
      </c>
      <c r="E2224" s="3" t="str">
        <f>VLOOKUP(Table13[[#This Row],[Location_HQ]],layoffs_location_with_coordinat!A:C,3,FALSE)</f>
        <v>Washington</v>
      </c>
      <c r="F2224" s="67" t="s">
        <v>25</v>
      </c>
      <c r="G2224" s="67" t="str">
        <f>VLOOKUP(Table13[[#This Row],[Location_HQ]],layoffs_location_with_coordinat!A:E,5,FALSE)</f>
        <v>North America</v>
      </c>
      <c r="H2224" s="67">
        <v>6000</v>
      </c>
      <c r="I2224" s="76" t="d">
        <v>2025-05-23</v>
      </c>
      <c r="J2224" s="71">
        <v>3</v>
      </c>
      <c r="K2224" s="25">
        <f>SUM((Table13[[#This Row],[Laid_Off]]*100)/Table13[[#This Row],[Percentage]])</f>
        <v>200000</v>
      </c>
      <c r="L2224" s="25">
        <f>SUM(Table13[[#This Row],[Company_Size_before_Layoffs]]-Table13[[#This Row],[Laid_Off]])</f>
        <v>194000</v>
      </c>
      <c r="M2224" s="67" t="s">
        <v>60</v>
      </c>
      <c r="N2224" s="67" t="s">
        <v>28</v>
      </c>
      <c r="O2224" s="72">
        <v>1</v>
      </c>
      <c r="P2224" s="67">
        <v>2025</v>
      </c>
      <c r="Q2224" s="68">
        <f>VLOOKUP(Table13[[#This Row],[Location_HQ]],layoffs_location_with_coordinat!A:F,6,FALSE)</f>
        <v>47.603832099999998</v>
      </c>
      <c r="R2224" s="68">
        <f>VLOOKUP(Table13[[#This Row],[Location_HQ]],layoffs_location_with_coordinat!A:G,7,FALSE)</f>
        <v>-122.330062</v>
      </c>
    </row>
    <row r="2225" spans="1:18" x14ac:dyDescent="0.2">
      <c r="A2225" s="3">
        <v>2126</v>
      </c>
      <c r="B2225" s="67" t="s">
        <v>376</v>
      </c>
      <c r="C2225" s="67" t="s">
        <v>43</v>
      </c>
      <c r="D2225" s="17">
        <f>VLOOKUP(Table13[[#This Row],[Location_HQ]],layoffs_location_with_coordinat!A:B,2,FALSE)</f>
        <v>0</v>
      </c>
      <c r="E2225" s="3" t="str">
        <f>VLOOKUP(Table13[[#This Row],[Location_HQ]],layoffs_location_with_coordinat!A:C,3,FALSE)</f>
        <v>Washington</v>
      </c>
      <c r="F2225" s="67" t="s">
        <v>25</v>
      </c>
      <c r="G2225" s="67" t="str">
        <f>VLOOKUP(Table13[[#This Row],[Location_HQ]],layoffs_location_with_coordinat!A:E,5,FALSE)</f>
        <v>North America</v>
      </c>
      <c r="H2225" s="67">
        <v>100</v>
      </c>
      <c r="I2225" s="76" t="d">
        <v>2025-05-24</v>
      </c>
      <c r="J2225" s="71"/>
      <c r="K2225" s="25"/>
      <c r="L2225" s="25"/>
      <c r="M2225" s="67" t="s">
        <v>30</v>
      </c>
      <c r="N2225" s="67" t="s">
        <v>28</v>
      </c>
      <c r="O2225" s="72">
        <v>8100</v>
      </c>
      <c r="P2225" s="67">
        <v>2025</v>
      </c>
      <c r="Q2225" s="68">
        <f>VLOOKUP(Table13[[#This Row],[Location_HQ]],layoffs_location_with_coordinat!A:F,6,FALSE)</f>
        <v>47.603832099999998</v>
      </c>
      <c r="R2225" s="68">
        <f>VLOOKUP(Table13[[#This Row],[Location_HQ]],layoffs_location_with_coordinat!A:G,7,FALSE)</f>
        <v>-122.330062</v>
      </c>
    </row>
    <row r="2226" spans="1:18" x14ac:dyDescent="0.2">
      <c r="A2226" s="3">
        <v>2127</v>
      </c>
      <c r="B2226" s="67" t="s">
        <v>2254</v>
      </c>
      <c r="C2226" s="67" t="s">
        <v>215</v>
      </c>
      <c r="D2226" s="17">
        <f>VLOOKUP(Table13[[#This Row],[Location_HQ]],layoffs_location_with_coordinat!A:B,2,FALSE)</f>
        <v>0</v>
      </c>
      <c r="E2226" s="3" t="str">
        <f>VLOOKUP(Table13[[#This Row],[Location_HQ]],layoffs_location_with_coordinat!A:C,3,FALSE)</f>
        <v>Florida</v>
      </c>
      <c r="F2226" s="67" t="s">
        <v>25</v>
      </c>
      <c r="G2226" s="67" t="str">
        <f>VLOOKUP(Table13[[#This Row],[Location_HQ]],layoffs_location_with_coordinat!A:E,5,FALSE)</f>
        <v>North America</v>
      </c>
      <c r="H2226" s="67">
        <v>97</v>
      </c>
      <c r="I2226" s="76" t="d">
        <v>2025-05-25</v>
      </c>
      <c r="J2226" s="71"/>
      <c r="K2226" s="25"/>
      <c r="L2226" s="25"/>
      <c r="M2226" s="67" t="s">
        <v>21</v>
      </c>
      <c r="N2226" s="67" t="s">
        <v>69</v>
      </c>
      <c r="O2226" s="72">
        <v>17</v>
      </c>
      <c r="P2226" s="67">
        <v>2025</v>
      </c>
      <c r="Q2226" s="68">
        <f>VLOOKUP(Table13[[#This Row],[Location_HQ]],layoffs_location_with_coordinat!A:F,6,FALSE)</f>
        <v>27.6886419</v>
      </c>
      <c r="R2226" s="68">
        <f>VLOOKUP(Table13[[#This Row],[Location_HQ]],layoffs_location_with_coordinat!A:G,7,FALSE)</f>
        <v>-82.572319300000004</v>
      </c>
    </row>
    <row r="2227" spans="1:18" x14ac:dyDescent="0.2">
      <c r="A2227" s="3">
        <v>2128</v>
      </c>
      <c r="B2227" s="67" t="s">
        <v>2255</v>
      </c>
      <c r="C2227" s="67" t="s">
        <v>47</v>
      </c>
      <c r="D2227" s="17">
        <f>VLOOKUP(Table13[[#This Row],[Location_HQ]],layoffs_location_with_coordinat!A:B,2,FALSE)</f>
        <v>0</v>
      </c>
      <c r="E2227" s="3">
        <f>VLOOKUP(Table13[[#This Row],[Location_HQ]],layoffs_location_with_coordinat!A:C,3,FALSE)</f>
        <v>0</v>
      </c>
      <c r="F2227" s="67" t="s">
        <v>20</v>
      </c>
      <c r="G2227" s="67" t="str">
        <f>VLOOKUP(Table13[[#This Row],[Location_HQ]],layoffs_location_with_coordinat!A:E,5,FALSE)</f>
        <v>Asia</v>
      </c>
      <c r="H2227" s="67">
        <v>10</v>
      </c>
      <c r="I2227" s="76" t="d">
        <v>2025-05-25</v>
      </c>
      <c r="J2227" s="71">
        <v>100</v>
      </c>
      <c r="K2227" s="25">
        <f>SUM((Table13[[#This Row],[Laid_Off]]*100)/Table13[[#This Row],[Percentage]])</f>
        <v>10</v>
      </c>
      <c r="L2227" s="25">
        <f>SUM(Table13[[#This Row],[Company_Size_before_Layoffs]]-Table13[[#This Row],[Laid_Off]])</f>
        <v>0</v>
      </c>
      <c r="M2227" s="67" t="s">
        <v>62</v>
      </c>
      <c r="N2227" s="67" t="s">
        <v>69</v>
      </c>
      <c r="O2227" s="72">
        <v>28</v>
      </c>
      <c r="P2227" s="67">
        <v>2025</v>
      </c>
      <c r="Q2227" s="68">
        <f>VLOOKUP(Table13[[#This Row],[Location_HQ]],layoffs_location_with_coordinat!A:F,6,FALSE)</f>
        <v>32.0852997</v>
      </c>
      <c r="R2227" s="68">
        <f>VLOOKUP(Table13[[#This Row],[Location_HQ]],layoffs_location_with_coordinat!A:G,7,FALSE)</f>
        <v>34.781806400000001</v>
      </c>
    </row>
    <row r="2228" spans="1:18" x14ac:dyDescent="0.2">
      <c r="A2228" s="3">
        <v>2129</v>
      </c>
      <c r="B2228" s="67" t="s">
        <v>1032</v>
      </c>
      <c r="C2228" s="67" t="s">
        <v>182</v>
      </c>
      <c r="D2228" s="17">
        <f>VLOOKUP(Table13[[#This Row],[Location_HQ]],layoffs_location_with_coordinat!A:B,2,FALSE)</f>
        <v>0</v>
      </c>
      <c r="E2228" s="3">
        <f>VLOOKUP(Table13[[#This Row],[Location_HQ]],layoffs_location_with_coordinat!A:C,3,FALSE)</f>
        <v>0</v>
      </c>
      <c r="F2228" s="67" t="s">
        <v>14</v>
      </c>
      <c r="G2228" s="67" t="str">
        <f>VLOOKUP(Table13[[#This Row],[Location_HQ]],layoffs_location_with_coordinat!A:E,5,FALSE)</f>
        <v>Asia</v>
      </c>
      <c r="H2228" s="67">
        <v>120</v>
      </c>
      <c r="I2228" s="76" t="d">
        <v>2025-05-27</v>
      </c>
      <c r="J2228" s="71"/>
      <c r="K2228" s="25"/>
      <c r="L2228" s="25"/>
      <c r="M2228" s="67" t="s">
        <v>32</v>
      </c>
      <c r="N2228" s="67" t="s">
        <v>81</v>
      </c>
      <c r="O2228" s="72">
        <v>1300</v>
      </c>
      <c r="P2228" s="67">
        <v>2025</v>
      </c>
      <c r="Q2228" s="68">
        <f>VLOOKUP(Table13[[#This Row],[Location_HQ]],layoffs_location_with_coordinat!A:F,6,FALSE)</f>
        <v>28.4646148</v>
      </c>
      <c r="R2228" s="68">
        <f>VLOOKUP(Table13[[#This Row],[Location_HQ]],layoffs_location_with_coordinat!A:G,7,FALSE)</f>
        <v>77.029919399999997</v>
      </c>
    </row>
    <row r="2229" spans="1:18" x14ac:dyDescent="0.2">
      <c r="A2229" s="3">
        <v>2130</v>
      </c>
      <c r="B2229" s="67" t="s">
        <v>532</v>
      </c>
      <c r="C2229" s="67" t="s">
        <v>533</v>
      </c>
      <c r="D2229" s="17">
        <f>VLOOKUP(Table13[[#This Row],[Location_HQ]],layoffs_location_with_coordinat!A:B,2,FALSE)</f>
        <v>0</v>
      </c>
      <c r="E2229" s="3" t="str">
        <f>VLOOKUP(Table13[[#This Row],[Location_HQ]],layoffs_location_with_coordinat!A:C,3,FALSE)</f>
        <v>Delaware</v>
      </c>
      <c r="F2229" s="67" t="s">
        <v>25</v>
      </c>
      <c r="G2229" s="67" t="str">
        <f>VLOOKUP(Table13[[#This Row],[Location_HQ]],layoffs_location_with_coordinat!A:E,5,FALSE)</f>
        <v>North America</v>
      </c>
      <c r="H2229" s="67"/>
      <c r="I2229" s="76" t="d">
        <v>2025-05-27</v>
      </c>
      <c r="J2229" s="71">
        <v>7</v>
      </c>
      <c r="K2229" s="25"/>
      <c r="L2229" s="25"/>
      <c r="M2229" s="67" t="s">
        <v>35</v>
      </c>
      <c r="N2229" s="67" t="s">
        <v>28</v>
      </c>
      <c r="O2229" s="72">
        <v>1100</v>
      </c>
      <c r="P2229" s="67">
        <v>2025</v>
      </c>
      <c r="Q2229" s="68">
        <f>VLOOKUP(Table13[[#This Row],[Location_HQ]],layoffs_location_with_coordinat!A:F,6,FALSE)</f>
        <v>39.745946799999999</v>
      </c>
      <c r="R2229" s="68">
        <f>VLOOKUP(Table13[[#This Row],[Location_HQ]],layoffs_location_with_coordinat!A:G,7,FALSE)</f>
        <v>-75.546588999999997</v>
      </c>
    </row>
    <row r="2230" spans="1:18" x14ac:dyDescent="0.2">
      <c r="A2230" s="3">
        <v>2131</v>
      </c>
      <c r="B2230" s="67" t="s">
        <v>463</v>
      </c>
      <c r="C2230" s="67" t="s">
        <v>47</v>
      </c>
      <c r="D2230" s="17">
        <f>VLOOKUP(Table13[[#This Row],[Location_HQ]],layoffs_location_with_coordinat!A:B,2,FALSE)</f>
        <v>0</v>
      </c>
      <c r="E2230" s="3">
        <f>VLOOKUP(Table13[[#This Row],[Location_HQ]],layoffs_location_with_coordinat!A:C,3,FALSE)</f>
        <v>0</v>
      </c>
      <c r="F2230" s="67" t="s">
        <v>20</v>
      </c>
      <c r="G2230" s="67" t="str">
        <f>VLOOKUP(Table13[[#This Row],[Location_HQ]],layoffs_location_with_coordinat!A:E,5,FALSE)</f>
        <v>Asia</v>
      </c>
      <c r="H2230" s="67">
        <v>200</v>
      </c>
      <c r="I2230" s="76" t="d">
        <v>2025-05-28</v>
      </c>
      <c r="J2230" s="71"/>
      <c r="K2230" s="25"/>
      <c r="L2230" s="25"/>
      <c r="M2230" s="67" t="s">
        <v>30</v>
      </c>
      <c r="N2230" s="67" t="s">
        <v>28</v>
      </c>
      <c r="O2230" s="72">
        <v>1200</v>
      </c>
      <c r="P2230" s="67">
        <v>2025</v>
      </c>
      <c r="Q2230" s="68">
        <f>VLOOKUP(Table13[[#This Row],[Location_HQ]],layoffs_location_with_coordinat!A:F,6,FALSE)</f>
        <v>32.0852997</v>
      </c>
      <c r="R2230" s="68">
        <f>VLOOKUP(Table13[[#This Row],[Location_HQ]],layoffs_location_with_coordinat!A:G,7,FALSE)</f>
        <v>34.781806400000001</v>
      </c>
    </row>
    <row r="2231" spans="1:18" x14ac:dyDescent="0.2">
      <c r="A2231" s="3">
        <v>2132</v>
      </c>
      <c r="B2231" s="67" t="s">
        <v>2253</v>
      </c>
      <c r="C2231" s="67" t="s">
        <v>13</v>
      </c>
      <c r="D2231" s="17">
        <f>VLOOKUP(Table13[[#This Row],[Location_HQ]],layoffs_location_with_coordinat!A:B,2,FALSE)</f>
        <v>0</v>
      </c>
      <c r="E2231" s="3">
        <f>VLOOKUP(Table13[[#This Row],[Location_HQ]],layoffs_location_with_coordinat!A:C,3,FALSE)</f>
        <v>0</v>
      </c>
      <c r="F2231" s="67" t="s">
        <v>14</v>
      </c>
      <c r="G2231" s="67" t="str">
        <f>VLOOKUP(Table13[[#This Row],[Location_HQ]],layoffs_location_with_coordinat!A:E,5,FALSE)</f>
        <v>Asia</v>
      </c>
      <c r="H2231" s="67">
        <v>350</v>
      </c>
      <c r="I2231" s="76" t="d">
        <v>2025-05-28</v>
      </c>
      <c r="J2231" s="71"/>
      <c r="K2231" s="25"/>
      <c r="L2231" s="25"/>
      <c r="M2231" s="67" t="s">
        <v>54</v>
      </c>
      <c r="N2231" s="67" t="s">
        <v>653</v>
      </c>
      <c r="O2231" s="72">
        <v>1700</v>
      </c>
      <c r="P2231" s="67">
        <v>2025</v>
      </c>
      <c r="Q2231" s="68">
        <f>VLOOKUP(Table13[[#This Row],[Location_HQ]],layoffs_location_with_coordinat!A:F,6,FALSE)</f>
        <v>12.98815675</v>
      </c>
      <c r="R2231" s="68">
        <f>VLOOKUP(Table13[[#This Row],[Location_HQ]],layoffs_location_with_coordinat!A:G,7,FALSE)</f>
        <v>77.622600037959998</v>
      </c>
    </row>
    <row r="2232" spans="1:18" x14ac:dyDescent="0.2">
      <c r="A2232" s="3">
        <v>2133</v>
      </c>
      <c r="B2232" s="67" t="s">
        <v>1524</v>
      </c>
      <c r="C2232" s="67" t="s">
        <v>39</v>
      </c>
      <c r="D2232" s="17">
        <f>VLOOKUP(Table13[[#This Row],[Location_HQ]],layoffs_location_with_coordinat!A:B,2,FALSE)</f>
        <v>0</v>
      </c>
      <c r="E2232" s="3" t="str">
        <f>VLOOKUP(Table13[[#This Row],[Location_HQ]],layoffs_location_with_coordinat!A:C,3,FALSE)</f>
        <v>New York</v>
      </c>
      <c r="F2232" s="67" t="s">
        <v>25</v>
      </c>
      <c r="G2232" s="67" t="str">
        <f>VLOOKUP(Table13[[#This Row],[Location_HQ]],layoffs_location_with_coordinat!A:E,5,FALSE)</f>
        <v>North America</v>
      </c>
      <c r="H2232" s="67"/>
      <c r="I2232" s="76" t="d">
        <v>2025-05-29</v>
      </c>
      <c r="J2232" s="71">
        <v>20</v>
      </c>
      <c r="K2232" s="25">
        <f>SUM((Table13[[#This Row],[Laid_Off]]*100)/Table13[[#This Row],[Percentage]])</f>
        <v>0</v>
      </c>
      <c r="L2232" s="25">
        <f>SUM(Table13[[#This Row],[Company_Size_before_Layoffs]]-Table13[[#This Row],[Laid_Off]])</f>
        <v>0</v>
      </c>
      <c r="M2232" s="67" t="s">
        <v>54</v>
      </c>
      <c r="N2232" s="67" t="s">
        <v>33</v>
      </c>
      <c r="O2232" s="72">
        <v>56</v>
      </c>
      <c r="P2232" s="67">
        <v>2025</v>
      </c>
      <c r="Q2232" s="68">
        <f>VLOOKUP(Table13[[#This Row],[Location_HQ]],layoffs_location_with_coordinat!A:F,6,FALSE)</f>
        <v>40.7127281</v>
      </c>
      <c r="R2232" s="68">
        <f>VLOOKUP(Table13[[#This Row],[Location_HQ]],layoffs_location_with_coordinat!A:G,7,FALSE)</f>
        <v>-74.006015199999993</v>
      </c>
    </row>
    <row r="2233" spans="1:18" x14ac:dyDescent="0.2">
      <c r="A2233" s="3">
        <v>2134</v>
      </c>
      <c r="B2233" s="67" t="s">
        <v>2252</v>
      </c>
      <c r="C2233" s="67" t="s">
        <v>269</v>
      </c>
      <c r="D2233" s="17">
        <f>VLOOKUP(Table13[[#This Row],[Location_HQ]],layoffs_location_with_coordinat!A:B,2,FALSE)</f>
        <v>0</v>
      </c>
      <c r="E2233" s="3" t="str">
        <f>VLOOKUP(Table13[[#This Row],[Location_HQ]],layoffs_location_with_coordinat!A:C,3,FALSE)</f>
        <v>Maryland</v>
      </c>
      <c r="F2233" s="67" t="s">
        <v>25</v>
      </c>
      <c r="G2233" s="67" t="str">
        <f>VLOOKUP(Table13[[#This Row],[Location_HQ]],layoffs_location_with_coordinat!A:E,5,FALSE)</f>
        <v>North America</v>
      </c>
      <c r="H2233" s="67"/>
      <c r="I2233" s="76" t="d">
        <v>2025-05-29</v>
      </c>
      <c r="J2233" s="71">
        <v>20</v>
      </c>
      <c r="K2233" s="25"/>
      <c r="L2233" s="25"/>
      <c r="M2233" s="67" t="s">
        <v>60</v>
      </c>
      <c r="N2233" s="67" t="s">
        <v>28</v>
      </c>
      <c r="O2233" s="72">
        <v>110</v>
      </c>
      <c r="P2233" s="67">
        <v>2025</v>
      </c>
      <c r="Q2233" s="68">
        <f>VLOOKUP(Table13[[#This Row],[Location_HQ]],layoffs_location_with_coordinat!A:F,6,FALSE)</f>
        <v>39.290881599999999</v>
      </c>
      <c r="R2233" s="68">
        <f>VLOOKUP(Table13[[#This Row],[Location_HQ]],layoffs_location_with_coordinat!A:G,7,FALSE)</f>
        <v>-76.610759000000002</v>
      </c>
    </row>
    <row r="2234" spans="1:18" x14ac:dyDescent="0.2">
      <c r="A2234" s="3">
        <v>2135</v>
      </c>
      <c r="B2234" s="67" t="s">
        <v>523</v>
      </c>
      <c r="C2234" s="67" t="s">
        <v>43</v>
      </c>
      <c r="D2234" s="17">
        <f>VLOOKUP(Table13[[#This Row],[Location_HQ]],layoffs_location_with_coordinat!A:B,2,FALSE)</f>
        <v>0</v>
      </c>
      <c r="E2234" s="3" t="str">
        <f>VLOOKUP(Table13[[#This Row],[Location_HQ]],layoffs_location_with_coordinat!A:C,3,FALSE)</f>
        <v>Washington</v>
      </c>
      <c r="F2234" s="67" t="s">
        <v>25</v>
      </c>
      <c r="G2234" s="67" t="str">
        <f>VLOOKUP(Table13[[#This Row],[Location_HQ]],layoffs_location_with_coordinat!A:E,5,FALSE)</f>
        <v>North America</v>
      </c>
      <c r="H2234" s="67">
        <v>305</v>
      </c>
      <c r="I2234" s="76" t="d">
        <v>2025-06-02</v>
      </c>
      <c r="J2234" s="71">
        <v>3</v>
      </c>
      <c r="K2234" s="25">
        <f>SUM((Table13[[#This Row],[Laid_Off]]*100)/Table13[[#This Row],[Percentage]])</f>
        <v>10166.666666666666</v>
      </c>
      <c r="L2234" s="25">
        <f>SUM(Table13[[#This Row],[Company_Size_before_Layoffs]]-Table13[[#This Row],[Laid_Off]])</f>
        <v>9861.6666666666661</v>
      </c>
      <c r="M2234" s="67" t="s">
        <v>60</v>
      </c>
      <c r="N2234" s="67" t="s">
        <v>28</v>
      </c>
      <c r="O2234" s="72">
        <v>1</v>
      </c>
      <c r="P2234" s="67">
        <v>2025</v>
      </c>
      <c r="Q2234" s="68">
        <f>VLOOKUP(Table13[[#This Row],[Location_HQ]],layoffs_location_with_coordinat!A:F,6,FALSE)</f>
        <v>47.603832099999998</v>
      </c>
      <c r="R2234" s="68">
        <f>VLOOKUP(Table13[[#This Row],[Location_HQ]],layoffs_location_with_coordinat!A:G,7,FALSE)</f>
        <v>-122.330062</v>
      </c>
    </row>
    <row r="2235" spans="1:18" x14ac:dyDescent="0.2">
      <c r="A2235" s="3">
        <v>2136</v>
      </c>
      <c r="B2235" s="67" t="s">
        <v>1028</v>
      </c>
      <c r="C2235" s="67" t="s">
        <v>39</v>
      </c>
      <c r="D2235" s="17">
        <f>VLOOKUP(Table13[[#This Row],[Location_HQ]],layoffs_location_with_coordinat!A:B,2,FALSE)</f>
        <v>0</v>
      </c>
      <c r="E2235" s="3" t="str">
        <f>VLOOKUP(Table13[[#This Row],[Location_HQ]],layoffs_location_with_coordinat!A:C,3,FALSE)</f>
        <v>New York</v>
      </c>
      <c r="F2235" s="67" t="s">
        <v>25</v>
      </c>
      <c r="G2235" s="67" t="str">
        <f>VLOOKUP(Table13[[#This Row],[Location_HQ]],layoffs_location_with_coordinat!A:E,5,FALSE)</f>
        <v>North America</v>
      </c>
      <c r="H2235" s="67">
        <v>25</v>
      </c>
      <c r="I2235" s="76" t="d">
        <v>2025-06-04</v>
      </c>
      <c r="J2235" s="71">
        <v>43</v>
      </c>
      <c r="K2235" s="25">
        <f>SUM((Table13[[#This Row],[Laid_Off]]*100)/Table13[[#This Row],[Percentage]])</f>
        <v>58.139534883720927</v>
      </c>
      <c r="L2235" s="25">
        <f>SUM(Table13[[#This Row],[Company_Size_before_Layoffs]]-Table13[[#This Row],[Laid_Off]])</f>
        <v>33.139534883720927</v>
      </c>
      <c r="M2235" s="67" t="s">
        <v>16</v>
      </c>
      <c r="N2235" s="67" t="s">
        <v>49</v>
      </c>
      <c r="O2235" s="72">
        <v>33</v>
      </c>
      <c r="P2235" s="67">
        <v>2025</v>
      </c>
      <c r="Q2235" s="68">
        <f>VLOOKUP(Table13[[#This Row],[Location_HQ]],layoffs_location_with_coordinat!A:F,6,FALSE)</f>
        <v>40.7127281</v>
      </c>
      <c r="R2235" s="68">
        <f>VLOOKUP(Table13[[#This Row],[Location_HQ]],layoffs_location_with_coordinat!A:G,7,FALSE)</f>
        <v>-74.006015199999993</v>
      </c>
    </row>
    <row r="2236" spans="1:18" x14ac:dyDescent="0.2">
      <c r="A2236" s="3">
        <v>2137</v>
      </c>
      <c r="B2236" s="67" t="s">
        <v>1622</v>
      </c>
      <c r="C2236" s="67" t="s">
        <v>47</v>
      </c>
      <c r="D2236" s="17">
        <f>VLOOKUP(Table13[[#This Row],[Location_HQ]],layoffs_location_with_coordinat!A:B,2,FALSE)</f>
        <v>0</v>
      </c>
      <c r="E2236" s="3">
        <f>VLOOKUP(Table13[[#This Row],[Location_HQ]],layoffs_location_with_coordinat!A:C,3,FALSE)</f>
        <v>0</v>
      </c>
      <c r="F2236" s="67" t="s">
        <v>20</v>
      </c>
      <c r="G2236" s="67" t="str">
        <f>VLOOKUP(Table13[[#This Row],[Location_HQ]],layoffs_location_with_coordinat!A:E,5,FALSE)</f>
        <v>Asia</v>
      </c>
      <c r="H2236" s="67">
        <v>90</v>
      </c>
      <c r="I2236" s="76" t="d">
        <v>2025-06-05</v>
      </c>
      <c r="J2236" s="71"/>
      <c r="K2236" s="25"/>
      <c r="L2236" s="25"/>
      <c r="M2236" s="67" t="s">
        <v>16</v>
      </c>
      <c r="N2236" s="67" t="s">
        <v>28</v>
      </c>
      <c r="O2236" s="72"/>
      <c r="P2236" s="67">
        <v>2025</v>
      </c>
      <c r="Q2236" s="68">
        <f>VLOOKUP(Table13[[#This Row],[Location_HQ]],layoffs_location_with_coordinat!A:F,6,FALSE)</f>
        <v>32.0852997</v>
      </c>
      <c r="R2236" s="68">
        <f>VLOOKUP(Table13[[#This Row],[Location_HQ]],layoffs_location_with_coordinat!A:G,7,FALSE)</f>
        <v>34.781806400000001</v>
      </c>
    </row>
    <row r="2237" spans="1:18" x14ac:dyDescent="0.2">
      <c r="A2237" s="3">
        <v>2138</v>
      </c>
      <c r="B2237" s="67" t="s">
        <v>270</v>
      </c>
      <c r="C2237" s="67" t="s">
        <v>271</v>
      </c>
      <c r="D2237" s="17">
        <f>VLOOKUP(Table13[[#This Row],[Location_HQ]],layoffs_location_with_coordinat!A:B,2,FALSE)</f>
        <v>0</v>
      </c>
      <c r="E2237" s="3">
        <f>VLOOKUP(Table13[[#This Row],[Location_HQ]],layoffs_location_with_coordinat!A:C,3,FALSE)</f>
        <v>0</v>
      </c>
      <c r="F2237" s="67" t="s">
        <v>25</v>
      </c>
      <c r="G2237" s="67" t="str">
        <f>VLOOKUP(Table13[[#This Row],[Location_HQ]],layoffs_location_with_coordinat!A:E,5,FALSE)</f>
        <v>North America</v>
      </c>
      <c r="H2237" s="67">
        <v>150</v>
      </c>
      <c r="I2237" s="76" t="d">
        <v>2025-06-09</v>
      </c>
      <c r="J2237" s="71">
        <v>4</v>
      </c>
      <c r="K2237" s="25">
        <f>SUM((Table13[[#This Row],[Laid_Off]]*100)/Table13[[#This Row],[Percentage]])</f>
        <v>3750</v>
      </c>
      <c r="L2237" s="25">
        <f>SUM(Table13[[#This Row],[Company_Size_before_Layoffs]]-Table13[[#This Row],[Laid_Off]])</f>
        <v>3600</v>
      </c>
      <c r="M2237" s="67" t="s">
        <v>92</v>
      </c>
      <c r="N2237" s="67" t="s">
        <v>28</v>
      </c>
      <c r="O2237" s="72">
        <v>7</v>
      </c>
      <c r="P2237" s="67">
        <v>2025</v>
      </c>
      <c r="Q2237" s="68">
        <f>VLOOKUP(Table13[[#This Row],[Location_HQ]],layoffs_location_with_coordinat!A:F,6,FALSE)</f>
        <v>49.260872399999997</v>
      </c>
      <c r="R2237" s="68">
        <f>VLOOKUP(Table13[[#This Row],[Location_HQ]],layoffs_location_with_coordinat!A:G,7,FALSE)</f>
        <v>-123.113952</v>
      </c>
    </row>
    <row r="2238" spans="1:18" x14ac:dyDescent="0.2">
      <c r="A2238" s="3">
        <v>2139</v>
      </c>
      <c r="B2238" s="67" t="s">
        <v>746</v>
      </c>
      <c r="C2238" s="67" t="s">
        <v>83</v>
      </c>
      <c r="D2238" s="17">
        <f>VLOOKUP(Table13[[#This Row],[Location_HQ]],layoffs_location_with_coordinat!A:B,2,FALSE)</f>
        <v>0</v>
      </c>
      <c r="E2238" s="3" t="str">
        <f>VLOOKUP(Table13[[#This Row],[Location_HQ]],layoffs_location_with_coordinat!A:C,3,FALSE)</f>
        <v>Texas</v>
      </c>
      <c r="F2238" s="67" t="s">
        <v>25</v>
      </c>
      <c r="G2238" s="67" t="str">
        <f>VLOOKUP(Table13[[#This Row],[Location_HQ]],layoffs_location_with_coordinat!A:E,5,FALSE)</f>
        <v>North America</v>
      </c>
      <c r="H2238" s="67">
        <v>116</v>
      </c>
      <c r="I2238" s="76" t="d">
        <v>2025-06-20</v>
      </c>
      <c r="J2238" s="71"/>
      <c r="K2238" s="25"/>
      <c r="L2238" s="25"/>
      <c r="M2238" s="67" t="s">
        <v>92</v>
      </c>
      <c r="N2238" s="67" t="s">
        <v>1697</v>
      </c>
      <c r="O2238" s="72">
        <v>138</v>
      </c>
      <c r="P2238" s="67">
        <v>2025</v>
      </c>
      <c r="Q2238" s="68">
        <f>VLOOKUP(Table13[[#This Row],[Location_HQ]],layoffs_location_with_coordinat!A:F,6,FALSE)</f>
        <v>30.271128600000001</v>
      </c>
      <c r="R2238" s="68">
        <f>VLOOKUP(Table13[[#This Row],[Location_HQ]],layoffs_location_with_coordinat!A:G,7,FALSE)</f>
        <v>-97.743699500000005</v>
      </c>
    </row>
    <row r="2239" spans="1:18" x14ac:dyDescent="0.2">
      <c r="A2239" s="3">
        <v>2140</v>
      </c>
      <c r="B2239" s="67" t="s">
        <v>2245</v>
      </c>
      <c r="C2239" s="67" t="s">
        <v>47</v>
      </c>
      <c r="D2239" s="17">
        <f>VLOOKUP(Table13[[#This Row],[Location_HQ]],layoffs_location_with_coordinat!A:B,2,FALSE)</f>
        <v>0</v>
      </c>
      <c r="E2239" s="3">
        <f>VLOOKUP(Table13[[#This Row],[Location_HQ]],layoffs_location_with_coordinat!A:C,3,FALSE)</f>
        <v>0</v>
      </c>
      <c r="F2239" s="67" t="s">
        <v>20</v>
      </c>
      <c r="G2239" s="67" t="str">
        <f>VLOOKUP(Table13[[#This Row],[Location_HQ]],layoffs_location_with_coordinat!A:E,5,FALSE)</f>
        <v>Asia</v>
      </c>
      <c r="H2239" s="67">
        <v>30</v>
      </c>
      <c r="I2239" s="76" t="d">
        <v>2025-06-20</v>
      </c>
      <c r="J2239" s="71">
        <v>50</v>
      </c>
      <c r="K2239" s="25">
        <f>SUM((Table13[[#This Row],[Laid_Off]]*100)/Table13[[#This Row],[Percentage]])</f>
        <v>60</v>
      </c>
      <c r="L2239" s="25">
        <f>SUM(Table13[[#This Row],[Company_Size_before_Layoffs]]-Table13[[#This Row],[Laid_Off]])</f>
        <v>30</v>
      </c>
      <c r="M2239" s="67" t="s">
        <v>60</v>
      </c>
      <c r="N2239" s="67" t="s">
        <v>49</v>
      </c>
      <c r="O2239" s="72">
        <v>69</v>
      </c>
      <c r="P2239" s="67">
        <v>2025</v>
      </c>
      <c r="Q2239" s="68">
        <f>VLOOKUP(Table13[[#This Row],[Location_HQ]],layoffs_location_with_coordinat!A:F,6,FALSE)</f>
        <v>32.0852997</v>
      </c>
      <c r="R2239" s="68">
        <f>VLOOKUP(Table13[[#This Row],[Location_HQ]],layoffs_location_with_coordinat!A:G,7,FALSE)</f>
        <v>34.781806400000001</v>
      </c>
    </row>
    <row r="2240" spans="1:18" x14ac:dyDescent="0.2">
      <c r="A2240" s="3">
        <v>2141</v>
      </c>
      <c r="B2240" s="67" t="s">
        <v>513</v>
      </c>
      <c r="C2240" s="67" t="s">
        <v>1409</v>
      </c>
      <c r="D2240" s="17" t="s">
        <v>24</v>
      </c>
      <c r="E2240" s="3" t="s">
        <v>1370</v>
      </c>
      <c r="F2240" s="67" t="s">
        <v>25</v>
      </c>
      <c r="G2240" s="67" t="str">
        <f>VLOOKUP(Table13[[#This Row],[Location_HQ]],layoffs_location_with_coordinat!A:E,5,FALSE)</f>
        <v>North America</v>
      </c>
      <c r="H2240" s="67">
        <v>75</v>
      </c>
      <c r="I2240" s="76" t="d">
        <v>2025-06-24</v>
      </c>
      <c r="J2240" s="71"/>
      <c r="K2240" s="25"/>
      <c r="L2240" s="25"/>
      <c r="M2240" s="67" t="s">
        <v>16</v>
      </c>
      <c r="N2240" s="67" t="s">
        <v>28</v>
      </c>
      <c r="O2240" s="72">
        <v>26</v>
      </c>
      <c r="P2240" s="67">
        <v>2025</v>
      </c>
      <c r="Q2240" s="68">
        <f>VLOOKUP(Table13[[#This Row],[Location_HQ]],layoffs_location_with_coordinat!A:F,6,FALSE)</f>
        <v>37.3893889</v>
      </c>
      <c r="R2240" s="68">
        <f>VLOOKUP(Table13[[#This Row],[Location_HQ]],layoffs_location_with_coordinat!A:G,7,FALSE)</f>
        <v>-122.0832101</v>
      </c>
    </row>
    <row r="2241" spans="1:18" x14ac:dyDescent="0.2">
      <c r="A2241" s="3">
        <v>2142</v>
      </c>
      <c r="B2241" s="67" t="s">
        <v>1579</v>
      </c>
      <c r="C2241" s="67" t="s">
        <v>638</v>
      </c>
      <c r="D2241" s="17">
        <f>VLOOKUP(Table13[[#This Row],[Location_HQ]],layoffs_location_with_coordinat!A:B,2,FALSE)</f>
        <v>0</v>
      </c>
      <c r="E2241" s="3" t="str">
        <f>VLOOKUP(Table13[[#This Row],[Location_HQ]],layoffs_location_with_coordinat!A:C,3,FALSE)</f>
        <v>California</v>
      </c>
      <c r="F2241" s="67" t="s">
        <v>25</v>
      </c>
      <c r="G2241" s="67" t="str">
        <f>VLOOKUP(Table13[[#This Row],[Location_HQ]],layoffs_location_with_coordinat!A:E,5,FALSE)</f>
        <v>North America</v>
      </c>
      <c r="H2241" s="67"/>
      <c r="I2241" s="76" t="d">
        <v>2025-06-24</v>
      </c>
      <c r="J2241" s="71"/>
      <c r="K2241" s="25"/>
      <c r="L2241" s="25"/>
      <c r="M2241" s="67" t="s">
        <v>87</v>
      </c>
      <c r="N2241" s="67" t="s">
        <v>28</v>
      </c>
      <c r="O2241" s="72">
        <v>12</v>
      </c>
      <c r="P2241" s="67">
        <v>2025</v>
      </c>
      <c r="Q2241" s="68">
        <f>VLOOKUP(Table13[[#This Row],[Location_HQ]],layoffs_location_with_coordinat!A:F,6,FALSE)</f>
        <v>38.581060600000001</v>
      </c>
      <c r="R2241" s="68">
        <f>VLOOKUP(Table13[[#This Row],[Location_HQ]],layoffs_location_with_coordinat!A:G,7,FALSE)</f>
        <v>-121.49389499999999</v>
      </c>
    </row>
    <row r="2242" spans="1:18" x14ac:dyDescent="0.2">
      <c r="A2242" s="3">
        <v>2143</v>
      </c>
      <c r="B2242" s="67" t="s">
        <v>523</v>
      </c>
      <c r="C2242" s="67" t="s">
        <v>43</v>
      </c>
      <c r="D2242" s="17">
        <f>VLOOKUP(Table13[[#This Row],[Location_HQ]],layoffs_location_with_coordinat!A:B,2,FALSE)</f>
        <v>0</v>
      </c>
      <c r="E2242" s="3" t="str">
        <f>VLOOKUP(Table13[[#This Row],[Location_HQ]],layoffs_location_with_coordinat!A:C,3,FALSE)</f>
        <v>Washington</v>
      </c>
      <c r="F2242" s="67" t="s">
        <v>25</v>
      </c>
      <c r="G2242" s="67" t="str">
        <f>VLOOKUP(Table13[[#This Row],[Location_HQ]],layoffs_location_with_coordinat!A:E,5,FALSE)</f>
        <v>North America</v>
      </c>
      <c r="H2242" s="67"/>
      <c r="I2242" s="76" t="d">
        <v>2025-06-24</v>
      </c>
      <c r="J2242" s="71"/>
      <c r="K2242" s="25"/>
      <c r="L2242" s="25"/>
      <c r="M2242" s="67" t="s">
        <v>60</v>
      </c>
      <c r="N2242" s="67" t="s">
        <v>28</v>
      </c>
      <c r="O2242" s="72">
        <v>1</v>
      </c>
      <c r="P2242" s="67">
        <v>2025</v>
      </c>
      <c r="Q2242" s="68">
        <f>VLOOKUP(Table13[[#This Row],[Location_HQ]],layoffs_location_with_coordinat!A:F,6,FALSE)</f>
        <v>47.603832099999998</v>
      </c>
      <c r="R2242" s="68">
        <f>VLOOKUP(Table13[[#This Row],[Location_HQ]],layoffs_location_with_coordinat!A:G,7,FALSE)</f>
        <v>-122.330062</v>
      </c>
    </row>
    <row r="2243" spans="1:18" x14ac:dyDescent="0.2">
      <c r="A2243" s="3">
        <v>2144</v>
      </c>
      <c r="B2243" s="67" t="s">
        <v>598</v>
      </c>
      <c r="C2243" s="67" t="s">
        <v>113</v>
      </c>
      <c r="D2243" s="17">
        <f>VLOOKUP(Table13[[#This Row],[Location_HQ]],layoffs_location_with_coordinat!A:B,2,FALSE)</f>
        <v>0</v>
      </c>
      <c r="E2243" s="3" t="str">
        <f>VLOOKUP(Table13[[#This Row],[Location_HQ]],layoffs_location_with_coordinat!A:C,3,FALSE)</f>
        <v>Utah</v>
      </c>
      <c r="F2243" s="67" t="s">
        <v>25</v>
      </c>
      <c r="G2243" s="67" t="str">
        <f>VLOOKUP(Table13[[#This Row],[Location_HQ]],layoffs_location_with_coordinat!A:E,5,FALSE)</f>
        <v>North America</v>
      </c>
      <c r="H2243" s="67"/>
      <c r="I2243" s="76" t="d">
        <v>2025-06-24</v>
      </c>
      <c r="J2243" s="71">
        <v>17</v>
      </c>
      <c r="K2243" s="25"/>
      <c r="L2243" s="25"/>
      <c r="M2243" s="67" t="s">
        <v>68</v>
      </c>
      <c r="N2243" s="67" t="s">
        <v>33</v>
      </c>
      <c r="O2243" s="72">
        <v>192</v>
      </c>
      <c r="P2243" s="67">
        <v>2025</v>
      </c>
      <c r="Q2243" s="68">
        <f>VLOOKUP(Table13[[#This Row],[Location_HQ]],layoffs_location_with_coordinat!A:F,6,FALSE)</f>
        <v>40.759619800000003</v>
      </c>
      <c r="R2243" s="68">
        <f>VLOOKUP(Table13[[#This Row],[Location_HQ]],layoffs_location_with_coordinat!A:G,7,FALSE)</f>
        <v>-111.886797</v>
      </c>
    </row>
    <row r="2244" spans="1:18" x14ac:dyDescent="0.2">
      <c r="A2244" s="3">
        <v>2145</v>
      </c>
      <c r="B2244" s="67" t="s">
        <v>1523</v>
      </c>
      <c r="C2244" s="67" t="s">
        <v>83</v>
      </c>
      <c r="D2244" s="17">
        <f>VLOOKUP(Table13[[#This Row],[Location_HQ]],layoffs_location_with_coordinat!A:B,2,FALSE)</f>
        <v>0</v>
      </c>
      <c r="E2244" s="3" t="str">
        <f>VLOOKUP(Table13[[#This Row],[Location_HQ]],layoffs_location_with_coordinat!A:C,3,FALSE)</f>
        <v>Texas</v>
      </c>
      <c r="F2244" s="67" t="s">
        <v>25</v>
      </c>
      <c r="G2244" s="67" t="str">
        <f>VLOOKUP(Table13[[#This Row],[Location_HQ]],layoffs_location_with_coordinat!A:E,5,FALSE)</f>
        <v>North America</v>
      </c>
      <c r="H2244" s="67">
        <v>240</v>
      </c>
      <c r="I2244" s="76" t="d">
        <v>2025-06-25</v>
      </c>
      <c r="J2244" s="71">
        <v>30</v>
      </c>
      <c r="K2244" s="25">
        <f>SUM((Table13[[#This Row],[Laid_Off]]*100)/Table13[[#This Row],[Percentage]])</f>
        <v>800</v>
      </c>
      <c r="L2244" s="25">
        <f>SUM(Table13[[#This Row],[Company_Size_before_Layoffs]]-Table13[[#This Row],[Laid_Off]])</f>
        <v>560</v>
      </c>
      <c r="M2244" s="67" t="s">
        <v>16</v>
      </c>
      <c r="N2244" s="67" t="s">
        <v>28</v>
      </c>
      <c r="O2244" s="72">
        <v>313</v>
      </c>
      <c r="P2244" s="67">
        <v>2025</v>
      </c>
      <c r="Q2244" s="68">
        <f>VLOOKUP(Table13[[#This Row],[Location_HQ]],layoffs_location_with_coordinat!A:F,6,FALSE)</f>
        <v>30.271128600000001</v>
      </c>
      <c r="R2244" s="68">
        <f>VLOOKUP(Table13[[#This Row],[Location_HQ]],layoffs_location_with_coordinat!A:G,7,FALSE)</f>
        <v>-97.743699500000005</v>
      </c>
    </row>
    <row r="2245" spans="1:18" x14ac:dyDescent="0.2">
      <c r="A2245" s="3">
        <v>2146</v>
      </c>
      <c r="B2245" s="67" t="s">
        <v>2243</v>
      </c>
      <c r="C2245" s="67" t="s">
        <v>271</v>
      </c>
      <c r="D2245" s="17">
        <f>VLOOKUP(Table13[[#This Row],[Location_HQ]],layoffs_location_with_coordinat!A:B,2,FALSE)</f>
        <v>0</v>
      </c>
      <c r="E2245" s="3">
        <f>VLOOKUP(Table13[[#This Row],[Location_HQ]],layoffs_location_with_coordinat!A:C,3,FALSE)</f>
        <v>0</v>
      </c>
      <c r="F2245" s="67" t="s">
        <v>25</v>
      </c>
      <c r="G2245" s="67" t="str">
        <f>VLOOKUP(Table13[[#This Row],[Location_HQ]],layoffs_location_with_coordinat!A:E,5,FALSE)</f>
        <v>North America</v>
      </c>
      <c r="H2245" s="67">
        <v>85</v>
      </c>
      <c r="I2245" s="76" t="d">
        <v>2025-06-25</v>
      </c>
      <c r="J2245" s="71">
        <v>40</v>
      </c>
      <c r="K2245" s="25">
        <f>SUM((Table13[[#This Row],[Laid_Off]]*100)/Table13[[#This Row],[Percentage]])</f>
        <v>212.5</v>
      </c>
      <c r="L2245" s="25">
        <f>SUM(Table13[[#This Row],[Company_Size_before_Layoffs]]-Table13[[#This Row],[Laid_Off]])</f>
        <v>127.5</v>
      </c>
      <c r="M2245" s="67" t="s">
        <v>92</v>
      </c>
      <c r="N2245" s="67" t="s">
        <v>49</v>
      </c>
      <c r="O2245" s="72">
        <v>83</v>
      </c>
      <c r="P2245" s="67">
        <v>2025</v>
      </c>
      <c r="Q2245" s="68">
        <f>VLOOKUP(Table13[[#This Row],[Location_HQ]],layoffs_location_with_coordinat!A:F,6,FALSE)</f>
        <v>49.260872399999997</v>
      </c>
      <c r="R2245" s="68">
        <f>VLOOKUP(Table13[[#This Row],[Location_HQ]],layoffs_location_with_coordinat!A:G,7,FALSE)</f>
        <v>-123.113952</v>
      </c>
    </row>
    <row r="2246" spans="1:18" x14ac:dyDescent="0.2">
      <c r="A2246" s="3">
        <v>2147</v>
      </c>
      <c r="B2246" s="67" t="s">
        <v>859</v>
      </c>
      <c r="C2246" s="67" t="s">
        <v>76</v>
      </c>
      <c r="D2246" s="17">
        <f>VLOOKUP(Table13[[#This Row],[Location_HQ]],layoffs_location_with_coordinat!A:B,2,FALSE)</f>
        <v>0</v>
      </c>
      <c r="E2246" s="3" t="str">
        <f>VLOOKUP(Table13[[#This Row],[Location_HQ]],layoffs_location_with_coordinat!A:C,3,FALSE)</f>
        <v>California</v>
      </c>
      <c r="F2246" s="67" t="s">
        <v>25</v>
      </c>
      <c r="G2246" s="67" t="str">
        <f>VLOOKUP(Table13[[#This Row],[Location_HQ]],layoffs_location_with_coordinat!A:E,5,FALSE)</f>
        <v>North America</v>
      </c>
      <c r="H2246" s="67">
        <v>140</v>
      </c>
      <c r="I2246" s="76" t="d">
        <v>2025-06-26</v>
      </c>
      <c r="J2246" s="71">
        <v>1</v>
      </c>
      <c r="K2246" s="25">
        <f>SUM((Table13[[#This Row],[Laid_Off]]*100)/Table13[[#This Row],[Percentage]])</f>
        <v>14000</v>
      </c>
      <c r="L2246" s="25">
        <f>SUM(Table13[[#This Row],[Company_Size_before_Layoffs]]-Table13[[#This Row],[Laid_Off]])</f>
        <v>13860</v>
      </c>
      <c r="M2246" s="67" t="s">
        <v>32</v>
      </c>
      <c r="N2246" s="67" t="s">
        <v>28</v>
      </c>
      <c r="O2246" s="72">
        <v>10700</v>
      </c>
      <c r="P2246" s="67">
        <v>2025</v>
      </c>
      <c r="Q2246" s="68">
        <f>VLOOKUP(Table13[[#This Row],[Location_HQ]],layoffs_location_with_coordinat!A:F,6,FALSE)</f>
        <v>34.053690899999999</v>
      </c>
      <c r="R2246" s="68">
        <f>VLOOKUP(Table13[[#This Row],[Location_HQ]],layoffs_location_with_coordinat!A:G,7,FALSE)</f>
        <v>-118.242766</v>
      </c>
    </row>
    <row r="2247" spans="1:18" x14ac:dyDescent="0.2">
      <c r="A2247" s="3">
        <v>2148</v>
      </c>
      <c r="B2247" s="67" t="s">
        <v>2244</v>
      </c>
      <c r="C2247" s="67" t="s">
        <v>656</v>
      </c>
      <c r="D2247" s="17">
        <f>VLOOKUP(Table13[[#This Row],[Location_HQ]],layoffs_location_with_coordinat!A:B,2,FALSE)</f>
        <v>0</v>
      </c>
      <c r="E2247" s="3">
        <f>VLOOKUP(Table13[[#This Row],[Location_HQ]],layoffs_location_with_coordinat!A:C,3,FALSE)</f>
        <v>0</v>
      </c>
      <c r="F2247" s="67" t="s">
        <v>657</v>
      </c>
      <c r="G2247" s="67" t="str">
        <f>VLOOKUP(Table13[[#This Row],[Location_HQ]],layoffs_location_with_coordinat!A:E,5,FALSE)</f>
        <v>Africa</v>
      </c>
      <c r="H2247" s="67">
        <v>50</v>
      </c>
      <c r="I2247" s="76" t="d">
        <v>2025-06-29</v>
      </c>
      <c r="J2247" s="71">
        <v>20</v>
      </c>
      <c r="K2247" s="25">
        <f>SUM((Table13[[#This Row],[Laid_Off]]*100)/Table13[[#This Row],[Percentage]])</f>
        <v>250</v>
      </c>
      <c r="L2247" s="25">
        <f>SUM(Table13[[#This Row],[Company_Size_before_Layoffs]]-Table13[[#This Row],[Laid_Off]])</f>
        <v>200</v>
      </c>
      <c r="M2247" s="67" t="s">
        <v>30</v>
      </c>
      <c r="N2247" s="67" t="s">
        <v>49</v>
      </c>
      <c r="O2247" s="72">
        <v>66</v>
      </c>
      <c r="P2247" s="67">
        <v>2025</v>
      </c>
      <c r="Q2247" s="68">
        <f>VLOOKUP(Table13[[#This Row],[Location_HQ]],layoffs_location_with_coordinat!A:F,6,FALSE)</f>
        <v>6.4550574999999997</v>
      </c>
      <c r="R2247" s="68">
        <f>VLOOKUP(Table13[[#This Row],[Location_HQ]],layoffs_location_with_coordinat!A:G,7,FALSE)</f>
        <v>3.3941794999999999</v>
      </c>
    </row>
    <row r="2248" spans="1:18" x14ac:dyDescent="0.2">
      <c r="A2248" s="3">
        <v>2149</v>
      </c>
      <c r="B2248" s="67" t="s">
        <v>523</v>
      </c>
      <c r="C2248" s="67" t="s">
        <v>43</v>
      </c>
      <c r="D2248" s="17">
        <f>VLOOKUP(Table13[[#This Row],[Location_HQ]],layoffs_location_with_coordinat!A:B,2,FALSE)</f>
        <v>0</v>
      </c>
      <c r="E2248" s="3" t="str">
        <f>VLOOKUP(Table13[[#This Row],[Location_HQ]],layoffs_location_with_coordinat!A:C,3,FALSE)</f>
        <v>Washington</v>
      </c>
      <c r="F2248" s="67" t="s">
        <v>25</v>
      </c>
      <c r="G2248" s="67" t="str">
        <f>VLOOKUP(Table13[[#This Row],[Location_HQ]],layoffs_location_with_coordinat!A:E,5,FALSE)</f>
        <v>North America</v>
      </c>
      <c r="H2248" s="67">
        <v>9000</v>
      </c>
      <c r="I2248" s="76" t="d">
        <v>2025-07-02</v>
      </c>
      <c r="J2248" s="71">
        <v>4</v>
      </c>
      <c r="K2248" s="25">
        <f>SUM((Table13[[#This Row],[Laid_Off]]*100)/Table13[[#This Row],[Percentage]])</f>
        <v>225000</v>
      </c>
      <c r="L2248" s="25">
        <f>SUM(Table13[[#This Row],[Company_Size_before_Layoffs]]-Table13[[#This Row],[Laid_Off]])</f>
        <v>216000</v>
      </c>
      <c r="M2248" s="67" t="s">
        <v>60</v>
      </c>
      <c r="N2248" s="67" t="s">
        <v>28</v>
      </c>
      <c r="O2248" s="72">
        <v>1</v>
      </c>
      <c r="P2248" s="67">
        <v>2025</v>
      </c>
      <c r="Q2248" s="68">
        <f>VLOOKUP(Table13[[#This Row],[Location_HQ]],layoffs_location_with_coordinat!A:F,6,FALSE)</f>
        <v>47.603832099999998</v>
      </c>
      <c r="R2248" s="68">
        <f>VLOOKUP(Table13[[#This Row],[Location_HQ]],layoffs_location_with_coordinat!A:G,7,FALSE)</f>
        <v>-122.330062</v>
      </c>
    </row>
    <row r="2249" spans="1:18" x14ac:dyDescent="0.2">
      <c r="A2249" s="3">
        <v>2150</v>
      </c>
      <c r="B2249" s="67" t="s">
        <v>1376</v>
      </c>
      <c r="C2249" s="67" t="s">
        <v>217</v>
      </c>
      <c r="D2249" s="64">
        <f>VLOOKUP(Table13[[#This Row],[Location_HQ]],layoffs_location_with_coordinat!A:B,2,FALSE)</f>
        <v>0</v>
      </c>
      <c r="E2249" s="3">
        <f>VLOOKUP(Table13[[#This Row],[Location_HQ]],layoffs_location_with_coordinat!A:C,3,FALSE)</f>
        <v>0</v>
      </c>
      <c r="F2249" s="67" t="s">
        <v>25</v>
      </c>
      <c r="G2249" s="67" t="str">
        <f>VLOOKUP(Table13[[#This Row],[Location_HQ]],layoffs_location_with_coordinat!A:E,5,FALSE)</f>
        <v>Europe</v>
      </c>
      <c r="H2249" s="67"/>
      <c r="I2249" s="76" t="d">
        <v>2025-07-02</v>
      </c>
      <c r="J2249" s="71"/>
      <c r="K2249" s="25"/>
      <c r="L2249" s="25"/>
      <c r="M2249" s="67" t="s">
        <v>16</v>
      </c>
      <c r="N2249" s="67" t="s">
        <v>33</v>
      </c>
      <c r="O2249" s="72"/>
      <c r="P2249" s="67">
        <v>2025</v>
      </c>
      <c r="Q2249" s="68">
        <f>VLOOKUP(Table13[[#This Row],[Location_HQ]],layoffs_location_with_coordinat!A:F,6,FALSE)</f>
        <v>53.349379499999998</v>
      </c>
      <c r="R2249" s="68">
        <f>VLOOKUP(Table13[[#This Row],[Location_HQ]],layoffs_location_with_coordinat!A:G,7,FALSE)</f>
        <v>-6.2605592999999997</v>
      </c>
    </row>
  </sheetData>
  <phoneticPr fontId="3" type="noConversion"/>
  <hyperlinks>
    <hyperlink ref="N1863" r:id="rId1" display="https://www.travelweekly.com/Travel-News/Travel-Agent-Issues/Priceline-chops-more-than-100-jobs" xr:uid="{7A40C239-F329-9D47-A3D5-3841BA71F34E}"/>
    <hyperlink ref="N1861" r:id="rId2" display="https://www.bisnow.com/national/news/multifamily/realpage-to-lay-off-4-of-its-workforce-price-fixing-allegations-124885" xr:uid="{37FF327D-5291-F44D-A10C-2CC52B9BC368}"/>
    <hyperlink ref="N1817" r:id="rId3" display="https://www.businesswire.com/news/home/20240617323391/en/Chegg-Announces-Restructuring-Plan-and-New-Vision-for-Growth" xr:uid="{8FDB6715-AA1C-3A43-B236-75C3836EC588}"/>
    <hyperlink ref="N1809" r:id="rId4" display="https://www.massdevice.com/medtronic-layoffs-global-confirmed/" xr:uid="{D7F600C8-1D08-0147-AEDB-B409C66CB21A}"/>
    <hyperlink ref="N1808" r:id="rId5" display="https://www.sfgate.com/tech/article/bay-area-lab-meat-company-shuts-down-19511362.php" xr:uid="{8DBE3A46-74DC-8846-AC35-D7A8C3A4C82A}"/>
    <hyperlink ref="N1797" r:id="rId6" display="https://techcrunch.com/2024/06/06/revels-latest-pivot-ditching-all-employee-ride-hail-in-favor-of-gig-worker-model/" xr:uid="{C7B4AA8F-BF32-3940-AF73-5C1CF4845C61}"/>
    <hyperlink ref="N1792" r:id="rId7" display="https://www.calcalistech.com/ctechnews/article/hkdwxv0na" xr:uid="{6ADE7CEB-E28B-4643-8393-4E08D8391D17}"/>
    <hyperlink ref="N1789" r:id="rId8" display="https://www.theverge.com/2024/6/3/24170902/microsoft-hololens-2-mixed-reality-azure-layoffs" xr:uid="{49E6E0AF-52D9-804C-8B6F-4DA68F6D3BB6}"/>
    <hyperlink ref="N1786" r:id="rId9" display="https://agfundernews.com/breaking-ag-insights-platform-gro-intelligence-is-closing-down" xr:uid="{5DBE5F22-DAD4-6240-A033-E0C194247B05}"/>
    <hyperlink ref="N1787" r:id="rId10" display="https://techcrunch.com/2024/05/31/general-catalyst-backed-jasper-health-lays-off-staff/" xr:uid="{9AF4EC43-D49F-874C-B24B-51BE9DAA1DF7}"/>
    <hyperlink ref="N1780" r:id="rId11" display="https://markets.ft.com/data/announce/detail?dockey=600-202405290435DGAP____UKPR_____UK_Regulatory_1913105-1" xr:uid="{D07C6793-233A-F443-A093-F29826D8032C}"/>
    <hyperlink ref="N1776" r:id="rId12" display="https://spacenews.com/satellogic-lays-off-13-of-workforce/" xr:uid="{F44B229B-3897-224A-8B2F-3D7D831019B7}"/>
    <hyperlink ref="N1773" r:id="rId13" display="https://techcrunch.com/2024/05/22/food-supply-chain-software-maker-silo-lays-off-30-of-staff-amid-ma-discussions/" xr:uid="{C30C9ADA-2AFE-4F4E-A61A-3D2C7E8B2CED}"/>
    <hyperlink ref="N1751" r:id="rId14" display="https://www.calcalistech.com/ctechnews/article/rkhuj119gc" xr:uid="{675058F6-E965-A34F-90AE-5C3D6EED580A}"/>
    <hyperlink ref="N1748" r:id="rId15" display="https://investors.kinaxis.com/news-releases/news-release-details/2024/Kinaxis-Inc.-Reports-First-Quarter-2024-Results/default.aspx" xr:uid="{6EF237D5-AF66-C841-B69C-BB7FF3977878}"/>
    <hyperlink ref="N1738" r:id="rId16" display="https://seekingalpha.com/news/4099966-crypto-platform-bakkt-to-lay-off-28-employees" xr:uid="{68AE82B4-25A2-9C4A-ABDA-8B276FF13E53}"/>
    <hyperlink ref="N1735" r:id="rId17" display="https://www.epe.es/es/activos/20240502/cabify-ejecuta-veintena-despidos-staff-101773083" xr:uid="{8C7C5E35-DEFB-A844-A4B7-372D16CD19E4}"/>
    <hyperlink ref="N1733" r:id="rId18" display="https://www.cnbc.com/2024/05/01/google-cuts-hundreds-of-core-workers-moves-jobs-to-india-mexico.html" xr:uid="{C60AD276-87B1-0E4E-AE5C-E7ED0AEC4C8E}"/>
    <hyperlink ref="N1727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5" r:id="rId20" display="https://www.theedgesingapore.com/news/company-news/second-round-layoffs-ninja-van-less-three-months-5-singapore-staff-affected" xr:uid="{FFDFC481-674E-6B44-9732-8E046120D4C0}"/>
    <hyperlink ref="N1723" r:id="rId21" display="https://www.businessinsider.com/tax-compliance-startup-raised-millions-then-it-abruptly-shut-down-2024-4" xr:uid="{597B3C09-A004-8441-B875-23EE8C775D7A}"/>
    <hyperlink ref="N1709" r:id="rId22" display="https://observador.pt/2024/04/19/unicornio-outsystems-faz-reducao-de-8-no-total-de-trabalhadores/" xr:uid="{6334167F-F47F-F44B-AB1C-C93065239727}"/>
    <hyperlink ref="N1708" r:id="rId23" display="https://www.sltrib.com/news/business/2024/04/19/homie-utah-company-meant-disrupt/" xr:uid="{7D583FFB-D44F-7E46-A4D2-D9DA76C5A8C4}"/>
    <hyperlink ref="N1707" r:id="rId24" display="https://economictimes.indiatimes.com/tech/technology/content-to-commerce-platform-the-good-glamm-group-lays-off-150-employees/articleshow/109401639.cms" xr:uid="{7E44C511-C3EC-924A-987D-1AE2F5CEADC5}"/>
    <hyperlink ref="N1705" r:id="rId25" display="https://www.tijd.be/ondernemen/technologie/techbedrijf-showpad-slaat-met-nieuwe-ontslagronde-pad-naar-winst-in-we-willen-overnames-doen/10540237.html" xr:uid="{99FA6669-72C8-7144-9ADB-333C0F8E954B}"/>
    <hyperlink ref="N1697" r:id="rId26" display="https://www.semafor.com/article/04/16/2024/ai-startup-tome-lays-off-staff-to-focus-on-revenue" xr:uid="{5F8B603A-4FD8-A442-A6C3-FA009B32FD5A}"/>
    <hyperlink ref="N1689" r:id="rId27" display="https://www.businessinsider.com/criteo-layoffs-global-staff-job-reductions-2024-4" xr:uid="{CC72B11C-5DDD-1944-8A44-98CCFCCF8FC3}"/>
    <hyperlink ref="N1690" r:id="rId28" display="https://beteve.cat/economia/glovo-acomiada-25-treballadors-oficines-barcelona/" xr:uid="{CB084A93-FDDA-4E41-9D49-3C1761B83A03}"/>
    <hyperlink ref="N1685" r:id="rId29" display="https://www.calcalistech.com/ctechnews/article/hyfcqfhlr" xr:uid="{46F2F96C-F9CE-E141-BEC8-76D3F28E0A11}"/>
    <hyperlink ref="N1683" r:id="rId30" display="https://dfmas.df.cl/df-mas/coffee-break/uber-chile-despide-a-200-personas" xr:uid="{DDBAE15F-F58D-704D-A24F-DEB33401BF9A}"/>
    <hyperlink ref="N1680" r:id="rId31" display="https://aimgroup.com/2024/04/08/vinted-reportedly-lays-off-all-trendsales-employees-after-takeover/" xr:uid="{C55AA78E-59B1-4E42-A7E3-389F00E64896}"/>
    <hyperlink ref="N1679" r:id="rId32" display="https://www.gamesindustry.biz/singularity-6-reduces-workforce-by-35" xr:uid="{3CABB338-F445-0049-908C-426665D21FAE}"/>
    <hyperlink ref="N1678" r:id="rId33" display="https://fission.codes/blog/farewell-from-fission/" xr:uid="{A2313F9C-AFCA-4841-9355-61F0D878DF29}"/>
    <hyperlink ref="N1670" r:id="rId34" display="https://www.bizjournals.com/portland/news/2024/04/03/layoffs-reported-at-new-relic.html" xr:uid="{424753B3-C85D-BD46-BE9E-3330F3EEBA04}"/>
    <hyperlink ref="N1672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6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9"/>
  <sheetViews>
    <sheetView showGridLines="0" zoomScale="120" zoomScaleNormal="120" workbookViewId="0">
      <selection activeCell="G146" sqref="G146"/>
    </sheetView>
  </sheetViews>
  <sheetFormatPr baseColWidth="10" defaultColWidth="8.33203125" defaultRowHeight="20" customHeight="1" x14ac:dyDescent="0.2"/>
  <cols>
    <col min="1" max="1" width="16.1640625" style="62" customWidth="1"/>
    <col min="2" max="2" width="19.33203125" style="61" customWidth="1"/>
    <col min="3" max="3" width="14.83203125" style="61" customWidth="1"/>
    <col min="4" max="5" width="19.5" style="61" customWidth="1"/>
    <col min="6" max="6" width="17.6640625" style="63" customWidth="1"/>
    <col min="7" max="7" width="16.5" style="63" customWidth="1"/>
    <col min="8" max="16384" width="8.33203125" style="61"/>
  </cols>
  <sheetData>
    <row r="1" spans="1:7" ht="20.25" customHeight="1" x14ac:dyDescent="0.2">
      <c r="A1" s="50" t="s">
        <v>1733</v>
      </c>
      <c r="B1" s="51" t="s">
        <v>1708</v>
      </c>
      <c r="C1" s="51" t="s">
        <v>1732</v>
      </c>
      <c r="D1" s="51" t="s">
        <v>2</v>
      </c>
      <c r="E1" s="51" t="s">
        <v>3</v>
      </c>
      <c r="F1" s="52" t="s">
        <v>1734</v>
      </c>
      <c r="G1" s="52" t="s">
        <v>1735</v>
      </c>
    </row>
    <row r="2" spans="1:7" ht="20.25" customHeight="1" x14ac:dyDescent="0.2">
      <c r="A2" s="50" t="s">
        <v>1454</v>
      </c>
      <c r="B2" s="53"/>
      <c r="C2" s="53"/>
      <c r="D2" s="54" t="s">
        <v>199</v>
      </c>
      <c r="E2" s="54" t="s">
        <v>1894</v>
      </c>
      <c r="F2" s="55">
        <v>-34.928180500000003</v>
      </c>
      <c r="G2" s="55">
        <v>138.59993119999999</v>
      </c>
    </row>
    <row r="3" spans="1:7" ht="20" customHeight="1" x14ac:dyDescent="0.2">
      <c r="A3" s="50" t="s">
        <v>1728</v>
      </c>
      <c r="B3" s="54"/>
      <c r="C3" s="54" t="s">
        <v>1370</v>
      </c>
      <c r="D3" s="54" t="s">
        <v>25</v>
      </c>
      <c r="E3" s="54" t="s">
        <v>26</v>
      </c>
      <c r="F3" s="55">
        <v>34.147910000000003</v>
      </c>
      <c r="G3" s="55">
        <v>-118.7657042</v>
      </c>
    </row>
    <row r="4" spans="1:7" ht="20" customHeight="1" x14ac:dyDescent="0.2">
      <c r="A4" s="50" t="s">
        <v>1129</v>
      </c>
      <c r="B4" s="53"/>
      <c r="C4" s="53"/>
      <c r="D4" s="54" t="s">
        <v>14</v>
      </c>
      <c r="E4" s="54" t="s">
        <v>15</v>
      </c>
      <c r="F4" s="55">
        <v>23.0216238</v>
      </c>
      <c r="G4" s="55">
        <v>72.579706799999997</v>
      </c>
    </row>
    <row r="5" spans="1:7" ht="20" customHeight="1" x14ac:dyDescent="0.2">
      <c r="A5" s="50" t="s">
        <v>1710</v>
      </c>
      <c r="B5" s="54" t="s">
        <v>24</v>
      </c>
      <c r="C5" s="54" t="s">
        <v>1370</v>
      </c>
      <c r="D5" s="54" t="s">
        <v>25</v>
      </c>
      <c r="E5" s="54" t="s">
        <v>26</v>
      </c>
      <c r="F5" s="55">
        <v>37.609029100000001</v>
      </c>
      <c r="G5" s="55">
        <v>-121.899142</v>
      </c>
    </row>
    <row r="6" spans="1:7" ht="20" customHeight="1" x14ac:dyDescent="0.2">
      <c r="A6" s="50" t="s">
        <v>99</v>
      </c>
      <c r="B6" s="53"/>
      <c r="C6" s="53"/>
      <c r="D6" s="54" t="s">
        <v>100</v>
      </c>
      <c r="E6" s="54" t="s">
        <v>53</v>
      </c>
      <c r="F6" s="55">
        <v>52.373079599999997</v>
      </c>
      <c r="G6" s="55">
        <v>4.8924534</v>
      </c>
    </row>
    <row r="7" spans="1:7" ht="20" customHeight="1" x14ac:dyDescent="0.2">
      <c r="A7" s="50" t="s">
        <v>1219</v>
      </c>
      <c r="B7" s="53"/>
      <c r="C7" s="53" t="s">
        <v>1923</v>
      </c>
      <c r="D7" s="54" t="s">
        <v>25</v>
      </c>
      <c r="E7" s="54" t="s">
        <v>26</v>
      </c>
      <c r="F7" s="55">
        <v>42.2813722</v>
      </c>
      <c r="G7" s="55">
        <v>-83.748461599999999</v>
      </c>
    </row>
    <row r="8" spans="1:7" ht="20" customHeight="1" x14ac:dyDescent="0.2">
      <c r="A8" s="50" t="s">
        <v>171</v>
      </c>
      <c r="B8" s="53"/>
      <c r="C8" s="53" t="s">
        <v>1924</v>
      </c>
      <c r="D8" s="54" t="s">
        <v>25</v>
      </c>
      <c r="E8" s="54" t="s">
        <v>26</v>
      </c>
      <c r="F8" s="55">
        <v>33.748992399999999</v>
      </c>
      <c r="G8" s="55">
        <v>-84.390264400000007</v>
      </c>
    </row>
    <row r="9" spans="1:7" ht="20" customHeight="1" x14ac:dyDescent="0.2">
      <c r="A9" s="50" t="s">
        <v>197</v>
      </c>
      <c r="B9" s="53"/>
      <c r="C9" s="53"/>
      <c r="D9" s="54" t="s">
        <v>198</v>
      </c>
      <c r="E9" s="54" t="s">
        <v>1894</v>
      </c>
      <c r="F9" s="55">
        <v>-36.852094999999998</v>
      </c>
      <c r="G9" s="55">
        <v>174.76318029999999</v>
      </c>
    </row>
    <row r="10" spans="1:7" ht="20" customHeight="1" x14ac:dyDescent="0.2">
      <c r="A10" s="50" t="s">
        <v>83</v>
      </c>
      <c r="B10" s="53"/>
      <c r="C10" s="53" t="s">
        <v>1925</v>
      </c>
      <c r="D10" s="54" t="s">
        <v>25</v>
      </c>
      <c r="E10" s="54" t="s">
        <v>26</v>
      </c>
      <c r="F10" s="55">
        <v>30.271128600000001</v>
      </c>
      <c r="G10" s="55">
        <v>-97.743699500000005</v>
      </c>
    </row>
    <row r="11" spans="1:7" ht="20" customHeight="1" x14ac:dyDescent="0.2">
      <c r="A11" s="50" t="s">
        <v>269</v>
      </c>
      <c r="B11" s="53"/>
      <c r="C11" s="53" t="s">
        <v>1926</v>
      </c>
      <c r="D11" s="54" t="s">
        <v>25</v>
      </c>
      <c r="E11" s="54" t="s">
        <v>26</v>
      </c>
      <c r="F11" s="55">
        <v>39.290881599999999</v>
      </c>
      <c r="G11" s="55">
        <v>-76.610759000000002</v>
      </c>
    </row>
    <row r="12" spans="1:7" ht="20" customHeight="1" x14ac:dyDescent="0.2">
      <c r="A12" s="50" t="s">
        <v>795</v>
      </c>
      <c r="B12" s="53"/>
      <c r="C12" s="53"/>
      <c r="D12" s="54" t="s">
        <v>796</v>
      </c>
      <c r="E12" s="54" t="s">
        <v>15</v>
      </c>
      <c r="F12" s="55">
        <v>13.7524938</v>
      </c>
      <c r="G12" s="55">
        <v>100.49350889999999</v>
      </c>
    </row>
    <row r="13" spans="1:7" ht="20" customHeight="1" x14ac:dyDescent="0.2">
      <c r="A13" s="50" t="s">
        <v>487</v>
      </c>
      <c r="B13" s="53"/>
      <c r="C13" s="53"/>
      <c r="D13" s="54" t="s">
        <v>358</v>
      </c>
      <c r="E13" s="54" t="s">
        <v>53</v>
      </c>
      <c r="F13" s="55">
        <v>41.382893899999999</v>
      </c>
      <c r="G13" s="55">
        <v>2.1774322000000002</v>
      </c>
    </row>
    <row r="14" spans="1:7" ht="20" customHeight="1" x14ac:dyDescent="0.2">
      <c r="A14" s="56" t="s">
        <v>1742</v>
      </c>
      <c r="B14" s="57"/>
      <c r="C14" s="57"/>
      <c r="D14" s="57" t="s">
        <v>570</v>
      </c>
      <c r="E14" s="57" t="s">
        <v>15</v>
      </c>
      <c r="F14" s="58">
        <v>39.916668000000001</v>
      </c>
      <c r="G14" s="58">
        <v>116.383331</v>
      </c>
    </row>
    <row r="15" spans="1:7" ht="20" customHeight="1" x14ac:dyDescent="0.2">
      <c r="A15" s="50" t="s">
        <v>569</v>
      </c>
      <c r="B15" s="53"/>
      <c r="C15" s="53"/>
      <c r="D15" s="54" t="s">
        <v>570</v>
      </c>
      <c r="E15" s="54" t="s">
        <v>15</v>
      </c>
      <c r="F15" s="55">
        <v>39.905713599999999</v>
      </c>
      <c r="G15" s="55">
        <v>116.3912972</v>
      </c>
    </row>
    <row r="16" spans="1:7" ht="20" customHeight="1" x14ac:dyDescent="0.2">
      <c r="A16" s="50" t="s">
        <v>1403</v>
      </c>
      <c r="B16" s="53"/>
      <c r="C16" s="53" t="s">
        <v>1923</v>
      </c>
      <c r="D16" s="54" t="s">
        <v>25</v>
      </c>
      <c r="E16" s="54" t="s">
        <v>26</v>
      </c>
      <c r="F16" s="55">
        <v>38.513580500000003</v>
      </c>
      <c r="G16" s="55">
        <v>-89.984162699999999</v>
      </c>
    </row>
    <row r="17" spans="1:7" ht="20" customHeight="1" x14ac:dyDescent="0.2">
      <c r="A17" s="50" t="s">
        <v>751</v>
      </c>
      <c r="B17" s="53"/>
      <c r="C17" s="53"/>
      <c r="D17" s="54" t="s">
        <v>188</v>
      </c>
      <c r="E17" s="54" t="s">
        <v>189</v>
      </c>
      <c r="F17" s="55">
        <v>-19.922731800000001</v>
      </c>
      <c r="G17" s="55">
        <v>-43.9450948</v>
      </c>
    </row>
    <row r="18" spans="1:7" ht="20" customHeight="1" x14ac:dyDescent="0.2">
      <c r="A18" s="50" t="s">
        <v>999</v>
      </c>
      <c r="B18" s="53"/>
      <c r="C18" s="53" t="s">
        <v>1927</v>
      </c>
      <c r="D18" s="54" t="s">
        <v>25</v>
      </c>
      <c r="E18" s="54" t="s">
        <v>26</v>
      </c>
      <c r="F18" s="55">
        <v>44.058172800000001</v>
      </c>
      <c r="G18" s="55">
        <v>-121.31530960000001</v>
      </c>
    </row>
    <row r="19" spans="1:7" ht="20" customHeight="1" x14ac:dyDescent="0.2">
      <c r="A19" s="50" t="s">
        <v>13</v>
      </c>
      <c r="B19" s="53"/>
      <c r="C19" s="53"/>
      <c r="D19" s="54" t="s">
        <v>14</v>
      </c>
      <c r="E19" s="54" t="s">
        <v>15</v>
      </c>
      <c r="F19" s="55">
        <v>12.98815675</v>
      </c>
      <c r="G19" s="55">
        <v>77.622600037959998</v>
      </c>
    </row>
    <row r="20" spans="1:7" ht="20" customHeight="1" x14ac:dyDescent="0.2">
      <c r="A20" s="50" t="s">
        <v>1717</v>
      </c>
      <c r="B20" s="54" t="s">
        <v>24</v>
      </c>
      <c r="C20" s="54" t="s">
        <v>1370</v>
      </c>
      <c r="D20" s="54" t="s">
        <v>25</v>
      </c>
      <c r="E20" s="54" t="s">
        <v>26</v>
      </c>
      <c r="F20" s="55">
        <v>37.8708393</v>
      </c>
      <c r="G20" s="55">
        <v>-122.272863</v>
      </c>
    </row>
    <row r="21" spans="1:7" ht="20" customHeight="1" x14ac:dyDescent="0.2">
      <c r="A21" s="50" t="s">
        <v>135</v>
      </c>
      <c r="B21" s="53"/>
      <c r="C21" s="53" t="s">
        <v>135</v>
      </c>
      <c r="D21" s="54" t="s">
        <v>136</v>
      </c>
      <c r="E21" s="54" t="s">
        <v>53</v>
      </c>
      <c r="F21" s="55">
        <v>52.517036500000003</v>
      </c>
      <c r="G21" s="55">
        <v>13.3888599</v>
      </c>
    </row>
    <row r="22" spans="1:7" ht="20" customHeight="1" x14ac:dyDescent="0.2">
      <c r="A22" s="50" t="s">
        <v>1189</v>
      </c>
      <c r="B22" s="53"/>
      <c r="C22" s="53"/>
      <c r="D22" s="54" t="s">
        <v>188</v>
      </c>
      <c r="E22" s="54" t="s">
        <v>189</v>
      </c>
      <c r="F22" s="55">
        <v>-26.919556700000001</v>
      </c>
      <c r="G22" s="55">
        <v>-49.065802499999997</v>
      </c>
    </row>
    <row r="23" spans="1:7" ht="20" customHeight="1" x14ac:dyDescent="0.2">
      <c r="A23" s="50" t="s">
        <v>430</v>
      </c>
      <c r="B23" s="53"/>
      <c r="C23" s="53" t="s">
        <v>1928</v>
      </c>
      <c r="D23" s="54" t="s">
        <v>25</v>
      </c>
      <c r="E23" s="54" t="s">
        <v>26</v>
      </c>
      <c r="F23" s="55">
        <v>43.616616299999997</v>
      </c>
      <c r="G23" s="55">
        <v>-116.200886</v>
      </c>
    </row>
    <row r="24" spans="1:7" ht="20" customHeight="1" x14ac:dyDescent="0.2">
      <c r="A24" s="50" t="s">
        <v>71</v>
      </c>
      <c r="B24" s="53"/>
      <c r="C24" s="53" t="s">
        <v>1929</v>
      </c>
      <c r="D24" s="54" t="s">
        <v>25</v>
      </c>
      <c r="E24" s="54" t="s">
        <v>26</v>
      </c>
      <c r="F24" s="55">
        <v>42.355433400000003</v>
      </c>
      <c r="G24" s="55">
        <v>-71.060511000000005</v>
      </c>
    </row>
    <row r="25" spans="1:7" ht="20" customHeight="1" x14ac:dyDescent="0.2">
      <c r="A25" s="50" t="s">
        <v>531</v>
      </c>
      <c r="B25" s="53"/>
      <c r="C25" s="53" t="s">
        <v>1930</v>
      </c>
      <c r="D25" s="54" t="s">
        <v>25</v>
      </c>
      <c r="E25" s="54" t="s">
        <v>26</v>
      </c>
      <c r="F25" s="55">
        <v>40.014985600000003</v>
      </c>
      <c r="G25" s="55">
        <v>-105.270545</v>
      </c>
    </row>
    <row r="26" spans="1:7" ht="20" customHeight="1" x14ac:dyDescent="0.2">
      <c r="A26" s="50" t="s">
        <v>321</v>
      </c>
      <c r="B26" s="53"/>
      <c r="C26" s="53"/>
      <c r="D26" s="54" t="s">
        <v>199</v>
      </c>
      <c r="E26" s="54" t="s">
        <v>1894</v>
      </c>
      <c r="F26" s="55">
        <v>-27.468968199999999</v>
      </c>
      <c r="G26" s="55">
        <v>153.02349910000001</v>
      </c>
    </row>
    <row r="27" spans="1:7" ht="20" customHeight="1" x14ac:dyDescent="0.2">
      <c r="A27" s="50" t="s">
        <v>809</v>
      </c>
      <c r="B27" s="53"/>
      <c r="C27" s="53"/>
      <c r="D27" s="54" t="s">
        <v>1358</v>
      </c>
      <c r="E27" s="54" t="s">
        <v>53</v>
      </c>
      <c r="F27" s="55">
        <v>51.453802199999998</v>
      </c>
      <c r="G27" s="55">
        <v>-2.5972985</v>
      </c>
    </row>
    <row r="28" spans="1:7" ht="20" customHeight="1" x14ac:dyDescent="0.2">
      <c r="A28" s="50" t="s">
        <v>1342</v>
      </c>
      <c r="B28" s="53"/>
      <c r="C28" s="53"/>
      <c r="D28" s="54" t="s">
        <v>1343</v>
      </c>
      <c r="E28" s="54" t="s">
        <v>53</v>
      </c>
      <c r="F28" s="55">
        <v>49.192244299999999</v>
      </c>
      <c r="G28" s="55">
        <v>16.611338199999999</v>
      </c>
    </row>
    <row r="29" spans="1:7" ht="20" customHeight="1" x14ac:dyDescent="0.2">
      <c r="A29" s="50" t="s">
        <v>640</v>
      </c>
      <c r="B29" s="53"/>
      <c r="C29" s="53"/>
      <c r="D29" s="54" t="s">
        <v>641</v>
      </c>
      <c r="E29" s="54" t="s">
        <v>189</v>
      </c>
      <c r="F29" s="55">
        <v>-34.603718100000002</v>
      </c>
      <c r="G29" s="55">
        <v>-58.381529999999998</v>
      </c>
    </row>
    <row r="30" spans="1:7" ht="20" customHeight="1" x14ac:dyDescent="0.2">
      <c r="A30" s="50" t="s">
        <v>1719</v>
      </c>
      <c r="B30" s="54" t="s">
        <v>24</v>
      </c>
      <c r="C30" s="54" t="s">
        <v>1370</v>
      </c>
      <c r="D30" s="54" t="s">
        <v>25</v>
      </c>
      <c r="E30" s="54" t="s">
        <v>26</v>
      </c>
      <c r="F30" s="55">
        <v>37.578096500000001</v>
      </c>
      <c r="G30" s="55">
        <v>-122.3473099</v>
      </c>
    </row>
    <row r="31" spans="1:7" ht="20" customHeight="1" x14ac:dyDescent="0.2">
      <c r="A31" s="50" t="s">
        <v>627</v>
      </c>
      <c r="B31" s="53"/>
      <c r="C31" s="53" t="s">
        <v>1931</v>
      </c>
      <c r="D31" s="54" t="s">
        <v>25</v>
      </c>
      <c r="E31" s="54" t="s">
        <v>26</v>
      </c>
      <c r="F31" s="55">
        <v>44.476160100000001</v>
      </c>
      <c r="G31" s="55">
        <v>-73.212906000000004</v>
      </c>
    </row>
    <row r="32" spans="1:7" ht="20" customHeight="1" x14ac:dyDescent="0.2">
      <c r="A32" s="50" t="s">
        <v>94</v>
      </c>
      <c r="B32" s="53"/>
      <c r="C32" s="53"/>
      <c r="D32" s="54" t="s">
        <v>95</v>
      </c>
      <c r="E32" s="54" t="s">
        <v>26</v>
      </c>
      <c r="F32" s="55">
        <v>51.045606399999997</v>
      </c>
      <c r="G32" s="55">
        <v>-114.057541</v>
      </c>
    </row>
    <row r="33" spans="1:7" ht="20" customHeight="1" x14ac:dyDescent="0.2">
      <c r="A33" s="50" t="s">
        <v>1329</v>
      </c>
      <c r="B33" s="53"/>
      <c r="C33" s="53" t="s">
        <v>1370</v>
      </c>
      <c r="D33" s="54" t="s">
        <v>25</v>
      </c>
      <c r="E33" s="54" t="s">
        <v>26</v>
      </c>
      <c r="F33" s="55">
        <v>34.217637099999997</v>
      </c>
      <c r="G33" s="55">
        <v>-119.03835410000001</v>
      </c>
    </row>
    <row r="34" spans="1:7" ht="20" customHeight="1" x14ac:dyDescent="0.2">
      <c r="A34" s="50" t="s">
        <v>1706</v>
      </c>
      <c r="B34" s="54" t="s">
        <v>24</v>
      </c>
      <c r="C34" s="54" t="s">
        <v>1370</v>
      </c>
      <c r="D34" s="54" t="s">
        <v>25</v>
      </c>
      <c r="E34" s="54" t="s">
        <v>26</v>
      </c>
      <c r="F34" s="55">
        <v>37.287166999999997</v>
      </c>
      <c r="G34" s="55">
        <v>-121.94995900000001</v>
      </c>
    </row>
    <row r="35" spans="1:7" ht="20" customHeight="1" x14ac:dyDescent="0.2">
      <c r="A35" s="50" t="s">
        <v>1341</v>
      </c>
      <c r="B35" s="53"/>
      <c r="C35" s="53"/>
      <c r="D35" s="54" t="s">
        <v>1341</v>
      </c>
      <c r="E35" s="54" t="s">
        <v>26</v>
      </c>
      <c r="F35" s="55">
        <v>19.703182249999902</v>
      </c>
      <c r="G35" s="55">
        <v>-79.917462724324594</v>
      </c>
    </row>
    <row r="36" spans="1:7" ht="20" customHeight="1" x14ac:dyDescent="0.2">
      <c r="A36" s="56" t="s">
        <v>1738</v>
      </c>
      <c r="B36" s="57"/>
      <c r="C36" s="57" t="s">
        <v>1959</v>
      </c>
      <c r="D36" s="57" t="s">
        <v>25</v>
      </c>
      <c r="E36" s="57" t="s">
        <v>26</v>
      </c>
      <c r="F36" s="58">
        <v>42.534900999999998</v>
      </c>
      <c r="G36" s="58">
        <v>-92.445312000000001</v>
      </c>
    </row>
    <row r="37" spans="1:7" ht="20" customHeight="1" x14ac:dyDescent="0.2">
      <c r="A37" s="50" t="s">
        <v>1349</v>
      </c>
      <c r="B37" s="53"/>
      <c r="C37" s="53" t="s">
        <v>1932</v>
      </c>
      <c r="D37" s="54" t="s">
        <v>25</v>
      </c>
      <c r="E37" s="54" t="s">
        <v>26</v>
      </c>
      <c r="F37" s="55">
        <v>32.788436300000001</v>
      </c>
      <c r="G37" s="55">
        <v>-79.939930899999993</v>
      </c>
    </row>
    <row r="38" spans="1:7" ht="20" customHeight="1" x14ac:dyDescent="0.2">
      <c r="A38" s="56" t="s">
        <v>1895</v>
      </c>
      <c r="B38" s="57"/>
      <c r="C38" s="57" t="s">
        <v>1943</v>
      </c>
      <c r="D38" s="57" t="s">
        <v>25</v>
      </c>
      <c r="E38" s="57" t="s">
        <v>26</v>
      </c>
      <c r="F38" s="59">
        <v>35.045631</v>
      </c>
      <c r="G38" s="58">
        <v>-85.309676999999994</v>
      </c>
    </row>
    <row r="39" spans="1:7" ht="20" customHeight="1" x14ac:dyDescent="0.2">
      <c r="A39" s="50" t="s">
        <v>222</v>
      </c>
      <c r="B39" s="53"/>
      <c r="C39" s="53"/>
      <c r="D39" s="54" t="s">
        <v>14</v>
      </c>
      <c r="E39" s="54" t="s">
        <v>15</v>
      </c>
      <c r="F39" s="55">
        <v>13.0836939</v>
      </c>
      <c r="G39" s="55">
        <v>80.270185999999995</v>
      </c>
    </row>
    <row r="40" spans="1:7" ht="20" customHeight="1" x14ac:dyDescent="0.2">
      <c r="A40" s="50" t="s">
        <v>372</v>
      </c>
      <c r="B40" s="53"/>
      <c r="C40" s="53"/>
      <c r="D40" s="54" t="s">
        <v>1358</v>
      </c>
      <c r="E40" s="54" t="s">
        <v>53</v>
      </c>
      <c r="F40" s="55">
        <v>53.1908873</v>
      </c>
      <c r="G40" s="55">
        <v>-2.8908955000000001</v>
      </c>
    </row>
    <row r="41" spans="1:7" ht="20" customHeight="1" x14ac:dyDescent="0.2">
      <c r="A41" s="50" t="s">
        <v>154</v>
      </c>
      <c r="B41" s="53"/>
      <c r="C41" s="53" t="s">
        <v>1933</v>
      </c>
      <c r="D41" s="54" t="s">
        <v>25</v>
      </c>
      <c r="E41" s="54" t="s">
        <v>26</v>
      </c>
      <c r="F41" s="55">
        <v>41.875561599999997</v>
      </c>
      <c r="G41" s="55">
        <v>-87.6244212</v>
      </c>
    </row>
    <row r="42" spans="1:7" ht="20" customHeight="1" x14ac:dyDescent="0.2">
      <c r="A42" s="50" t="s">
        <v>341</v>
      </c>
      <c r="B42" s="53"/>
      <c r="C42" s="53" t="s">
        <v>1934</v>
      </c>
      <c r="D42" s="54" t="s">
        <v>25</v>
      </c>
      <c r="E42" s="54" t="s">
        <v>26</v>
      </c>
      <c r="F42" s="55">
        <v>39.1014537</v>
      </c>
      <c r="G42" s="55">
        <v>-84.512460200000007</v>
      </c>
    </row>
    <row r="43" spans="1:7" ht="20" customHeight="1" x14ac:dyDescent="0.2">
      <c r="A43" s="50" t="s">
        <v>452</v>
      </c>
      <c r="B43" s="53"/>
      <c r="C43" s="53" t="s">
        <v>1934</v>
      </c>
      <c r="D43" s="54" t="s">
        <v>25</v>
      </c>
      <c r="E43" s="54" t="s">
        <v>26</v>
      </c>
      <c r="F43" s="55">
        <v>39.962260100000002</v>
      </c>
      <c r="G43" s="55">
        <v>-83.000706500000007</v>
      </c>
    </row>
    <row r="44" spans="1:7" ht="20" customHeight="1" x14ac:dyDescent="0.2">
      <c r="A44" s="50" t="s">
        <v>716</v>
      </c>
      <c r="B44" s="53"/>
      <c r="C44" s="53"/>
      <c r="D44" s="54" t="s">
        <v>717</v>
      </c>
      <c r="E44" s="54" t="s">
        <v>53</v>
      </c>
      <c r="F44" s="55">
        <v>55.686724300000002</v>
      </c>
      <c r="G44" s="55">
        <v>12.570072400000001</v>
      </c>
    </row>
    <row r="45" spans="1:7" ht="20" customHeight="1" x14ac:dyDescent="0.2">
      <c r="A45" s="50" t="s">
        <v>1400</v>
      </c>
      <c r="B45" s="53"/>
      <c r="C45" s="53" t="s">
        <v>1935</v>
      </c>
      <c r="D45" s="54" t="s">
        <v>25</v>
      </c>
      <c r="E45" s="54" t="s">
        <v>26</v>
      </c>
      <c r="F45" s="55">
        <v>25.733110499999999</v>
      </c>
      <c r="G45" s="55">
        <v>-80.258510700000002</v>
      </c>
    </row>
    <row r="46" spans="1:7" ht="20" customHeight="1" x14ac:dyDescent="0.2">
      <c r="A46" s="50" t="s">
        <v>1347</v>
      </c>
      <c r="B46" s="53"/>
      <c r="C46" s="53" t="s">
        <v>1927</v>
      </c>
      <c r="D46" s="54" t="s">
        <v>25</v>
      </c>
      <c r="E46" s="54" t="s">
        <v>26</v>
      </c>
      <c r="F46" s="55">
        <v>44.564565899999998</v>
      </c>
      <c r="G46" s="55">
        <v>-123.2620435</v>
      </c>
    </row>
    <row r="47" spans="1:7" ht="20" customHeight="1" x14ac:dyDescent="0.2">
      <c r="A47" s="50" t="s">
        <v>1709</v>
      </c>
      <c r="B47" s="54" t="s">
        <v>24</v>
      </c>
      <c r="C47" s="54" t="s">
        <v>1370</v>
      </c>
      <c r="D47" s="54" t="s">
        <v>25</v>
      </c>
      <c r="E47" s="54" t="s">
        <v>26</v>
      </c>
      <c r="F47" s="55">
        <v>37.322893399999998</v>
      </c>
      <c r="G47" s="55">
        <v>-122.0322895</v>
      </c>
    </row>
    <row r="48" spans="1:7" ht="20" customHeight="1" x14ac:dyDescent="0.2">
      <c r="A48" s="50" t="s">
        <v>837</v>
      </c>
      <c r="B48" s="53"/>
      <c r="C48" s="53"/>
      <c r="D48" s="54" t="s">
        <v>188</v>
      </c>
      <c r="E48" s="54" t="s">
        <v>189</v>
      </c>
      <c r="F48" s="55">
        <v>-25.4295963</v>
      </c>
      <c r="G48" s="55">
        <v>-49.271272400000001</v>
      </c>
    </row>
    <row r="49" spans="1:7" ht="20" customHeight="1" x14ac:dyDescent="0.2">
      <c r="A49" s="50" t="s">
        <v>886</v>
      </c>
      <c r="B49" s="53"/>
      <c r="C49" s="53"/>
      <c r="D49" s="54" t="s">
        <v>887</v>
      </c>
      <c r="E49" s="54" t="s">
        <v>166</v>
      </c>
      <c r="F49" s="55">
        <v>14.693425</v>
      </c>
      <c r="G49" s="55">
        <v>-17.447938000000001</v>
      </c>
    </row>
    <row r="50" spans="1:7" ht="20" customHeight="1" x14ac:dyDescent="0.2">
      <c r="A50" s="50" t="s">
        <v>304</v>
      </c>
      <c r="B50" s="53"/>
      <c r="C50" s="53" t="s">
        <v>1925</v>
      </c>
      <c r="D50" s="54" t="s">
        <v>25</v>
      </c>
      <c r="E50" s="54" t="s">
        <v>26</v>
      </c>
      <c r="F50" s="55">
        <v>32.776271899999998</v>
      </c>
      <c r="G50" s="55">
        <v>-96.796855899999997</v>
      </c>
    </row>
    <row r="51" spans="1:7" ht="20" customHeight="1" x14ac:dyDescent="0.2">
      <c r="A51" s="50" t="s">
        <v>132</v>
      </c>
      <c r="B51" s="53"/>
      <c r="C51" s="53" t="s">
        <v>1930</v>
      </c>
      <c r="D51" s="54" t="s">
        <v>25</v>
      </c>
      <c r="E51" s="54" t="s">
        <v>26</v>
      </c>
      <c r="F51" s="55">
        <v>39.739236400000003</v>
      </c>
      <c r="G51" s="55">
        <v>-104.98486200000001</v>
      </c>
    </row>
    <row r="52" spans="1:7" ht="20" customHeight="1" x14ac:dyDescent="0.2">
      <c r="A52" s="50" t="s">
        <v>65</v>
      </c>
      <c r="B52" s="53"/>
      <c r="C52" s="53" t="s">
        <v>1923</v>
      </c>
      <c r="D52" s="54" t="s">
        <v>25</v>
      </c>
      <c r="E52" s="54" t="s">
        <v>26</v>
      </c>
      <c r="F52" s="55">
        <v>42.331550900000003</v>
      </c>
      <c r="G52" s="55">
        <v>-83.046640300000007</v>
      </c>
    </row>
    <row r="53" spans="1:7" ht="20" customHeight="1" x14ac:dyDescent="0.2">
      <c r="A53" s="50" t="s">
        <v>679</v>
      </c>
      <c r="B53" s="53"/>
      <c r="C53" s="53" t="s">
        <v>1934</v>
      </c>
      <c r="D53" s="54" t="s">
        <v>25</v>
      </c>
      <c r="E53" s="54" t="s">
        <v>26</v>
      </c>
      <c r="F53" s="55">
        <v>39.158168000000003</v>
      </c>
      <c r="G53" s="55">
        <v>-75.524368199999998</v>
      </c>
    </row>
    <row r="54" spans="1:7" ht="20" customHeight="1" x14ac:dyDescent="0.2">
      <c r="A54" s="50" t="s">
        <v>664</v>
      </c>
      <c r="B54" s="53"/>
      <c r="C54" s="53"/>
      <c r="D54" s="54" t="s">
        <v>665</v>
      </c>
      <c r="E54" s="54" t="s">
        <v>15</v>
      </c>
      <c r="F54" s="55">
        <v>25.276986999999998</v>
      </c>
      <c r="G54" s="55">
        <v>55.296249000000003</v>
      </c>
    </row>
    <row r="55" spans="1:7" ht="20" customHeight="1" x14ac:dyDescent="0.2">
      <c r="A55" s="50" t="s">
        <v>217</v>
      </c>
      <c r="B55" s="53"/>
      <c r="C55" s="53"/>
      <c r="D55" s="54" t="s">
        <v>218</v>
      </c>
      <c r="E55" s="54" t="s">
        <v>53</v>
      </c>
      <c r="F55" s="55">
        <v>53.349379499999998</v>
      </c>
      <c r="G55" s="55">
        <v>-6.2605592999999997</v>
      </c>
    </row>
    <row r="56" spans="1:7" ht="20" customHeight="1" x14ac:dyDescent="0.2">
      <c r="A56" s="50" t="s">
        <v>1392</v>
      </c>
      <c r="B56" s="53"/>
      <c r="C56" s="53" t="s">
        <v>1936</v>
      </c>
      <c r="D56" s="54" t="s">
        <v>25</v>
      </c>
      <c r="E56" s="54" t="s">
        <v>26</v>
      </c>
      <c r="F56" s="55">
        <v>35.996653000000002</v>
      </c>
      <c r="G56" s="55">
        <v>-78.901805300000007</v>
      </c>
    </row>
    <row r="57" spans="1:7" ht="20" customHeight="1" x14ac:dyDescent="0.2">
      <c r="A57" s="50" t="s">
        <v>1094</v>
      </c>
      <c r="B57" s="53"/>
      <c r="C57" s="53"/>
      <c r="D57" s="54" t="s">
        <v>1358</v>
      </c>
      <c r="E57" s="54" t="s">
        <v>53</v>
      </c>
      <c r="F57" s="55">
        <v>55.953345599999999</v>
      </c>
      <c r="G57" s="55">
        <v>-3.1883748999999999</v>
      </c>
    </row>
    <row r="58" spans="1:7" ht="20" customHeight="1" x14ac:dyDescent="0.2">
      <c r="A58" s="50" t="s">
        <v>1338</v>
      </c>
      <c r="B58" s="53"/>
      <c r="C58" s="53"/>
      <c r="D58" s="54" t="s">
        <v>966</v>
      </c>
      <c r="E58" s="54" t="s">
        <v>53</v>
      </c>
      <c r="F58" s="55">
        <v>60.204767199999999</v>
      </c>
      <c r="G58" s="55">
        <v>24.656843500000001</v>
      </c>
    </row>
    <row r="59" spans="1:7" ht="20" customHeight="1" x14ac:dyDescent="0.2">
      <c r="A59" s="50" t="s">
        <v>874</v>
      </c>
      <c r="B59" s="53"/>
      <c r="C59" s="53"/>
      <c r="D59" s="54" t="s">
        <v>95</v>
      </c>
      <c r="E59" s="54" t="s">
        <v>26</v>
      </c>
      <c r="F59" s="55">
        <v>45.964993</v>
      </c>
      <c r="G59" s="55">
        <v>-66.646332000000001</v>
      </c>
    </row>
    <row r="60" spans="1:7" ht="20" customHeight="1" x14ac:dyDescent="0.2">
      <c r="A60" s="50" t="s">
        <v>892</v>
      </c>
      <c r="B60" s="53"/>
      <c r="C60" s="53"/>
      <c r="D60" s="54" t="s">
        <v>188</v>
      </c>
      <c r="E60" s="54" t="s">
        <v>189</v>
      </c>
      <c r="F60" s="55">
        <v>-27.597300199999999</v>
      </c>
      <c r="G60" s="55">
        <v>-48.549609799999999</v>
      </c>
    </row>
    <row r="61" spans="1:7" ht="20" customHeight="1" x14ac:dyDescent="0.2">
      <c r="A61" s="50" t="s">
        <v>1731</v>
      </c>
      <c r="B61" s="54" t="s">
        <v>24</v>
      </c>
      <c r="C61" s="54" t="s">
        <v>1370</v>
      </c>
      <c r="D61" s="54" t="s">
        <v>25</v>
      </c>
      <c r="E61" s="54" t="s">
        <v>26</v>
      </c>
      <c r="F61" s="55">
        <v>37.558546499999999</v>
      </c>
      <c r="G61" s="55">
        <v>-122.2710788</v>
      </c>
    </row>
    <row r="62" spans="1:7" ht="20" customHeight="1" x14ac:dyDescent="0.2">
      <c r="A62" s="50" t="s">
        <v>1339</v>
      </c>
      <c r="B62" s="53"/>
      <c r="C62" s="53" t="s">
        <v>1930</v>
      </c>
      <c r="D62" s="54" t="s">
        <v>25</v>
      </c>
      <c r="E62" s="54" t="s">
        <v>26</v>
      </c>
      <c r="F62" s="55">
        <v>40.587178199999997</v>
      </c>
      <c r="G62" s="55">
        <v>-105.0770113</v>
      </c>
    </row>
    <row r="63" spans="1:7" ht="20" customHeight="1" x14ac:dyDescent="0.2">
      <c r="A63" s="56" t="s">
        <v>1740</v>
      </c>
      <c r="B63" s="57" t="s">
        <v>24</v>
      </c>
      <c r="C63" s="57" t="s">
        <v>1370</v>
      </c>
      <c r="D63" s="57" t="s">
        <v>25</v>
      </c>
      <c r="E63" s="57" t="s">
        <v>26</v>
      </c>
      <c r="F63" s="58">
        <v>37.561881100000001</v>
      </c>
      <c r="G63" s="58">
        <v>-122.266445</v>
      </c>
    </row>
    <row r="64" spans="1:7" ht="20" customHeight="1" x14ac:dyDescent="0.2">
      <c r="A64" s="50" t="s">
        <v>1489</v>
      </c>
      <c r="B64" s="53"/>
      <c r="C64" s="53" t="s">
        <v>1955</v>
      </c>
      <c r="D64" s="54" t="s">
        <v>136</v>
      </c>
      <c r="E64" s="54" t="s">
        <v>53</v>
      </c>
      <c r="F64" s="55">
        <v>50.110644399999998</v>
      </c>
      <c r="G64" s="55">
        <v>8.6820917000000009</v>
      </c>
    </row>
    <row r="65" spans="1:7" ht="20" customHeight="1" x14ac:dyDescent="0.2">
      <c r="A65" s="50" t="s">
        <v>1330</v>
      </c>
      <c r="B65" s="53" t="s">
        <v>24</v>
      </c>
      <c r="C65" s="53" t="s">
        <v>1370</v>
      </c>
      <c r="D65" s="54" t="s">
        <v>25</v>
      </c>
      <c r="E65" s="54" t="s">
        <v>26</v>
      </c>
      <c r="F65" s="55">
        <v>37.548269699999999</v>
      </c>
      <c r="G65" s="55">
        <v>-121.98857099999999</v>
      </c>
    </row>
    <row r="66" spans="1:7" ht="20" customHeight="1" x14ac:dyDescent="0.2">
      <c r="A66" s="50" t="s">
        <v>1327</v>
      </c>
      <c r="B66" s="53"/>
      <c r="C66" s="53" t="s">
        <v>1370</v>
      </c>
      <c r="D66" s="54" t="s">
        <v>25</v>
      </c>
      <c r="E66" s="54" t="s">
        <v>26</v>
      </c>
      <c r="F66" s="55">
        <v>36.739442099999998</v>
      </c>
      <c r="G66" s="55">
        <v>-119.78483</v>
      </c>
    </row>
    <row r="67" spans="1:7" ht="20" customHeight="1" x14ac:dyDescent="0.2">
      <c r="A67" s="50" t="s">
        <v>1490</v>
      </c>
      <c r="B67" s="53"/>
      <c r="C67" s="53"/>
      <c r="D67" s="54" t="s">
        <v>1684</v>
      </c>
      <c r="E67" s="54" t="s">
        <v>53</v>
      </c>
      <c r="F67" s="55">
        <v>51.053828600000003</v>
      </c>
      <c r="G67" s="55">
        <v>3.7250120999999998</v>
      </c>
    </row>
    <row r="68" spans="1:7" ht="20" customHeight="1" x14ac:dyDescent="0.2">
      <c r="A68" s="50" t="s">
        <v>1720</v>
      </c>
      <c r="B68" s="54" t="s">
        <v>24</v>
      </c>
      <c r="C68" s="54" t="s">
        <v>1370</v>
      </c>
      <c r="D68" s="54" t="s">
        <v>25</v>
      </c>
      <c r="E68" s="54" t="s">
        <v>26</v>
      </c>
      <c r="F68" s="55">
        <v>37.006507800000001</v>
      </c>
      <c r="G68" s="55">
        <v>-121.56317230000001</v>
      </c>
    </row>
    <row r="69" spans="1:7" ht="20" customHeight="1" x14ac:dyDescent="0.2">
      <c r="A69" s="50" t="s">
        <v>670</v>
      </c>
      <c r="B69" s="53"/>
      <c r="C69" s="53"/>
      <c r="D69" s="54" t="s">
        <v>52</v>
      </c>
      <c r="E69" s="54" t="s">
        <v>53</v>
      </c>
      <c r="F69" s="55">
        <v>57.707232599999998</v>
      </c>
      <c r="G69" s="55">
        <v>11.9670171</v>
      </c>
    </row>
    <row r="70" spans="1:7" ht="20" customHeight="1" x14ac:dyDescent="0.2">
      <c r="A70" s="50" t="s">
        <v>1364</v>
      </c>
      <c r="B70" s="53"/>
      <c r="C70" s="53" t="s">
        <v>1930</v>
      </c>
      <c r="D70" s="54" t="s">
        <v>25</v>
      </c>
      <c r="E70" s="54" t="s">
        <v>26</v>
      </c>
      <c r="F70" s="55">
        <v>39.617210100000001</v>
      </c>
      <c r="G70" s="55">
        <v>-104.95081399999999</v>
      </c>
    </row>
    <row r="71" spans="1:7" ht="20" customHeight="1" x14ac:dyDescent="0.2">
      <c r="A71" s="50" t="s">
        <v>1187</v>
      </c>
      <c r="B71" s="53"/>
      <c r="C71" s="53"/>
      <c r="D71" s="54" t="s">
        <v>1019</v>
      </c>
      <c r="E71" s="54" t="s">
        <v>26</v>
      </c>
      <c r="F71" s="55">
        <v>20.672037499999998</v>
      </c>
      <c r="G71" s="55">
        <v>-103.338396</v>
      </c>
    </row>
    <row r="72" spans="1:7" ht="20" customHeight="1" x14ac:dyDescent="0.2">
      <c r="A72" s="50" t="s">
        <v>182</v>
      </c>
      <c r="B72" s="53"/>
      <c r="C72" s="53"/>
      <c r="D72" s="54" t="s">
        <v>14</v>
      </c>
      <c r="E72" s="54" t="s">
        <v>15</v>
      </c>
      <c r="F72" s="55">
        <v>28.4646148</v>
      </c>
      <c r="G72" s="55">
        <v>77.029919399999997</v>
      </c>
    </row>
    <row r="73" spans="1:7" ht="20" customHeight="1" x14ac:dyDescent="0.2">
      <c r="A73" s="50" t="s">
        <v>19</v>
      </c>
      <c r="B73" s="53"/>
      <c r="C73" s="53"/>
      <c r="D73" s="54" t="s">
        <v>20</v>
      </c>
      <c r="E73" s="54" t="s">
        <v>15</v>
      </c>
      <c r="F73" s="55">
        <v>32.799312999999998</v>
      </c>
      <c r="G73" s="55">
        <v>34.989571715728196</v>
      </c>
    </row>
    <row r="74" spans="1:7" ht="20" customHeight="1" x14ac:dyDescent="0.2">
      <c r="A74" s="50" t="s">
        <v>589</v>
      </c>
      <c r="B74" s="53"/>
      <c r="C74" s="53" t="s">
        <v>589</v>
      </c>
      <c r="D74" s="54" t="s">
        <v>136</v>
      </c>
      <c r="E74" s="54" t="s">
        <v>53</v>
      </c>
      <c r="F74" s="55">
        <v>53.550341000000003</v>
      </c>
      <c r="G74" s="55">
        <v>10.000654000000001</v>
      </c>
    </row>
    <row r="75" spans="1:7" ht="20" customHeight="1" x14ac:dyDescent="0.2">
      <c r="A75" s="50" t="s">
        <v>1468</v>
      </c>
      <c r="B75" s="53"/>
      <c r="C75" s="53" t="s">
        <v>1937</v>
      </c>
      <c r="D75" s="54" t="s">
        <v>25</v>
      </c>
      <c r="E75" s="54" t="s">
        <v>26</v>
      </c>
      <c r="F75" s="55">
        <v>41.764581999999997</v>
      </c>
      <c r="G75" s="55">
        <v>-72.690854700000003</v>
      </c>
    </row>
    <row r="76" spans="1:7" ht="20" customHeight="1" x14ac:dyDescent="0.2">
      <c r="A76" s="50" t="s">
        <v>1730</v>
      </c>
      <c r="B76" s="54" t="s">
        <v>24</v>
      </c>
      <c r="C76" s="54" t="s">
        <v>1370</v>
      </c>
      <c r="D76" s="54" t="s">
        <v>25</v>
      </c>
      <c r="E76" s="54" t="s">
        <v>26</v>
      </c>
      <c r="F76" s="55">
        <v>37.668820500000002</v>
      </c>
      <c r="G76" s="55">
        <v>-122.08079600000001</v>
      </c>
    </row>
    <row r="77" spans="1:7" ht="20" customHeight="1" x14ac:dyDescent="0.2">
      <c r="A77" s="50" t="s">
        <v>965</v>
      </c>
      <c r="B77" s="53"/>
      <c r="C77" s="53"/>
      <c r="D77" s="54" t="s">
        <v>966</v>
      </c>
      <c r="E77" s="54" t="s">
        <v>53</v>
      </c>
      <c r="F77" s="55">
        <v>60.1674881</v>
      </c>
      <c r="G77" s="55">
        <v>24.942747300000001</v>
      </c>
    </row>
    <row r="78" spans="1:7" ht="20" customHeight="1" x14ac:dyDescent="0.2">
      <c r="A78" s="56" t="s">
        <v>1747</v>
      </c>
      <c r="B78" s="57"/>
      <c r="C78" s="57" t="s">
        <v>1960</v>
      </c>
      <c r="D78" s="57" t="s">
        <v>25</v>
      </c>
      <c r="E78" s="57" t="s">
        <v>26</v>
      </c>
      <c r="F78" s="58">
        <v>40.330599999999997</v>
      </c>
      <c r="G78" s="58">
        <v>-74.141000000000005</v>
      </c>
    </row>
    <row r="79" spans="1:7" ht="20" customHeight="1" x14ac:dyDescent="0.2">
      <c r="A79" s="50" t="s">
        <v>904</v>
      </c>
      <c r="B79" s="53"/>
      <c r="C79" s="53"/>
      <c r="D79" s="54" t="s">
        <v>904</v>
      </c>
      <c r="E79" s="54" t="s">
        <v>15</v>
      </c>
      <c r="F79" s="55">
        <v>22.279327800000001</v>
      </c>
      <c r="G79" s="55">
        <v>114.16281309999999</v>
      </c>
    </row>
    <row r="80" spans="1:7" ht="20" customHeight="1" x14ac:dyDescent="0.2">
      <c r="A80" s="50" t="s">
        <v>1366</v>
      </c>
      <c r="B80" s="53"/>
      <c r="C80" s="53"/>
      <c r="D80" s="54" t="s">
        <v>100</v>
      </c>
      <c r="E80" s="54" t="s">
        <v>53</v>
      </c>
      <c r="F80" s="55">
        <v>52.305554000000001</v>
      </c>
      <c r="G80" s="55">
        <v>4.6926644</v>
      </c>
    </row>
    <row r="81" spans="1:7" ht="20" customHeight="1" x14ac:dyDescent="0.2">
      <c r="A81" s="50" t="s">
        <v>1716</v>
      </c>
      <c r="B81" s="54"/>
      <c r="C81" s="54" t="s">
        <v>1370</v>
      </c>
      <c r="D81" s="54" t="s">
        <v>25</v>
      </c>
      <c r="E81" s="54" t="s">
        <v>26</v>
      </c>
      <c r="F81" s="55">
        <v>33.678333600000002</v>
      </c>
      <c r="G81" s="55">
        <v>-118.000016</v>
      </c>
    </row>
    <row r="82" spans="1:7" ht="20" customHeight="1" x14ac:dyDescent="0.2">
      <c r="A82" s="50" t="s">
        <v>825</v>
      </c>
      <c r="B82" s="53"/>
      <c r="C82" s="53" t="s">
        <v>1938</v>
      </c>
      <c r="D82" s="54" t="s">
        <v>25</v>
      </c>
      <c r="E82" s="54" t="s">
        <v>26</v>
      </c>
      <c r="F82" s="55">
        <v>39.7683331</v>
      </c>
      <c r="G82" s="55">
        <v>-86.158350200000001</v>
      </c>
    </row>
    <row r="83" spans="1:7" ht="20" customHeight="1" x14ac:dyDescent="0.2">
      <c r="A83" s="50" t="s">
        <v>446</v>
      </c>
      <c r="B83" s="53"/>
      <c r="C83" s="53"/>
      <c r="D83" s="54" t="s">
        <v>446</v>
      </c>
      <c r="E83" s="54" t="s">
        <v>15</v>
      </c>
      <c r="F83" s="55">
        <v>-2.4833826000000001</v>
      </c>
      <c r="G83" s="55">
        <v>117.8902853</v>
      </c>
    </row>
    <row r="84" spans="1:7" ht="20" customHeight="1" x14ac:dyDescent="0.2">
      <c r="A84" s="56" t="s">
        <v>1748</v>
      </c>
      <c r="B84" s="57"/>
      <c r="C84" s="57"/>
      <c r="D84" s="57" t="s">
        <v>1345</v>
      </c>
      <c r="E84" s="57" t="s">
        <v>15</v>
      </c>
      <c r="F84" s="58">
        <v>33.738045</v>
      </c>
      <c r="G84" s="58">
        <v>73.084487999999993</v>
      </c>
    </row>
    <row r="85" spans="1:7" ht="20" customHeight="1" x14ac:dyDescent="0.2">
      <c r="A85" s="50" t="s">
        <v>445</v>
      </c>
      <c r="B85" s="53"/>
      <c r="C85" s="53"/>
      <c r="D85" s="54" t="s">
        <v>446</v>
      </c>
      <c r="E85" s="54" t="s">
        <v>15</v>
      </c>
      <c r="F85" s="55">
        <v>-6.1752469999999997</v>
      </c>
      <c r="G85" s="55">
        <v>106.8270488</v>
      </c>
    </row>
    <row r="86" spans="1:7" ht="20" customHeight="1" x14ac:dyDescent="0.2">
      <c r="A86" s="50" t="s">
        <v>744</v>
      </c>
      <c r="B86" s="53"/>
      <c r="C86" s="53"/>
      <c r="D86" s="54" t="s">
        <v>20</v>
      </c>
      <c r="E86" s="54" t="s">
        <v>15</v>
      </c>
      <c r="F86" s="55">
        <v>31.788471850000001</v>
      </c>
      <c r="G86" s="55">
        <v>35.218794410944902</v>
      </c>
    </row>
    <row r="87" spans="1:7" ht="20" customHeight="1" x14ac:dyDescent="0.2">
      <c r="A87" s="50" t="s">
        <v>1133</v>
      </c>
      <c r="B87" s="53"/>
      <c r="C87" s="53"/>
      <c r="D87" s="54" t="s">
        <v>188</v>
      </c>
      <c r="E87" s="54" t="s">
        <v>189</v>
      </c>
      <c r="F87" s="55">
        <v>-26.304489799999999</v>
      </c>
      <c r="G87" s="55">
        <v>-48.8486726</v>
      </c>
    </row>
    <row r="88" spans="1:7" ht="20" customHeight="1" x14ac:dyDescent="0.2">
      <c r="A88" s="50" t="s">
        <v>103</v>
      </c>
      <c r="B88" s="53"/>
      <c r="C88" s="53" t="s">
        <v>1939</v>
      </c>
      <c r="D88" s="54" t="s">
        <v>25</v>
      </c>
      <c r="E88" s="54" t="s">
        <v>26</v>
      </c>
      <c r="F88" s="55">
        <v>39.100104999999999</v>
      </c>
      <c r="G88" s="55">
        <v>-94.578141599999995</v>
      </c>
    </row>
    <row r="89" spans="1:7" ht="20" customHeight="1" x14ac:dyDescent="0.2">
      <c r="A89" s="50" t="s">
        <v>1344</v>
      </c>
      <c r="B89" s="53"/>
      <c r="C89" s="53"/>
      <c r="D89" s="54" t="s">
        <v>1345</v>
      </c>
      <c r="E89" s="54" t="s">
        <v>15</v>
      </c>
      <c r="F89" s="55">
        <v>24.854684200000001</v>
      </c>
      <c r="G89" s="55">
        <v>67.020705500000005</v>
      </c>
    </row>
    <row r="90" spans="1:7" ht="20" customHeight="1" x14ac:dyDescent="0.2">
      <c r="A90" s="50" t="s">
        <v>491</v>
      </c>
      <c r="B90" s="53"/>
      <c r="C90" s="53" t="s">
        <v>1956</v>
      </c>
      <c r="D90" s="54" t="s">
        <v>136</v>
      </c>
      <c r="E90" s="54" t="s">
        <v>53</v>
      </c>
      <c r="F90" s="55">
        <v>49.006870499999998</v>
      </c>
      <c r="G90" s="55">
        <v>8.4034195</v>
      </c>
    </row>
    <row r="91" spans="1:7" ht="20" customHeight="1" x14ac:dyDescent="0.2">
      <c r="A91" s="50" t="s">
        <v>285</v>
      </c>
      <c r="B91" s="53"/>
      <c r="C91" s="53"/>
      <c r="D91" s="54" t="s">
        <v>20</v>
      </c>
      <c r="E91" s="54" t="s">
        <v>15</v>
      </c>
      <c r="F91" s="55">
        <v>32.180234849999998</v>
      </c>
      <c r="G91" s="55">
        <v>34.918054204052297</v>
      </c>
    </row>
    <row r="92" spans="1:7" ht="20" customHeight="1" x14ac:dyDescent="0.2">
      <c r="A92" s="50" t="s">
        <v>508</v>
      </c>
      <c r="B92" s="53"/>
      <c r="C92" s="53" t="s">
        <v>1957</v>
      </c>
      <c r="D92" s="54" t="s">
        <v>136</v>
      </c>
      <c r="E92" s="54" t="s">
        <v>53</v>
      </c>
      <c r="F92" s="55">
        <v>54.322708499999997</v>
      </c>
      <c r="G92" s="55">
        <v>10.135555</v>
      </c>
    </row>
    <row r="93" spans="1:7" ht="20" customHeight="1" x14ac:dyDescent="0.2">
      <c r="A93" s="50" t="s">
        <v>390</v>
      </c>
      <c r="B93" s="53"/>
      <c r="C93" s="53"/>
      <c r="D93" s="54" t="s">
        <v>95</v>
      </c>
      <c r="E93" s="54" t="s">
        <v>26</v>
      </c>
      <c r="F93" s="55">
        <v>43.451290999999998</v>
      </c>
      <c r="G93" s="55">
        <v>-80.492781500000007</v>
      </c>
    </row>
    <row r="94" spans="1:7" ht="20" customHeight="1" x14ac:dyDescent="0.2">
      <c r="A94" s="50" t="s">
        <v>1334</v>
      </c>
      <c r="B94" s="53"/>
      <c r="C94" s="53"/>
      <c r="D94" s="54" t="s">
        <v>1335</v>
      </c>
      <c r="E94" s="54" t="s">
        <v>53</v>
      </c>
      <c r="F94" s="55">
        <v>50.046943200000001</v>
      </c>
      <c r="G94" s="55">
        <v>19.997153435836601</v>
      </c>
    </row>
    <row r="95" spans="1:7" ht="20" customHeight="1" x14ac:dyDescent="0.2">
      <c r="A95" s="50" t="s">
        <v>993</v>
      </c>
      <c r="B95" s="53"/>
      <c r="C95" s="53"/>
      <c r="D95" s="54" t="s">
        <v>994</v>
      </c>
      <c r="E95" s="54" t="s">
        <v>15</v>
      </c>
      <c r="F95" s="55">
        <v>3.1516964000000001</v>
      </c>
      <c r="G95" s="55">
        <v>101.6942371</v>
      </c>
    </row>
    <row r="96" spans="1:7" ht="20" customHeight="1" x14ac:dyDescent="0.2">
      <c r="A96" s="50" t="s">
        <v>656</v>
      </c>
      <c r="B96" s="53"/>
      <c r="C96" s="53"/>
      <c r="D96" s="54" t="s">
        <v>657</v>
      </c>
      <c r="E96" s="54" t="s">
        <v>166</v>
      </c>
      <c r="F96" s="55">
        <v>6.4550574999999997</v>
      </c>
      <c r="G96" s="55">
        <v>3.3941794999999999</v>
      </c>
    </row>
    <row r="97" spans="1:7" ht="20" customHeight="1" x14ac:dyDescent="0.2">
      <c r="A97" s="56" t="s">
        <v>1746</v>
      </c>
      <c r="B97" s="57"/>
      <c r="C97" s="57"/>
      <c r="D97" s="57" t="s">
        <v>657</v>
      </c>
      <c r="E97" s="57" t="s">
        <v>166</v>
      </c>
      <c r="F97" s="58">
        <v>6.4654220000000002</v>
      </c>
      <c r="G97" s="58">
        <v>3.4064480000000001</v>
      </c>
    </row>
    <row r="98" spans="1:7" ht="20" customHeight="1" x14ac:dyDescent="0.2">
      <c r="A98" s="50" t="s">
        <v>1080</v>
      </c>
      <c r="B98" s="53"/>
      <c r="C98" s="53" t="s">
        <v>1940</v>
      </c>
      <c r="D98" s="54" t="s">
        <v>25</v>
      </c>
      <c r="E98" s="54" t="s">
        <v>26</v>
      </c>
      <c r="F98" s="55">
        <v>36.167255900000001</v>
      </c>
      <c r="G98" s="55">
        <v>-115.148516</v>
      </c>
    </row>
    <row r="99" spans="1:7" ht="20" customHeight="1" x14ac:dyDescent="0.2">
      <c r="A99" s="50" t="s">
        <v>1368</v>
      </c>
      <c r="B99" s="53"/>
      <c r="C99" s="53"/>
      <c r="D99" s="54" t="s">
        <v>1358</v>
      </c>
      <c r="E99" s="54" t="s">
        <v>53</v>
      </c>
      <c r="F99" s="55">
        <v>52.291339399999998</v>
      </c>
      <c r="G99" s="55">
        <v>-1.5364040000000001</v>
      </c>
    </row>
    <row r="100" spans="1:7" ht="20" customHeight="1" x14ac:dyDescent="0.2">
      <c r="A100" s="50" t="s">
        <v>700</v>
      </c>
      <c r="B100" s="53"/>
      <c r="C100" s="53" t="s">
        <v>1941</v>
      </c>
      <c r="D100" s="54" t="s">
        <v>25</v>
      </c>
      <c r="E100" s="54" t="s">
        <v>26</v>
      </c>
      <c r="F100" s="55">
        <v>40.3881114</v>
      </c>
      <c r="G100" s="55">
        <v>-111.84860190000001</v>
      </c>
    </row>
    <row r="101" spans="1:7" ht="20" customHeight="1" x14ac:dyDescent="0.2">
      <c r="A101" s="56" t="s">
        <v>1741</v>
      </c>
      <c r="B101" s="57"/>
      <c r="C101" s="57"/>
      <c r="D101" s="57" t="s">
        <v>939</v>
      </c>
      <c r="E101" s="57" t="s">
        <v>53</v>
      </c>
      <c r="F101" s="58">
        <v>48.30639</v>
      </c>
      <c r="G101" s="58">
        <v>14.286110000000001</v>
      </c>
    </row>
    <row r="102" spans="1:7" ht="20" customHeight="1" x14ac:dyDescent="0.2">
      <c r="A102" s="50" t="s">
        <v>1226</v>
      </c>
      <c r="B102" s="53"/>
      <c r="C102" s="53"/>
      <c r="D102" s="54" t="s">
        <v>1227</v>
      </c>
      <c r="E102" s="54" t="s">
        <v>53</v>
      </c>
      <c r="F102" s="55">
        <v>38.707750699999998</v>
      </c>
      <c r="G102" s="55">
        <v>-9.1365919000000009</v>
      </c>
    </row>
    <row r="103" spans="1:7" ht="20" customHeight="1" x14ac:dyDescent="0.2">
      <c r="A103" s="50" t="s">
        <v>2121</v>
      </c>
      <c r="B103" s="53"/>
      <c r="C103" s="53" t="s">
        <v>2241</v>
      </c>
      <c r="D103" s="54" t="s">
        <v>25</v>
      </c>
      <c r="E103" s="54" t="s">
        <v>26</v>
      </c>
      <c r="F103" s="55">
        <v>34.734997059999998</v>
      </c>
      <c r="G103" s="55">
        <v>-92.325332032000006</v>
      </c>
    </row>
    <row r="104" spans="1:7" ht="20" customHeight="1" x14ac:dyDescent="0.2">
      <c r="A104" s="50" t="s">
        <v>1351</v>
      </c>
      <c r="B104" s="53"/>
      <c r="C104" s="53"/>
      <c r="D104" s="54" t="s">
        <v>1335</v>
      </c>
      <c r="E104" s="54" t="s">
        <v>53</v>
      </c>
      <c r="F104" s="55">
        <v>51.768732300000003</v>
      </c>
      <c r="G104" s="55">
        <v>19.4569911</v>
      </c>
    </row>
    <row r="105" spans="1:7" ht="20" customHeight="1" x14ac:dyDescent="0.2">
      <c r="A105" s="50" t="s">
        <v>689</v>
      </c>
      <c r="B105" s="53"/>
      <c r="C105" s="53" t="s">
        <v>1941</v>
      </c>
      <c r="D105" s="54" t="s">
        <v>25</v>
      </c>
      <c r="E105" s="54" t="s">
        <v>26</v>
      </c>
      <c r="F105" s="55">
        <v>40.107508899999999</v>
      </c>
      <c r="G105" s="55">
        <v>-89.3768539</v>
      </c>
    </row>
    <row r="106" spans="1:7" ht="20" customHeight="1" x14ac:dyDescent="0.2">
      <c r="A106" s="50" t="s">
        <v>58</v>
      </c>
      <c r="B106" s="53"/>
      <c r="C106" s="53"/>
      <c r="D106" s="54" t="s">
        <v>1358</v>
      </c>
      <c r="E106" s="54" t="s">
        <v>53</v>
      </c>
      <c r="F106" s="55">
        <v>51.489333500000001</v>
      </c>
      <c r="G106" s="55">
        <v>-0.14405508452768701</v>
      </c>
    </row>
    <row r="107" spans="1:7" ht="20" customHeight="1" x14ac:dyDescent="0.2">
      <c r="A107" s="50" t="s">
        <v>2242</v>
      </c>
      <c r="B107" s="53" t="s">
        <v>24</v>
      </c>
      <c r="C107" s="53" t="s">
        <v>1370</v>
      </c>
      <c r="D107" s="54" t="s">
        <v>25</v>
      </c>
      <c r="E107" s="54" t="s">
        <v>26</v>
      </c>
      <c r="F107" s="55">
        <v>37.385219999999997</v>
      </c>
      <c r="G107" s="55">
        <v>-122.11413</v>
      </c>
    </row>
    <row r="108" spans="1:7" ht="20" customHeight="1" x14ac:dyDescent="0.2">
      <c r="A108" s="50" t="s">
        <v>76</v>
      </c>
      <c r="B108" s="53"/>
      <c r="C108" s="53" t="s">
        <v>1370</v>
      </c>
      <c r="D108" s="54" t="s">
        <v>25</v>
      </c>
      <c r="E108" s="54" t="s">
        <v>26</v>
      </c>
      <c r="F108" s="55">
        <v>34.053690899999999</v>
      </c>
      <c r="G108" s="55">
        <v>-118.242766</v>
      </c>
    </row>
    <row r="109" spans="1:7" ht="20" customHeight="1" x14ac:dyDescent="0.2">
      <c r="A109" s="50" t="s">
        <v>1724</v>
      </c>
      <c r="B109" s="54" t="s">
        <v>24</v>
      </c>
      <c r="C109" s="54" t="s">
        <v>1370</v>
      </c>
      <c r="D109" s="54" t="s">
        <v>25</v>
      </c>
      <c r="E109" s="54" t="s">
        <v>26</v>
      </c>
      <c r="F109" s="55">
        <v>37.226610999999998</v>
      </c>
      <c r="G109" s="55">
        <v>-121.9746797</v>
      </c>
    </row>
    <row r="110" spans="1:7" ht="20" customHeight="1" x14ac:dyDescent="0.2">
      <c r="A110" s="50" t="s">
        <v>387</v>
      </c>
      <c r="B110" s="53"/>
      <c r="C110" s="53" t="s">
        <v>1942</v>
      </c>
      <c r="D110" s="54" t="s">
        <v>25</v>
      </c>
      <c r="E110" s="54" t="s">
        <v>26</v>
      </c>
      <c r="F110" s="55">
        <v>43.074761000000002</v>
      </c>
      <c r="G110" s="55">
        <v>-89.383761300000003</v>
      </c>
    </row>
    <row r="111" spans="1:7" ht="20" customHeight="1" x14ac:dyDescent="0.2">
      <c r="A111" s="50" t="s">
        <v>357</v>
      </c>
      <c r="B111" s="53"/>
      <c r="C111" s="53"/>
      <c r="D111" s="54" t="s">
        <v>358</v>
      </c>
      <c r="E111" s="54" t="s">
        <v>53</v>
      </c>
      <c r="F111" s="55">
        <v>40.416704699999997</v>
      </c>
      <c r="G111" s="55">
        <v>-3.7035825</v>
      </c>
    </row>
    <row r="112" spans="1:7" ht="20" customHeight="1" x14ac:dyDescent="0.2">
      <c r="A112" s="50" t="s">
        <v>988</v>
      </c>
      <c r="B112" s="53"/>
      <c r="C112" s="53"/>
      <c r="D112" s="54" t="s">
        <v>52</v>
      </c>
      <c r="E112" s="54" t="s">
        <v>53</v>
      </c>
      <c r="F112" s="55">
        <v>55.605293099999997</v>
      </c>
      <c r="G112" s="55">
        <v>13.0001566</v>
      </c>
    </row>
    <row r="113" spans="1:7" ht="20" customHeight="1" x14ac:dyDescent="0.2">
      <c r="A113" s="50" t="s">
        <v>1336</v>
      </c>
      <c r="B113" s="53"/>
      <c r="C113" s="53"/>
      <c r="D113" s="54" t="s">
        <v>1358</v>
      </c>
      <c r="E113" s="54" t="s">
        <v>53</v>
      </c>
      <c r="F113" s="55">
        <v>53.479489200000003</v>
      </c>
      <c r="G113" s="55">
        <v>-2.2451148000000001</v>
      </c>
    </row>
    <row r="114" spans="1:7" ht="20" customHeight="1" x14ac:dyDescent="0.2">
      <c r="A114" s="50" t="s">
        <v>267</v>
      </c>
      <c r="B114" s="53"/>
      <c r="C114" s="53"/>
      <c r="D114" s="54" t="s">
        <v>199</v>
      </c>
      <c r="E114" s="54" t="s">
        <v>1894</v>
      </c>
      <c r="F114" s="55">
        <v>-37.814245399999997</v>
      </c>
      <c r="G114" s="55">
        <v>144.9631732</v>
      </c>
    </row>
    <row r="115" spans="1:7" ht="20" customHeight="1" x14ac:dyDescent="0.2">
      <c r="A115" s="50" t="s">
        <v>1346</v>
      </c>
      <c r="B115" s="53"/>
      <c r="C115" s="53" t="s">
        <v>1943</v>
      </c>
      <c r="D115" s="54" t="s">
        <v>25</v>
      </c>
      <c r="E115" s="54" t="s">
        <v>26</v>
      </c>
      <c r="F115" s="55">
        <v>35.1460249</v>
      </c>
      <c r="G115" s="55">
        <v>-90.051763800000003</v>
      </c>
    </row>
    <row r="116" spans="1:7" ht="20" customHeight="1" x14ac:dyDescent="0.2">
      <c r="A116" s="50" t="s">
        <v>1444</v>
      </c>
      <c r="B116" s="54" t="s">
        <v>24</v>
      </c>
      <c r="C116" s="54" t="s">
        <v>1370</v>
      </c>
      <c r="D116" s="54" t="s">
        <v>25</v>
      </c>
      <c r="E116" s="54" t="s">
        <v>26</v>
      </c>
      <c r="F116" s="55">
        <v>37.451967099999997</v>
      </c>
      <c r="G116" s="55">
        <v>-122.177992</v>
      </c>
    </row>
    <row r="117" spans="1:7" ht="20" customHeight="1" x14ac:dyDescent="0.2">
      <c r="A117" s="50" t="s">
        <v>1018</v>
      </c>
      <c r="B117" s="53"/>
      <c r="C117" s="53"/>
      <c r="D117" s="54" t="s">
        <v>1019</v>
      </c>
      <c r="E117" s="54" t="s">
        <v>26</v>
      </c>
      <c r="F117" s="55">
        <v>19.432629599999999</v>
      </c>
      <c r="G117" s="55">
        <v>-99.1331785</v>
      </c>
    </row>
    <row r="118" spans="1:7" ht="20" customHeight="1" x14ac:dyDescent="0.2">
      <c r="A118" s="50" t="s">
        <v>220</v>
      </c>
      <c r="B118" s="53"/>
      <c r="C118" s="53" t="s">
        <v>1935</v>
      </c>
      <c r="D118" s="54" t="s">
        <v>25</v>
      </c>
      <c r="E118" s="54" t="s">
        <v>26</v>
      </c>
      <c r="F118" s="55">
        <v>25.774172799999999</v>
      </c>
      <c r="G118" s="55">
        <v>-80.193619999999996</v>
      </c>
    </row>
    <row r="119" spans="1:7" ht="20" customHeight="1" x14ac:dyDescent="0.2">
      <c r="A119" s="50" t="s">
        <v>1707</v>
      </c>
      <c r="B119" s="54" t="s">
        <v>24</v>
      </c>
      <c r="C119" s="54" t="s">
        <v>1370</v>
      </c>
      <c r="D119" s="54" t="s">
        <v>25</v>
      </c>
      <c r="E119" s="54" t="s">
        <v>26</v>
      </c>
      <c r="F119" s="55">
        <v>37.433227299999999</v>
      </c>
      <c r="G119" s="55">
        <v>-121.8989248</v>
      </c>
    </row>
    <row r="120" spans="1:7" ht="20" customHeight="1" x14ac:dyDescent="0.2">
      <c r="A120" s="50" t="s">
        <v>1211</v>
      </c>
      <c r="B120" s="53"/>
      <c r="C120" s="53" t="s">
        <v>1942</v>
      </c>
      <c r="D120" s="54" t="s">
        <v>25</v>
      </c>
      <c r="E120" s="54" t="s">
        <v>26</v>
      </c>
      <c r="F120" s="55">
        <v>43.038647500000003</v>
      </c>
      <c r="G120" s="55">
        <v>-87.909075099999995</v>
      </c>
    </row>
    <row r="121" spans="1:7" ht="20" customHeight="1" x14ac:dyDescent="0.2">
      <c r="A121" s="50" t="s">
        <v>392</v>
      </c>
      <c r="B121" s="53"/>
      <c r="C121" s="53" t="s">
        <v>1944</v>
      </c>
      <c r="D121" s="54" t="s">
        <v>25</v>
      </c>
      <c r="E121" s="54" t="s">
        <v>26</v>
      </c>
      <c r="F121" s="55">
        <v>44.977299500000001</v>
      </c>
      <c r="G121" s="55">
        <v>-93.265469199999998</v>
      </c>
    </row>
    <row r="122" spans="1:7" ht="20" customHeight="1" x14ac:dyDescent="0.2">
      <c r="A122" s="50" t="s">
        <v>1168</v>
      </c>
      <c r="B122" s="53"/>
      <c r="C122" s="53" t="s">
        <v>1945</v>
      </c>
      <c r="D122" s="54" t="s">
        <v>25</v>
      </c>
      <c r="E122" s="54" t="s">
        <v>26</v>
      </c>
      <c r="F122" s="55">
        <v>46.870104900000001</v>
      </c>
      <c r="G122" s="55">
        <v>-113.995267</v>
      </c>
    </row>
    <row r="123" spans="1:7" ht="20" customHeight="1" x14ac:dyDescent="0.2">
      <c r="A123" s="50" t="s">
        <v>1433</v>
      </c>
      <c r="B123" s="53"/>
      <c r="C123" s="53"/>
      <c r="D123" s="54" t="s">
        <v>1434</v>
      </c>
      <c r="E123" s="54" t="s">
        <v>189</v>
      </c>
      <c r="F123" s="55">
        <v>-34.901111999999998</v>
      </c>
      <c r="G123" s="55">
        <v>-56.164532000000001</v>
      </c>
    </row>
    <row r="124" spans="1:7" ht="20" customHeight="1" x14ac:dyDescent="0.2">
      <c r="A124" s="50" t="s">
        <v>115</v>
      </c>
      <c r="B124" s="53"/>
      <c r="C124" s="53"/>
      <c r="D124" s="54" t="s">
        <v>95</v>
      </c>
      <c r="E124" s="54" t="s">
        <v>26</v>
      </c>
      <c r="F124" s="55">
        <v>45.5031824</v>
      </c>
      <c r="G124" s="55">
        <v>-73.569806499999999</v>
      </c>
    </row>
    <row r="125" spans="1:7" ht="20" customHeight="1" x14ac:dyDescent="0.2">
      <c r="A125" s="50" t="s">
        <v>1037</v>
      </c>
      <c r="B125" s="53"/>
      <c r="C125" s="53"/>
      <c r="D125" s="54" t="s">
        <v>1038</v>
      </c>
      <c r="E125" s="54" t="s">
        <v>53</v>
      </c>
      <c r="F125" s="55">
        <v>55.750541200000001</v>
      </c>
      <c r="G125" s="55">
        <v>37.617478200000001</v>
      </c>
    </row>
    <row r="126" spans="1:7" ht="20" customHeight="1" x14ac:dyDescent="0.2">
      <c r="A126" s="50" t="s">
        <v>1409</v>
      </c>
      <c r="B126" s="54" t="s">
        <v>24</v>
      </c>
      <c r="C126" s="54" t="s">
        <v>1370</v>
      </c>
      <c r="D126" s="54" t="s">
        <v>25</v>
      </c>
      <c r="E126" s="54" t="s">
        <v>26</v>
      </c>
      <c r="F126" s="55">
        <v>37.3893889</v>
      </c>
      <c r="G126" s="55">
        <v>-122.0832101</v>
      </c>
    </row>
    <row r="127" spans="1:7" ht="20" customHeight="1" x14ac:dyDescent="0.2">
      <c r="A127" s="50" t="s">
        <v>56</v>
      </c>
      <c r="B127" s="53"/>
      <c r="C127" s="53"/>
      <c r="D127" s="54" t="s">
        <v>14</v>
      </c>
      <c r="E127" s="54" t="s">
        <v>15</v>
      </c>
      <c r="F127" s="55">
        <v>19.078545099999999</v>
      </c>
      <c r="G127" s="55">
        <v>72.878175999999996</v>
      </c>
    </row>
    <row r="128" spans="1:7" ht="20" customHeight="1" x14ac:dyDescent="0.2">
      <c r="A128" s="50" t="s">
        <v>601</v>
      </c>
      <c r="B128" s="53"/>
      <c r="C128" s="53" t="s">
        <v>1958</v>
      </c>
      <c r="D128" s="54" t="s">
        <v>136</v>
      </c>
      <c r="E128" s="54" t="s">
        <v>53</v>
      </c>
      <c r="F128" s="55">
        <v>48.137107899999997</v>
      </c>
      <c r="G128" s="55">
        <v>11.5753822</v>
      </c>
    </row>
    <row r="129" spans="1:7" ht="20" customHeight="1" x14ac:dyDescent="0.2">
      <c r="A129" s="50" t="s">
        <v>164</v>
      </c>
      <c r="B129" s="53"/>
      <c r="C129" s="53"/>
      <c r="D129" s="54" t="s">
        <v>165</v>
      </c>
      <c r="E129" s="54" t="s">
        <v>166</v>
      </c>
      <c r="F129" s="55">
        <v>-1.2832532999999999</v>
      </c>
      <c r="G129" s="55">
        <v>36.817244899999999</v>
      </c>
    </row>
    <row r="130" spans="1:7" ht="20" customHeight="1" x14ac:dyDescent="0.2">
      <c r="A130" s="50" t="s">
        <v>1337</v>
      </c>
      <c r="B130" s="53"/>
      <c r="C130" s="53"/>
      <c r="D130" s="54" t="s">
        <v>14</v>
      </c>
      <c r="E130" s="54" t="s">
        <v>15</v>
      </c>
      <c r="F130" s="55">
        <v>20.0112475</v>
      </c>
      <c r="G130" s="55">
        <v>73.790236399999998</v>
      </c>
    </row>
    <row r="131" spans="1:7" ht="20" customHeight="1" x14ac:dyDescent="0.2">
      <c r="A131" s="50" t="s">
        <v>365</v>
      </c>
      <c r="B131" s="53"/>
      <c r="C131" s="53" t="s">
        <v>1946</v>
      </c>
      <c r="D131" s="54" t="s">
        <v>25</v>
      </c>
      <c r="E131" s="54" t="s">
        <v>26</v>
      </c>
      <c r="F131" s="55">
        <v>42.765625100000001</v>
      </c>
      <c r="G131" s="55">
        <v>-71.467703200000003</v>
      </c>
    </row>
    <row r="132" spans="1:7" ht="20" customHeight="1" x14ac:dyDescent="0.2">
      <c r="A132" s="50" t="s">
        <v>562</v>
      </c>
      <c r="B132" s="53"/>
      <c r="C132" s="53" t="s">
        <v>1943</v>
      </c>
      <c r="D132" s="54" t="s">
        <v>25</v>
      </c>
      <c r="E132" s="54" t="s">
        <v>26</v>
      </c>
      <c r="F132" s="55">
        <v>36.1622767</v>
      </c>
      <c r="G132" s="55">
        <v>-86.774298400000006</v>
      </c>
    </row>
    <row r="133" spans="1:7" ht="20" customHeight="1" x14ac:dyDescent="0.2">
      <c r="A133" s="50" t="s">
        <v>713</v>
      </c>
      <c r="B133" s="53"/>
      <c r="C133" s="53" t="s">
        <v>1947</v>
      </c>
      <c r="D133" s="54" t="s">
        <v>25</v>
      </c>
      <c r="E133" s="54" t="s">
        <v>26</v>
      </c>
      <c r="F133" s="55">
        <v>40.676526000000003</v>
      </c>
      <c r="G133" s="55">
        <v>-95.858694</v>
      </c>
    </row>
    <row r="134" spans="1:7" ht="20" customHeight="1" x14ac:dyDescent="0.2">
      <c r="A134" s="50" t="s">
        <v>1436</v>
      </c>
      <c r="B134" s="53"/>
      <c r="C134" s="53"/>
      <c r="D134" s="54" t="s">
        <v>20</v>
      </c>
      <c r="E134" s="54" t="s">
        <v>15</v>
      </c>
      <c r="F134" s="55">
        <v>31.920863600000001</v>
      </c>
      <c r="G134" s="55">
        <v>34.794139992831198</v>
      </c>
    </row>
    <row r="135" spans="1:7" ht="20" customHeight="1" x14ac:dyDescent="0.2">
      <c r="A135" s="50" t="s">
        <v>749</v>
      </c>
      <c r="B135" s="53"/>
      <c r="C135" s="53"/>
      <c r="D135" s="54" t="s">
        <v>14</v>
      </c>
      <c r="E135" s="54" t="s">
        <v>15</v>
      </c>
      <c r="F135" s="55">
        <v>28.613895400000001</v>
      </c>
      <c r="G135" s="55">
        <v>77.209005700000006</v>
      </c>
    </row>
    <row r="136" spans="1:7" ht="20" customHeight="1" x14ac:dyDescent="0.2">
      <c r="A136" s="50" t="s">
        <v>39</v>
      </c>
      <c r="B136" s="53"/>
      <c r="C136" s="53" t="s">
        <v>1361</v>
      </c>
      <c r="D136" s="54" t="s">
        <v>25</v>
      </c>
      <c r="E136" s="54" t="s">
        <v>26</v>
      </c>
      <c r="F136" s="55">
        <v>40.7127281</v>
      </c>
      <c r="G136" s="55">
        <v>-74.006015199999993</v>
      </c>
    </row>
    <row r="137" spans="1:7" ht="20" customHeight="1" x14ac:dyDescent="0.2">
      <c r="A137" s="50" t="s">
        <v>1722</v>
      </c>
      <c r="B137" s="54" t="s">
        <v>24</v>
      </c>
      <c r="C137" s="54" t="s">
        <v>1370</v>
      </c>
      <c r="D137" s="54" t="s">
        <v>25</v>
      </c>
      <c r="E137" s="54" t="s">
        <v>26</v>
      </c>
      <c r="F137" s="55">
        <v>37.52966</v>
      </c>
      <c r="G137" s="55">
        <v>-122.04024</v>
      </c>
    </row>
    <row r="138" spans="1:7" ht="20" customHeight="1" x14ac:dyDescent="0.2">
      <c r="A138" s="50" t="s">
        <v>67</v>
      </c>
      <c r="B138" s="53"/>
      <c r="C138" s="53"/>
      <c r="D138" s="54" t="s">
        <v>14</v>
      </c>
      <c r="E138" s="54" t="s">
        <v>15</v>
      </c>
      <c r="F138" s="55">
        <v>28.570633300000001</v>
      </c>
      <c r="G138" s="55">
        <v>77.327214699999999</v>
      </c>
    </row>
    <row r="139" spans="1:7" ht="20" customHeight="1" x14ac:dyDescent="0.2">
      <c r="A139" s="50" t="s">
        <v>1715</v>
      </c>
      <c r="B139" s="54" t="s">
        <v>24</v>
      </c>
      <c r="C139" s="54" t="s">
        <v>1370</v>
      </c>
      <c r="D139" s="54" t="s">
        <v>25</v>
      </c>
      <c r="E139" s="54" t="s">
        <v>26</v>
      </c>
      <c r="F139" s="55">
        <v>37.773972000000001</v>
      </c>
      <c r="G139" s="55">
        <v>-122.431297</v>
      </c>
    </row>
    <row r="140" spans="1:7" ht="20" customHeight="1" x14ac:dyDescent="0.2">
      <c r="A140" s="50" t="s">
        <v>1348</v>
      </c>
      <c r="B140" s="53"/>
      <c r="C140" s="53" t="s">
        <v>1937</v>
      </c>
      <c r="D140" s="54" t="s">
        <v>25</v>
      </c>
      <c r="E140" s="54" t="s">
        <v>26</v>
      </c>
      <c r="F140" s="55">
        <v>41.117596599999999</v>
      </c>
      <c r="G140" s="55">
        <v>-73.407896800000003</v>
      </c>
    </row>
    <row r="141" spans="1:7" ht="20" customHeight="1" x14ac:dyDescent="0.2">
      <c r="A141" s="50" t="s">
        <v>1727</v>
      </c>
      <c r="B141" s="54" t="s">
        <v>24</v>
      </c>
      <c r="C141" s="54" t="s">
        <v>1370</v>
      </c>
      <c r="D141" s="54" t="s">
        <v>25</v>
      </c>
      <c r="E141" s="54" t="s">
        <v>26</v>
      </c>
      <c r="F141" s="55">
        <v>37.804455699999998</v>
      </c>
      <c r="G141" s="55">
        <v>-122.271356</v>
      </c>
    </row>
    <row r="142" spans="1:7" ht="20" customHeight="1" x14ac:dyDescent="0.2">
      <c r="A142" s="50" t="s">
        <v>1476</v>
      </c>
      <c r="B142" s="53"/>
      <c r="C142" s="53" t="s">
        <v>1935</v>
      </c>
      <c r="D142" s="54" t="s">
        <v>25</v>
      </c>
      <c r="E142" s="54" t="s">
        <v>26</v>
      </c>
      <c r="F142" s="55">
        <v>28.542110900000001</v>
      </c>
      <c r="G142" s="55">
        <v>-81.379030400000005</v>
      </c>
    </row>
    <row r="143" spans="1:7" ht="20" customHeight="1" x14ac:dyDescent="0.2">
      <c r="A143" s="50" t="s">
        <v>726</v>
      </c>
      <c r="B143" s="53"/>
      <c r="C143" s="53"/>
      <c r="D143" s="54" t="s">
        <v>727</v>
      </c>
      <c r="E143" s="54" t="s">
        <v>53</v>
      </c>
      <c r="F143" s="55">
        <v>59.913330100000003</v>
      </c>
      <c r="G143" s="55">
        <v>10.7389701</v>
      </c>
    </row>
    <row r="144" spans="1:7" ht="20" customHeight="1" x14ac:dyDescent="0.2">
      <c r="A144" s="50" t="s">
        <v>302</v>
      </c>
      <c r="B144" s="53"/>
      <c r="C144" s="53"/>
      <c r="D144" s="54" t="s">
        <v>95</v>
      </c>
      <c r="E144" s="54" t="s">
        <v>26</v>
      </c>
      <c r="F144" s="55">
        <v>45.420877699999998</v>
      </c>
      <c r="G144" s="55">
        <v>-75.690110599999997</v>
      </c>
    </row>
    <row r="145" spans="1:7" ht="20" customHeight="1" x14ac:dyDescent="0.2">
      <c r="A145" s="50" t="s">
        <v>2249</v>
      </c>
      <c r="B145" s="53"/>
      <c r="C145" s="53"/>
      <c r="D145" s="54" t="s">
        <v>95</v>
      </c>
      <c r="E145" s="54" t="s">
        <v>26</v>
      </c>
      <c r="F145" s="55">
        <v>46.812280000000001</v>
      </c>
      <c r="G145" s="55">
        <v>-71.21454</v>
      </c>
    </row>
    <row r="146" spans="1:7" ht="20" customHeight="1" x14ac:dyDescent="0.2">
      <c r="A146" s="50" t="s">
        <v>525</v>
      </c>
      <c r="B146" s="53"/>
      <c r="C146" s="53"/>
      <c r="D146" s="54" t="s">
        <v>1358</v>
      </c>
      <c r="E146" s="54" t="s">
        <v>53</v>
      </c>
      <c r="F146" s="55">
        <v>51.752013099999999</v>
      </c>
      <c r="G146" s="55">
        <v>-1.2578499000000001</v>
      </c>
    </row>
    <row r="147" spans="1:7" ht="20" customHeight="1" x14ac:dyDescent="0.2">
      <c r="A147" s="50" t="s">
        <v>1474</v>
      </c>
      <c r="B147" s="54" t="s">
        <v>24</v>
      </c>
      <c r="C147" s="54" t="s">
        <v>1370</v>
      </c>
      <c r="D147" s="54" t="s">
        <v>25</v>
      </c>
      <c r="E147" s="54" t="s">
        <v>26</v>
      </c>
      <c r="F147" s="55">
        <v>37.4443293</v>
      </c>
      <c r="G147" s="55">
        <v>-122.1598465</v>
      </c>
    </row>
    <row r="148" spans="1:7" ht="20" customHeight="1" x14ac:dyDescent="0.2">
      <c r="A148" s="50" t="s">
        <v>97</v>
      </c>
      <c r="B148" s="53"/>
      <c r="C148" s="53"/>
      <c r="D148" s="54" t="s">
        <v>98</v>
      </c>
      <c r="E148" s="54" t="s">
        <v>53</v>
      </c>
      <c r="F148" s="55">
        <v>48.858889699999999</v>
      </c>
      <c r="G148" s="55">
        <v>2.32004102172007</v>
      </c>
    </row>
    <row r="149" spans="1:7" ht="20" customHeight="1" x14ac:dyDescent="0.2">
      <c r="A149" s="50" t="s">
        <v>362</v>
      </c>
      <c r="B149" s="53"/>
      <c r="C149" s="53" t="s">
        <v>1948</v>
      </c>
      <c r="D149" s="54" t="s">
        <v>25</v>
      </c>
      <c r="E149" s="54" t="s">
        <v>26</v>
      </c>
      <c r="F149" s="55">
        <v>39.9527237</v>
      </c>
      <c r="G149" s="55">
        <v>-75.163526200000007</v>
      </c>
    </row>
    <row r="150" spans="1:7" ht="20" customHeight="1" x14ac:dyDescent="0.2">
      <c r="A150" s="50" t="s">
        <v>264</v>
      </c>
      <c r="B150" s="53"/>
      <c r="C150" s="53" t="s">
        <v>1949</v>
      </c>
      <c r="D150" s="54" t="s">
        <v>25</v>
      </c>
      <c r="E150" s="54" t="s">
        <v>26</v>
      </c>
      <c r="F150" s="55">
        <v>33.448436700000002</v>
      </c>
      <c r="G150" s="55">
        <v>-112.074141</v>
      </c>
    </row>
    <row r="151" spans="1:7" ht="20" customHeight="1" x14ac:dyDescent="0.2">
      <c r="A151" s="50" t="s">
        <v>731</v>
      </c>
      <c r="B151" s="53"/>
      <c r="C151" s="53" t="s">
        <v>1948</v>
      </c>
      <c r="D151" s="54" t="s">
        <v>25</v>
      </c>
      <c r="E151" s="54" t="s">
        <v>26</v>
      </c>
      <c r="F151" s="55">
        <v>40.441694099999999</v>
      </c>
      <c r="G151" s="55">
        <v>-79.990086099999999</v>
      </c>
    </row>
    <row r="152" spans="1:7" ht="20" customHeight="1" x14ac:dyDescent="0.2">
      <c r="A152" s="50" t="s">
        <v>1705</v>
      </c>
      <c r="B152" s="54" t="s">
        <v>24</v>
      </c>
      <c r="C152" s="54" t="s">
        <v>1370</v>
      </c>
      <c r="D152" s="54" t="s">
        <v>25</v>
      </c>
      <c r="E152" s="54" t="s">
        <v>26</v>
      </c>
      <c r="F152" s="55">
        <v>37.6624312</v>
      </c>
      <c r="G152" s="55">
        <v>-121.87467890000001</v>
      </c>
    </row>
    <row r="153" spans="1:7" ht="20" customHeight="1" x14ac:dyDescent="0.2">
      <c r="A153" s="50" t="s">
        <v>145</v>
      </c>
      <c r="B153" s="53"/>
      <c r="C153" s="53" t="s">
        <v>1927</v>
      </c>
      <c r="D153" s="54" t="s">
        <v>25</v>
      </c>
      <c r="E153" s="54" t="s">
        <v>26</v>
      </c>
      <c r="F153" s="55">
        <v>45.520247099999999</v>
      </c>
      <c r="G153" s="55">
        <v>-122.674194</v>
      </c>
    </row>
    <row r="154" spans="1:7" ht="20" customHeight="1" x14ac:dyDescent="0.2">
      <c r="A154" s="50" t="s">
        <v>1395</v>
      </c>
      <c r="B154" s="53"/>
      <c r="C154" s="53"/>
      <c r="D154" s="54" t="s">
        <v>1343</v>
      </c>
      <c r="E154" s="54" t="s">
        <v>53</v>
      </c>
      <c r="F154" s="55">
        <v>50.087465399999999</v>
      </c>
      <c r="G154" s="55">
        <v>14.421253500000001</v>
      </c>
    </row>
    <row r="155" spans="1:7" ht="20" customHeight="1" x14ac:dyDescent="0.2">
      <c r="A155" s="50" t="s">
        <v>406</v>
      </c>
      <c r="B155" s="53"/>
      <c r="C155" s="53"/>
      <c r="D155" s="54" t="s">
        <v>14</v>
      </c>
      <c r="E155" s="54" t="s">
        <v>15</v>
      </c>
      <c r="F155" s="55">
        <v>18.521428</v>
      </c>
      <c r="G155" s="55">
        <v>73.854454099999998</v>
      </c>
    </row>
    <row r="156" spans="1:7" ht="20" customHeight="1" x14ac:dyDescent="0.2">
      <c r="A156" s="50" t="s">
        <v>235</v>
      </c>
      <c r="B156" s="53"/>
      <c r="C156" s="53"/>
      <c r="D156" s="54" t="s">
        <v>20</v>
      </c>
      <c r="E156" s="54" t="s">
        <v>15</v>
      </c>
      <c r="F156" s="55">
        <v>32.186024400000001</v>
      </c>
      <c r="G156" s="55">
        <v>34.867835900000003</v>
      </c>
    </row>
    <row r="157" spans="1:7" ht="20" customHeight="1" x14ac:dyDescent="0.2">
      <c r="A157" s="50" t="s">
        <v>121</v>
      </c>
      <c r="B157" s="53"/>
      <c r="C157" s="53" t="s">
        <v>1936</v>
      </c>
      <c r="D157" s="54" t="s">
        <v>25</v>
      </c>
      <c r="E157" s="54" t="s">
        <v>26</v>
      </c>
      <c r="F157" s="55">
        <v>35.780397700000002</v>
      </c>
      <c r="G157" s="55">
        <v>-78.639098899999993</v>
      </c>
    </row>
    <row r="158" spans="1:7" ht="20" customHeight="1" x14ac:dyDescent="0.2">
      <c r="A158" s="50" t="s">
        <v>1711</v>
      </c>
      <c r="B158" s="54" t="s">
        <v>24</v>
      </c>
      <c r="C158" s="54" t="s">
        <v>1370</v>
      </c>
      <c r="D158" s="54" t="s">
        <v>25</v>
      </c>
      <c r="E158" s="54" t="s">
        <v>26</v>
      </c>
      <c r="F158" s="55">
        <v>37.486323900000002</v>
      </c>
      <c r="G158" s="55">
        <v>-122.232523</v>
      </c>
    </row>
    <row r="159" spans="1:7" ht="20" customHeight="1" x14ac:dyDescent="0.2">
      <c r="A159" s="50" t="s">
        <v>574</v>
      </c>
      <c r="B159" s="53"/>
      <c r="C159" s="53" t="s">
        <v>1940</v>
      </c>
      <c r="D159" s="54" t="s">
        <v>25</v>
      </c>
      <c r="E159" s="54" t="s">
        <v>26</v>
      </c>
      <c r="F159" s="55">
        <v>39.526120599999999</v>
      </c>
      <c r="G159" s="55">
        <v>-119.81265809999999</v>
      </c>
    </row>
    <row r="160" spans="1:7" ht="20" customHeight="1" x14ac:dyDescent="0.2">
      <c r="A160" s="50" t="s">
        <v>1723</v>
      </c>
      <c r="B160" s="54" t="s">
        <v>24</v>
      </c>
      <c r="C160" s="54" t="s">
        <v>1370</v>
      </c>
      <c r="D160" s="54" t="s">
        <v>25</v>
      </c>
      <c r="E160" s="54" t="s">
        <v>26</v>
      </c>
      <c r="F160" s="55">
        <v>37.538508700000001</v>
      </c>
      <c r="G160" s="55">
        <v>-77.434280000000001</v>
      </c>
    </row>
    <row r="161" spans="1:7" ht="20" customHeight="1" x14ac:dyDescent="0.2">
      <c r="A161" s="50" t="s">
        <v>638</v>
      </c>
      <c r="B161" s="53"/>
      <c r="C161" s="53" t="s">
        <v>1370</v>
      </c>
      <c r="D161" s="54" t="s">
        <v>25</v>
      </c>
      <c r="E161" s="54" t="s">
        <v>26</v>
      </c>
      <c r="F161" s="55">
        <v>38.581060600000001</v>
      </c>
      <c r="G161" s="55">
        <v>-121.49389499999999</v>
      </c>
    </row>
    <row r="162" spans="1:7" ht="20" customHeight="1" x14ac:dyDescent="0.2">
      <c r="A162" s="50" t="s">
        <v>1340</v>
      </c>
      <c r="B162" s="53"/>
      <c r="C162" s="53"/>
      <c r="D162" s="54" t="s">
        <v>1358</v>
      </c>
      <c r="E162" s="54" t="s">
        <v>53</v>
      </c>
      <c r="F162" s="55">
        <v>51.069061300000001</v>
      </c>
      <c r="G162" s="55">
        <v>-1.7954133999999999</v>
      </c>
    </row>
    <row r="163" spans="1:7" ht="20" customHeight="1" x14ac:dyDescent="0.2">
      <c r="A163" s="50" t="s">
        <v>113</v>
      </c>
      <c r="B163" s="53"/>
      <c r="C163" s="53" t="s">
        <v>1941</v>
      </c>
      <c r="D163" s="54" t="s">
        <v>25</v>
      </c>
      <c r="E163" s="54" t="s">
        <v>26</v>
      </c>
      <c r="F163" s="55">
        <v>40.759619800000003</v>
      </c>
      <c r="G163" s="55">
        <v>-111.886797</v>
      </c>
    </row>
    <row r="164" spans="1:7" ht="20" customHeight="1" x14ac:dyDescent="0.2">
      <c r="A164" s="50" t="s">
        <v>1718</v>
      </c>
      <c r="B164" s="54" t="s">
        <v>24</v>
      </c>
      <c r="C164" s="54" t="s">
        <v>1370</v>
      </c>
      <c r="D164" s="54" t="s">
        <v>25</v>
      </c>
      <c r="E164" s="54" t="s">
        <v>26</v>
      </c>
      <c r="F164" s="55">
        <v>37.624853600000002</v>
      </c>
      <c r="G164" s="55">
        <v>-122.41459860000001</v>
      </c>
    </row>
    <row r="165" spans="1:7" ht="20" customHeight="1" x14ac:dyDescent="0.2">
      <c r="A165" s="50" t="s">
        <v>1725</v>
      </c>
      <c r="B165" s="54" t="s">
        <v>24</v>
      </c>
      <c r="C165" s="54" t="s">
        <v>1370</v>
      </c>
      <c r="D165" s="54" t="s">
        <v>25</v>
      </c>
      <c r="E165" s="54" t="s">
        <v>26</v>
      </c>
      <c r="F165" s="55">
        <v>37.504936000000001</v>
      </c>
      <c r="G165" s="55">
        <v>-122.26182300000001</v>
      </c>
    </row>
    <row r="166" spans="1:7" ht="20" customHeight="1" x14ac:dyDescent="0.2">
      <c r="A166" s="50" t="s">
        <v>74</v>
      </c>
      <c r="B166" s="53"/>
      <c r="C166" s="53" t="s">
        <v>1370</v>
      </c>
      <c r="D166" s="54" t="s">
        <v>25</v>
      </c>
      <c r="E166" s="54" t="s">
        <v>26</v>
      </c>
      <c r="F166" s="55">
        <v>32.717420199999999</v>
      </c>
      <c r="G166" s="55">
        <v>-117.162772</v>
      </c>
    </row>
    <row r="167" spans="1:7" ht="20" customHeight="1" x14ac:dyDescent="0.2">
      <c r="A167" s="50" t="s">
        <v>1371</v>
      </c>
      <c r="B167" s="54" t="s">
        <v>24</v>
      </c>
      <c r="C167" s="54" t="s">
        <v>1370</v>
      </c>
      <c r="D167" s="54" t="s">
        <v>25</v>
      </c>
      <c r="E167" s="54" t="s">
        <v>26</v>
      </c>
      <c r="F167" s="55">
        <v>37.779258800000001</v>
      </c>
      <c r="G167" s="55">
        <v>-122.4193286</v>
      </c>
    </row>
    <row r="168" spans="1:7" ht="20" customHeight="1" x14ac:dyDescent="0.2">
      <c r="A168" s="50" t="s">
        <v>1695</v>
      </c>
      <c r="B168" s="54" t="s">
        <v>24</v>
      </c>
      <c r="C168" s="54" t="s">
        <v>1370</v>
      </c>
      <c r="D168" s="54" t="s">
        <v>25</v>
      </c>
      <c r="E168" s="54" t="s">
        <v>26</v>
      </c>
      <c r="F168" s="55">
        <v>37.336166300000002</v>
      </c>
      <c r="G168" s="55">
        <v>-121.890591</v>
      </c>
    </row>
    <row r="169" spans="1:7" ht="20" customHeight="1" x14ac:dyDescent="0.2">
      <c r="A169" s="50" t="s">
        <v>1726</v>
      </c>
      <c r="B169" s="54" t="s">
        <v>24</v>
      </c>
      <c r="C169" s="54" t="s">
        <v>1370</v>
      </c>
      <c r="D169" s="54" t="s">
        <v>25</v>
      </c>
      <c r="E169" s="54" t="s">
        <v>26</v>
      </c>
      <c r="F169" s="55">
        <v>37.724929600000003</v>
      </c>
      <c r="G169" s="55">
        <v>-122.15607679999999</v>
      </c>
    </row>
    <row r="170" spans="1:7" ht="20" customHeight="1" x14ac:dyDescent="0.2">
      <c r="A170" s="50" t="s">
        <v>735</v>
      </c>
      <c r="B170" s="53"/>
      <c r="C170" s="53" t="s">
        <v>1370</v>
      </c>
      <c r="D170" s="54" t="s">
        <v>25</v>
      </c>
      <c r="E170" s="54" t="s">
        <v>26</v>
      </c>
      <c r="F170" s="55">
        <v>35.354020900000002</v>
      </c>
      <c r="G170" s="55">
        <v>-120.375716</v>
      </c>
    </row>
    <row r="171" spans="1:7" ht="20" customHeight="1" x14ac:dyDescent="0.2">
      <c r="A171" s="50" t="s">
        <v>1714</v>
      </c>
      <c r="B171" s="54" t="s">
        <v>24</v>
      </c>
      <c r="C171" s="54" t="s">
        <v>1370</v>
      </c>
      <c r="D171" s="54" t="s">
        <v>25</v>
      </c>
      <c r="E171" s="54" t="s">
        <v>26</v>
      </c>
      <c r="F171" s="55">
        <v>37.496904000000001</v>
      </c>
      <c r="G171" s="55">
        <v>-122.33305729999999</v>
      </c>
    </row>
    <row r="172" spans="1:7" ht="20" customHeight="1" x14ac:dyDescent="0.2">
      <c r="A172" s="50" t="s">
        <v>1712</v>
      </c>
      <c r="B172" s="54" t="s">
        <v>24</v>
      </c>
      <c r="C172" s="54" t="s">
        <v>1370</v>
      </c>
      <c r="D172" s="54" t="s">
        <v>25</v>
      </c>
      <c r="E172" s="54" t="s">
        <v>26</v>
      </c>
      <c r="F172" s="55">
        <v>37.974779499999997</v>
      </c>
      <c r="G172" s="55">
        <v>-122.5316686</v>
      </c>
    </row>
    <row r="173" spans="1:7" ht="20" customHeight="1" x14ac:dyDescent="0.2">
      <c r="A173" s="56" t="s">
        <v>1744</v>
      </c>
      <c r="B173" s="57" t="s">
        <v>24</v>
      </c>
      <c r="C173" s="57" t="s">
        <v>1370</v>
      </c>
      <c r="D173" s="57" t="s">
        <v>25</v>
      </c>
      <c r="E173" s="57" t="s">
        <v>26</v>
      </c>
      <c r="F173" s="58">
        <v>37.774663568000001</v>
      </c>
      <c r="G173" s="58">
        <v>-121.973496106</v>
      </c>
    </row>
    <row r="174" spans="1:7" ht="20" customHeight="1" x14ac:dyDescent="0.2">
      <c r="A174" s="50" t="s">
        <v>168</v>
      </c>
      <c r="B174" s="53"/>
      <c r="C174" s="53" t="s">
        <v>1370</v>
      </c>
      <c r="D174" s="54" t="s">
        <v>25</v>
      </c>
      <c r="E174" s="54" t="s">
        <v>26</v>
      </c>
      <c r="F174" s="55">
        <v>34.422131899999997</v>
      </c>
      <c r="G174" s="55">
        <v>-119.70266700000001</v>
      </c>
    </row>
    <row r="175" spans="1:7" ht="20" customHeight="1" x14ac:dyDescent="0.2">
      <c r="A175" s="50" t="s">
        <v>1416</v>
      </c>
      <c r="B175" s="54" t="s">
        <v>24</v>
      </c>
      <c r="C175" s="54" t="s">
        <v>1370</v>
      </c>
      <c r="D175" s="54" t="s">
        <v>25</v>
      </c>
      <c r="E175" s="54" t="s">
        <v>26</v>
      </c>
      <c r="F175" s="55">
        <v>37.354106999999999</v>
      </c>
      <c r="G175" s="55">
        <v>-121.95523799999999</v>
      </c>
    </row>
    <row r="176" spans="1:7" ht="20" customHeight="1" x14ac:dyDescent="0.2">
      <c r="A176" s="50" t="s">
        <v>1113</v>
      </c>
      <c r="B176" s="53"/>
      <c r="C176" s="53" t="s">
        <v>1950</v>
      </c>
      <c r="D176" s="54" t="s">
        <v>25</v>
      </c>
      <c r="E176" s="54" t="s">
        <v>26</v>
      </c>
      <c r="F176" s="55">
        <v>35.687609600000002</v>
      </c>
      <c r="G176" s="55">
        <v>-105.938456</v>
      </c>
    </row>
    <row r="177" spans="1:7" ht="20" customHeight="1" x14ac:dyDescent="0.2">
      <c r="A177" s="50" t="s">
        <v>292</v>
      </c>
      <c r="B177" s="53"/>
      <c r="C177" s="53"/>
      <c r="D177" s="54" t="s">
        <v>293</v>
      </c>
      <c r="E177" s="54" t="s">
        <v>189</v>
      </c>
      <c r="F177" s="55">
        <v>-33.437775600000002</v>
      </c>
      <c r="G177" s="55">
        <v>-70.650450199999995</v>
      </c>
    </row>
    <row r="178" spans="1:7" ht="20" customHeight="1" x14ac:dyDescent="0.2">
      <c r="A178" s="50" t="s">
        <v>187</v>
      </c>
      <c r="B178" s="53"/>
      <c r="C178" s="53"/>
      <c r="D178" s="54" t="s">
        <v>188</v>
      </c>
      <c r="E178" s="54" t="s">
        <v>189</v>
      </c>
      <c r="F178" s="55">
        <v>-23.550650699999998</v>
      </c>
      <c r="G178" s="55">
        <v>-46.633382400000002</v>
      </c>
    </row>
    <row r="179" spans="1:7" ht="20" customHeight="1" x14ac:dyDescent="0.2">
      <c r="A179" s="50" t="s">
        <v>127</v>
      </c>
      <c r="B179" s="53"/>
      <c r="C179" s="53"/>
      <c r="D179" s="54" t="s">
        <v>95</v>
      </c>
      <c r="E179" s="54" t="s">
        <v>26</v>
      </c>
      <c r="F179" s="55">
        <v>52.131802</v>
      </c>
      <c r="G179" s="55">
        <v>-106.66076700000001</v>
      </c>
    </row>
    <row r="180" spans="1:7" ht="20" customHeight="1" x14ac:dyDescent="0.2">
      <c r="A180" s="50" t="s">
        <v>43</v>
      </c>
      <c r="B180" s="53"/>
      <c r="C180" s="53" t="s">
        <v>1951</v>
      </c>
      <c r="D180" s="54" t="s">
        <v>25</v>
      </c>
      <c r="E180" s="54" t="s">
        <v>26</v>
      </c>
      <c r="F180" s="55">
        <v>47.603832099999998</v>
      </c>
      <c r="G180" s="55">
        <v>-122.330062</v>
      </c>
    </row>
    <row r="181" spans="1:7" ht="20" customHeight="1" x14ac:dyDescent="0.2">
      <c r="A181" s="50" t="s">
        <v>422</v>
      </c>
      <c r="B181" s="53"/>
      <c r="C181" s="53"/>
      <c r="D181" s="54" t="s">
        <v>423</v>
      </c>
      <c r="E181" s="54" t="s">
        <v>15</v>
      </c>
      <c r="F181" s="55">
        <v>37.566679100000002</v>
      </c>
      <c r="G181" s="55">
        <v>126.9782914</v>
      </c>
    </row>
    <row r="182" spans="1:7" ht="20" customHeight="1" x14ac:dyDescent="0.2">
      <c r="A182" s="50" t="s">
        <v>1048</v>
      </c>
      <c r="B182" s="53"/>
      <c r="C182" s="53"/>
      <c r="D182" s="54" t="s">
        <v>570</v>
      </c>
      <c r="E182" s="54" t="s">
        <v>15</v>
      </c>
      <c r="F182" s="55">
        <v>31.2312707</v>
      </c>
      <c r="G182" s="55">
        <v>121.47001520000001</v>
      </c>
    </row>
    <row r="183" spans="1:7" ht="20" customHeight="1" x14ac:dyDescent="0.2">
      <c r="A183" s="50" t="s">
        <v>1419</v>
      </c>
      <c r="B183" s="53"/>
      <c r="C183" s="53" t="s">
        <v>1952</v>
      </c>
      <c r="D183" s="54" t="s">
        <v>25</v>
      </c>
      <c r="E183" s="54" t="s">
        <v>26</v>
      </c>
      <c r="F183" s="55">
        <v>34.765088800000001</v>
      </c>
      <c r="G183" s="55">
        <v>-87.698640699999999</v>
      </c>
    </row>
    <row r="184" spans="1:7" ht="20" customHeight="1" x14ac:dyDescent="0.2">
      <c r="A184" s="50" t="s">
        <v>244</v>
      </c>
      <c r="B184" s="53"/>
      <c r="C184" s="53"/>
      <c r="D184" s="54" t="s">
        <v>244</v>
      </c>
      <c r="E184" s="54" t="s">
        <v>15</v>
      </c>
      <c r="F184" s="55">
        <v>1.2899175000000001</v>
      </c>
      <c r="G184" s="55">
        <v>103.8519072</v>
      </c>
    </row>
    <row r="185" spans="1:7" ht="20" customHeight="1" x14ac:dyDescent="0.2">
      <c r="A185" s="50" t="s">
        <v>946</v>
      </c>
      <c r="B185" s="53"/>
      <c r="C185" s="53" t="s">
        <v>1951</v>
      </c>
      <c r="D185" s="54" t="s">
        <v>25</v>
      </c>
      <c r="E185" s="54" t="s">
        <v>26</v>
      </c>
      <c r="F185" s="55">
        <v>47.657193399999997</v>
      </c>
      <c r="G185" s="55">
        <v>-117.42350999999999</v>
      </c>
    </row>
    <row r="186" spans="1:7" ht="20" customHeight="1" x14ac:dyDescent="0.2">
      <c r="A186" s="50" t="s">
        <v>827</v>
      </c>
      <c r="B186" s="53"/>
      <c r="C186" s="53" t="s">
        <v>1937</v>
      </c>
      <c r="D186" s="54" t="s">
        <v>25</v>
      </c>
      <c r="E186" s="54" t="s">
        <v>26</v>
      </c>
      <c r="F186" s="55">
        <v>41.053430200000001</v>
      </c>
      <c r="G186" s="55">
        <v>-73.538734099999999</v>
      </c>
    </row>
    <row r="187" spans="1:7" ht="20" customHeight="1" x14ac:dyDescent="0.2">
      <c r="A187" s="50" t="s">
        <v>51</v>
      </c>
      <c r="B187" s="53"/>
      <c r="C187" s="53"/>
      <c r="D187" s="54" t="s">
        <v>52</v>
      </c>
      <c r="E187" s="54" t="s">
        <v>53</v>
      </c>
      <c r="F187" s="55">
        <v>59.325117200000001</v>
      </c>
      <c r="G187" s="55">
        <v>18.0710935</v>
      </c>
    </row>
    <row r="188" spans="1:7" ht="20" customHeight="1" x14ac:dyDescent="0.2">
      <c r="A188" s="50" t="s">
        <v>1721</v>
      </c>
      <c r="B188" s="54" t="s">
        <v>24</v>
      </c>
      <c r="C188" s="54" t="s">
        <v>1370</v>
      </c>
      <c r="D188" s="54" t="s">
        <v>25</v>
      </c>
      <c r="E188" s="54" t="s">
        <v>26</v>
      </c>
      <c r="F188" s="55">
        <v>37.368830099999997</v>
      </c>
      <c r="G188" s="55">
        <v>-122.036349</v>
      </c>
    </row>
    <row r="189" spans="1:7" ht="20" customHeight="1" x14ac:dyDescent="0.2">
      <c r="A189" s="50" t="s">
        <v>231</v>
      </c>
      <c r="B189" s="53"/>
      <c r="C189" s="53"/>
      <c r="D189" s="54" t="s">
        <v>199</v>
      </c>
      <c r="E189" s="54" t="s">
        <v>1894</v>
      </c>
      <c r="F189" s="55">
        <v>-33.869843899999999</v>
      </c>
      <c r="G189" s="55">
        <v>151.2082848</v>
      </c>
    </row>
    <row r="190" spans="1:7" ht="20" customHeight="1" x14ac:dyDescent="0.2">
      <c r="A190" s="50" t="s">
        <v>159</v>
      </c>
      <c r="B190" s="53"/>
      <c r="C190" s="53"/>
      <c r="D190" s="54" t="s">
        <v>160</v>
      </c>
      <c r="E190" s="54" t="s">
        <v>53</v>
      </c>
      <c r="F190" s="55">
        <v>59.437215500000001</v>
      </c>
      <c r="G190" s="55">
        <v>24.745368800000001</v>
      </c>
    </row>
    <row r="191" spans="1:7" ht="20" customHeight="1" x14ac:dyDescent="0.2">
      <c r="A191" s="50" t="s">
        <v>1405</v>
      </c>
      <c r="B191" s="53"/>
      <c r="C191" s="53" t="s">
        <v>1935</v>
      </c>
      <c r="D191" s="54" t="s">
        <v>25</v>
      </c>
      <c r="E191" s="54" t="s">
        <v>26</v>
      </c>
      <c r="F191" s="55">
        <v>27.9477595</v>
      </c>
      <c r="G191" s="55">
        <v>-82.458444</v>
      </c>
    </row>
    <row r="192" spans="1:7" ht="20" customHeight="1" x14ac:dyDescent="0.2">
      <c r="A192" s="50" t="s">
        <v>215</v>
      </c>
      <c r="B192" s="53"/>
      <c r="C192" s="53" t="s">
        <v>1935</v>
      </c>
      <c r="D192" s="54" t="s">
        <v>25</v>
      </c>
      <c r="E192" s="54" t="s">
        <v>26</v>
      </c>
      <c r="F192" s="55">
        <v>27.6886419</v>
      </c>
      <c r="G192" s="55">
        <v>-82.572319300000004</v>
      </c>
    </row>
    <row r="193" spans="1:7" ht="20" customHeight="1" x14ac:dyDescent="0.2">
      <c r="A193" s="50" t="s">
        <v>47</v>
      </c>
      <c r="B193" s="53"/>
      <c r="C193" s="53"/>
      <c r="D193" s="54" t="s">
        <v>20</v>
      </c>
      <c r="E193" s="54" t="s">
        <v>15</v>
      </c>
      <c r="F193" s="55">
        <v>32.0852997</v>
      </c>
      <c r="G193" s="55">
        <v>34.781806400000001</v>
      </c>
    </row>
    <row r="194" spans="1:7" ht="20" customHeight="1" x14ac:dyDescent="0.2">
      <c r="A194" s="56" t="s">
        <v>1739</v>
      </c>
      <c r="B194" s="57"/>
      <c r="C194" s="57"/>
      <c r="D194" s="57" t="s">
        <v>20</v>
      </c>
      <c r="E194" s="57" t="s">
        <v>15</v>
      </c>
      <c r="F194" s="58">
        <v>32.109332999999999</v>
      </c>
      <c r="G194" s="58">
        <v>34.855499000000002</v>
      </c>
    </row>
    <row r="195" spans="1:7" ht="20" customHeight="1" x14ac:dyDescent="0.2">
      <c r="A195" s="50" t="s">
        <v>547</v>
      </c>
      <c r="B195" s="53"/>
      <c r="C195" s="53"/>
      <c r="D195" s="54" t="s">
        <v>548</v>
      </c>
      <c r="E195" s="54" t="s">
        <v>15</v>
      </c>
      <c r="F195" s="55">
        <v>35.682193599999998</v>
      </c>
      <c r="G195" s="55">
        <v>139.76222100000001</v>
      </c>
    </row>
    <row r="196" spans="1:7" ht="20" customHeight="1" x14ac:dyDescent="0.2">
      <c r="A196" s="50" t="s">
        <v>179</v>
      </c>
      <c r="B196" s="53"/>
      <c r="C196" s="53"/>
      <c r="D196" s="54" t="s">
        <v>95</v>
      </c>
      <c r="E196" s="54" t="s">
        <v>26</v>
      </c>
      <c r="F196" s="55">
        <v>43.6534817</v>
      </c>
      <c r="G196" s="55">
        <v>-79.383934699999998</v>
      </c>
    </row>
    <row r="197" spans="1:7" ht="20" customHeight="1" x14ac:dyDescent="0.2">
      <c r="A197" s="50" t="s">
        <v>271</v>
      </c>
      <c r="B197" s="53"/>
      <c r="C197" s="53"/>
      <c r="D197" s="54" t="s">
        <v>95</v>
      </c>
      <c r="E197" s="54" t="s">
        <v>26</v>
      </c>
      <c r="F197" s="55">
        <v>49.260872399999997</v>
      </c>
      <c r="G197" s="55">
        <v>-123.113952</v>
      </c>
    </row>
    <row r="198" spans="1:7" ht="20" customHeight="1" x14ac:dyDescent="0.2">
      <c r="A198" s="50" t="s">
        <v>938</v>
      </c>
      <c r="B198" s="53"/>
      <c r="C198" s="53"/>
      <c r="D198" s="54" t="s">
        <v>939</v>
      </c>
      <c r="E198" s="54" t="s">
        <v>53</v>
      </c>
      <c r="F198" s="55">
        <v>48.208353700000004</v>
      </c>
      <c r="G198" s="55">
        <v>16.372504200000002</v>
      </c>
    </row>
    <row r="199" spans="1:7" ht="20" customHeight="1" x14ac:dyDescent="0.2">
      <c r="A199" s="50" t="s">
        <v>1353</v>
      </c>
      <c r="B199" s="53"/>
      <c r="C199" s="53"/>
      <c r="D199" s="54" t="s">
        <v>1333</v>
      </c>
      <c r="E199" s="54" t="s">
        <v>53</v>
      </c>
      <c r="F199" s="55">
        <v>54.6870458</v>
      </c>
      <c r="G199" s="55">
        <v>25.2829111</v>
      </c>
    </row>
    <row r="200" spans="1:7" ht="20" customHeight="1" x14ac:dyDescent="0.2">
      <c r="A200" s="50" t="s">
        <v>497</v>
      </c>
      <c r="B200" s="53"/>
      <c r="C200" s="53" t="s">
        <v>1956</v>
      </c>
      <c r="D200" s="54" t="s">
        <v>136</v>
      </c>
      <c r="E200" s="54" t="s">
        <v>53</v>
      </c>
      <c r="F200" s="55">
        <v>49.303813400000003</v>
      </c>
      <c r="G200" s="55">
        <v>8.6433517999999996</v>
      </c>
    </row>
    <row r="201" spans="1:7" ht="20" customHeight="1" x14ac:dyDescent="0.2">
      <c r="A201" s="50" t="s">
        <v>1328</v>
      </c>
      <c r="B201" s="54" t="s">
        <v>24</v>
      </c>
      <c r="C201" s="54" t="s">
        <v>1370</v>
      </c>
      <c r="D201" s="54" t="s">
        <v>25</v>
      </c>
      <c r="E201" s="54" t="s">
        <v>26</v>
      </c>
      <c r="F201" s="55" t="s">
        <v>1736</v>
      </c>
      <c r="G201" s="55">
        <v>-122.065186</v>
      </c>
    </row>
    <row r="202" spans="1:7" ht="20" customHeight="1" x14ac:dyDescent="0.2">
      <c r="A202" s="56" t="s">
        <v>1745</v>
      </c>
      <c r="B202" s="57" t="s">
        <v>24</v>
      </c>
      <c r="C202" s="57" t="s">
        <v>1370</v>
      </c>
      <c r="D202" s="57" t="s">
        <v>25</v>
      </c>
      <c r="E202" s="57" t="s">
        <v>26</v>
      </c>
      <c r="F202" s="58">
        <v>37.910075999999997</v>
      </c>
      <c r="G202" s="58">
        <v>-122.065186</v>
      </c>
    </row>
    <row r="203" spans="1:7" ht="20" customHeight="1" x14ac:dyDescent="0.2">
      <c r="A203" s="50" t="s">
        <v>1446</v>
      </c>
      <c r="B203" s="53"/>
      <c r="C203" s="53" t="s">
        <v>1929</v>
      </c>
      <c r="D203" s="54" t="s">
        <v>25</v>
      </c>
      <c r="E203" s="54" t="s">
        <v>26</v>
      </c>
      <c r="F203" s="55">
        <v>42.375640099999998</v>
      </c>
      <c r="G203" s="55">
        <v>-71.235800400000002</v>
      </c>
    </row>
    <row r="204" spans="1:7" ht="20" customHeight="1" x14ac:dyDescent="0.2">
      <c r="A204" s="50" t="s">
        <v>1477</v>
      </c>
      <c r="B204" s="53"/>
      <c r="C204" s="53"/>
      <c r="D204" s="54" t="s">
        <v>1335</v>
      </c>
      <c r="E204" s="54" t="s">
        <v>53</v>
      </c>
      <c r="F204" s="55">
        <v>52.233717200000001</v>
      </c>
      <c r="G204" s="55">
        <v>21.071432235636401</v>
      </c>
    </row>
    <row r="205" spans="1:7" ht="20" customHeight="1" x14ac:dyDescent="0.2">
      <c r="A205" s="50" t="s">
        <v>260</v>
      </c>
      <c r="B205" s="53"/>
      <c r="C205" s="53" t="s">
        <v>1953</v>
      </c>
      <c r="D205" s="54" t="s">
        <v>25</v>
      </c>
      <c r="E205" s="54" t="s">
        <v>26</v>
      </c>
      <c r="F205" s="55">
        <v>38.8950368</v>
      </c>
      <c r="G205" s="55">
        <v>-77.036542699999998</v>
      </c>
    </row>
    <row r="206" spans="1:7" ht="20" customHeight="1" x14ac:dyDescent="0.2">
      <c r="A206" s="50" t="s">
        <v>622</v>
      </c>
      <c r="B206" s="53"/>
      <c r="C206" s="53"/>
      <c r="D206" s="54" t="s">
        <v>95</v>
      </c>
      <c r="E206" s="54" t="s">
        <v>26</v>
      </c>
      <c r="F206" s="55">
        <v>43.465269900000003</v>
      </c>
      <c r="G206" s="55">
        <v>-80.522296100000005</v>
      </c>
    </row>
    <row r="207" spans="1:7" ht="20" customHeight="1" x14ac:dyDescent="0.2">
      <c r="A207" s="50" t="s">
        <v>394</v>
      </c>
      <c r="B207" s="53"/>
      <c r="C207" s="53"/>
      <c r="D207" s="54" t="s">
        <v>198</v>
      </c>
      <c r="E207" s="54" t="s">
        <v>1894</v>
      </c>
      <c r="F207" s="55">
        <v>-41.288795299999997</v>
      </c>
      <c r="G207" s="55">
        <v>174.7772114</v>
      </c>
    </row>
    <row r="208" spans="1:7" ht="20" customHeight="1" x14ac:dyDescent="0.2">
      <c r="A208" s="50" t="s">
        <v>533</v>
      </c>
      <c r="B208" s="53"/>
      <c r="C208" s="53" t="s">
        <v>1954</v>
      </c>
      <c r="D208" s="54" t="s">
        <v>25</v>
      </c>
      <c r="E208" s="54" t="s">
        <v>26</v>
      </c>
      <c r="F208" s="55">
        <v>39.745946799999999</v>
      </c>
      <c r="G208" s="55">
        <v>-75.546588999999997</v>
      </c>
    </row>
    <row r="209" spans="1:7" ht="20" customHeight="1" x14ac:dyDescent="0.2">
      <c r="A209" s="56" t="s">
        <v>1743</v>
      </c>
      <c r="B209" s="57"/>
      <c r="C209" s="57"/>
      <c r="D209" s="57" t="s">
        <v>95</v>
      </c>
      <c r="E209" s="57" t="s">
        <v>26</v>
      </c>
      <c r="F209" s="58">
        <v>49.895077000000001</v>
      </c>
      <c r="G209" s="58">
        <v>-97.138451000000003</v>
      </c>
    </row>
    <row r="210" spans="1:7" ht="20" customHeight="1" x14ac:dyDescent="0.2">
      <c r="A210" s="50" t="s">
        <v>1332</v>
      </c>
      <c r="B210" s="53"/>
      <c r="C210" s="53"/>
      <c r="D210" s="54" t="s">
        <v>570</v>
      </c>
      <c r="E210" s="54" t="s">
        <v>15</v>
      </c>
      <c r="F210" s="55">
        <v>34.261004</v>
      </c>
      <c r="G210" s="55">
        <v>108.94233629999999</v>
      </c>
    </row>
    <row r="211" spans="1:7" ht="20" customHeight="1" x14ac:dyDescent="0.2">
      <c r="A211" s="50" t="s">
        <v>1331</v>
      </c>
      <c r="B211" s="53"/>
      <c r="C211" s="53"/>
      <c r="D211" s="54" t="s">
        <v>20</v>
      </c>
      <c r="E211" s="54" t="s">
        <v>15</v>
      </c>
      <c r="F211" s="55">
        <v>31.876886299999999</v>
      </c>
      <c r="G211" s="55">
        <v>34.7382974</v>
      </c>
    </row>
    <row r="212" spans="1:7" ht="20" customHeight="1" x14ac:dyDescent="0.2">
      <c r="A212" s="50" t="s">
        <v>1141</v>
      </c>
      <c r="B212" s="53"/>
      <c r="C212" s="53"/>
      <c r="D212" s="54" t="s">
        <v>1142</v>
      </c>
      <c r="E212" s="54" t="s">
        <v>53</v>
      </c>
      <c r="F212" s="55">
        <v>47.374448899999997</v>
      </c>
      <c r="G212" s="55">
        <v>8.5410421999999997</v>
      </c>
    </row>
    <row r="213" spans="1:7" ht="20" customHeight="1" x14ac:dyDescent="0.2">
      <c r="A213" s="60" t="s">
        <v>2069</v>
      </c>
      <c r="B213" s="57"/>
      <c r="C213" s="57" t="s">
        <v>2105</v>
      </c>
      <c r="D213" s="57" t="s">
        <v>25</v>
      </c>
      <c r="E213" s="57" t="s">
        <v>26</v>
      </c>
      <c r="F213" s="58">
        <v>38.223999104000001</v>
      </c>
      <c r="G213" s="58">
        <v>-85.742997028000005</v>
      </c>
    </row>
    <row r="214" spans="1:7" ht="20" customHeight="1" x14ac:dyDescent="0.2">
      <c r="A214" s="60" t="s">
        <v>2065</v>
      </c>
      <c r="B214" s="57"/>
      <c r="C214" s="57"/>
      <c r="D214" s="57" t="s">
        <v>2066</v>
      </c>
      <c r="E214" s="57" t="s">
        <v>53</v>
      </c>
      <c r="F214" s="58">
        <v>35.912500000000001</v>
      </c>
      <c r="G214" s="58">
        <v>14.502219999999999</v>
      </c>
    </row>
    <row r="215" spans="1:7" ht="20" customHeight="1" x14ac:dyDescent="0.2">
      <c r="A215" s="60" t="s">
        <v>2102</v>
      </c>
      <c r="B215" s="57"/>
      <c r="C215" s="57"/>
      <c r="D215" s="57" t="s">
        <v>2103</v>
      </c>
      <c r="E215" s="57" t="s">
        <v>53</v>
      </c>
      <c r="F215" s="58">
        <v>35.166665999999999</v>
      </c>
      <c r="G215" s="58">
        <v>33.3666652</v>
      </c>
    </row>
    <row r="216" spans="1:7" ht="20" customHeight="1" x14ac:dyDescent="0.2">
      <c r="A216" s="60" t="s">
        <v>1986</v>
      </c>
      <c r="B216" s="57"/>
      <c r="C216" s="57" t="s">
        <v>1952</v>
      </c>
      <c r="D216" s="57" t="s">
        <v>25</v>
      </c>
      <c r="E216" s="57" t="s">
        <v>26</v>
      </c>
      <c r="F216" s="58">
        <v>33.516664599999999</v>
      </c>
      <c r="G216" s="58">
        <v>-86.799996800000002</v>
      </c>
    </row>
    <row r="217" spans="1:7" ht="20" customHeight="1" x14ac:dyDescent="0.2">
      <c r="A217" s="60" t="s">
        <v>2027</v>
      </c>
      <c r="B217" s="57" t="s">
        <v>24</v>
      </c>
      <c r="C217" s="57" t="s">
        <v>1370</v>
      </c>
      <c r="D217" s="57" t="s">
        <v>25</v>
      </c>
      <c r="E217" s="57" t="s">
        <v>26</v>
      </c>
      <c r="F217" s="58">
        <v>37.684023374031</v>
      </c>
      <c r="G217" s="58">
        <v>-121.771291918299</v>
      </c>
    </row>
    <row r="218" spans="1:7" ht="20" customHeight="1" x14ac:dyDescent="0.2">
      <c r="A218" s="60" t="s">
        <v>2030</v>
      </c>
      <c r="B218" s="57"/>
      <c r="C218" s="57" t="s">
        <v>1923</v>
      </c>
      <c r="D218" s="57" t="s">
        <v>25</v>
      </c>
      <c r="E218" s="57" t="s">
        <v>26</v>
      </c>
      <c r="F218" s="58">
        <v>42.966872187679101</v>
      </c>
      <c r="G218" s="58">
        <v>-85.658255274960297</v>
      </c>
    </row>
    <row r="219" spans="1:7" ht="20" customHeight="1" x14ac:dyDescent="0.2">
      <c r="A219" s="60" t="s">
        <v>1967</v>
      </c>
      <c r="B219" s="57"/>
      <c r="C219" s="57"/>
      <c r="D219" s="57" t="s">
        <v>20</v>
      </c>
      <c r="E219" s="57" t="s">
        <v>15</v>
      </c>
      <c r="F219" s="58">
        <v>31.526886990008499</v>
      </c>
      <c r="G219" s="58">
        <v>34.5947951673419</v>
      </c>
    </row>
  </sheetData>
  <autoFilter ref="A1:G219" xr:uid="{A0C15C1F-8CAF-204F-B07C-7CF106703944}"/>
  <sortState xmlns:xlrd2="http://schemas.microsoft.com/office/spreadsheetml/2017/richdata2" ref="A2:G212">
    <sortCondition ref="A1:A212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TechLayoffsTracker_Q22025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2025-07-08T19:04:11Z</dcterms:modified>
</cp:coreProperties>
</file>