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Music\Master 2025\Données\"/>
    </mc:Choice>
  </mc:AlternateContent>
  <xr:revisionPtr revIDLastSave="0" documentId="13_ncr:1_{515591F3-9FE6-483D-B9BF-A9BB45C74A42}" xr6:coauthVersionLast="38" xr6:coauthVersionMax="38" xr10:uidLastSave="{00000000-0000-0000-0000-000000000000}"/>
  <bookViews>
    <workbookView xWindow="0" yWindow="0" windowWidth="20490" windowHeight="6555" xr2:uid="{973C6613-1655-4BAD-AE8C-B9BF7D92508F}"/>
  </bookViews>
  <sheets>
    <sheet name="SUP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D96" i="1"/>
  <c r="E96" i="1"/>
  <c r="C96" i="1"/>
  <c r="F79" i="1"/>
  <c r="E67" i="1"/>
  <c r="C53" i="1" l="1"/>
  <c r="F53" i="1"/>
  <c r="D67" i="1"/>
  <c r="F75" i="1"/>
  <c r="F76" i="1"/>
  <c r="F77" i="1"/>
  <c r="F81" i="1"/>
  <c r="F82" i="1"/>
  <c r="F83" i="1"/>
  <c r="C105" i="1"/>
  <c r="F105" i="1"/>
  <c r="C111" i="1"/>
  <c r="C118" i="1"/>
  <c r="E118" i="1" s="1"/>
  <c r="C119" i="1"/>
  <c r="E144" i="1" s="1"/>
  <c r="C121" i="1"/>
  <c r="E121" i="1" s="1"/>
  <c r="E122" i="1"/>
  <c r="E123" i="1"/>
  <c r="E124" i="1"/>
  <c r="E126" i="1"/>
  <c r="E129" i="1"/>
  <c r="D158" i="1"/>
  <c r="D159" i="1"/>
  <c r="E54" i="1" l="1"/>
  <c r="F84" i="1"/>
  <c r="C112" i="1"/>
  <c r="F106" i="1" s="1"/>
  <c r="E145" i="1" s="1"/>
  <c r="F80" i="1"/>
  <c r="C127" i="1"/>
  <c r="E127" i="1"/>
  <c r="E142" i="1"/>
  <c r="E119" i="1"/>
  <c r="E120" i="1" s="1"/>
  <c r="C120" i="1"/>
  <c r="C85" i="1" l="1"/>
  <c r="C128" i="1"/>
  <c r="E128" i="1" s="1"/>
  <c r="E130" i="1" s="1"/>
  <c r="F112" i="1"/>
  <c r="E143" i="1" s="1"/>
  <c r="C130" i="1" l="1"/>
  <c r="E146" i="1" s="1"/>
</calcChain>
</file>

<file path=xl/sharedStrings.xml><?xml version="1.0" encoding="utf-8"?>
<sst xmlns="http://schemas.openxmlformats.org/spreadsheetml/2006/main" count="243" uniqueCount="198">
  <si>
    <t>Date</t>
  </si>
  <si>
    <t>Commentaires :</t>
  </si>
  <si>
    <t>Nom, prénom et signature</t>
  </si>
  <si>
    <t>période de grâce</t>
  </si>
  <si>
    <t>différé</t>
  </si>
  <si>
    <t>Durée</t>
  </si>
  <si>
    <t>Montant</t>
  </si>
  <si>
    <r>
      <rPr>
        <b/>
        <sz val="12"/>
        <color indexed="8"/>
        <rFont val="Times New Roman"/>
        <family val="1"/>
      </rPr>
      <t>⌂</t>
    </r>
    <r>
      <rPr>
        <sz val="12"/>
        <color indexed="8"/>
        <rFont val="Times New Roman"/>
        <family val="1"/>
      </rPr>
      <t>défavorable</t>
    </r>
  </si>
  <si>
    <r>
      <rPr>
        <b/>
        <sz val="12"/>
        <color indexed="8"/>
        <rFont val="Times New Roman"/>
        <family val="1"/>
      </rPr>
      <t>⌂</t>
    </r>
    <r>
      <rPr>
        <sz val="12"/>
        <color indexed="8"/>
        <rFont val="Times New Roman"/>
        <family val="1"/>
      </rPr>
      <t xml:space="preserve"> favorable </t>
    </r>
  </si>
  <si>
    <t>Avis du CTC NIVEAU 2</t>
  </si>
  <si>
    <t>Avis du CTC NIVEAU 1</t>
  </si>
  <si>
    <t>AHOUSSA Pauline</t>
  </si>
  <si>
    <t>Unique</t>
  </si>
  <si>
    <t>Périodicité</t>
  </si>
  <si>
    <t xml:space="preserve">Avis de l’AC  </t>
  </si>
  <si>
    <t>Commentaire de l'Agent de Crédit</t>
  </si>
  <si>
    <t>&lt;35%</t>
  </si>
  <si>
    <t>Ratio de capacité de remboursement ENGAGEMENTS × 100/ i</t>
  </si>
  <si>
    <t>&lt;50%</t>
  </si>
  <si>
    <t>Ratio de solvabilité (e +f ) × 100 /g</t>
  </si>
  <si>
    <t>&gt;50%</t>
  </si>
  <si>
    <t>Ratio de rotation de stock h× 100 / c</t>
  </si>
  <si>
    <t>&gt;40%</t>
  </si>
  <si>
    <t>Ratio de participation de la clientèle g × 100/ A</t>
  </si>
  <si>
    <t>&gt; 2%</t>
  </si>
  <si>
    <t>Ratio du fonds de roulement (a + b + c) / e si e &gt; 0</t>
  </si>
  <si>
    <t>Norme</t>
  </si>
  <si>
    <t>valeur</t>
  </si>
  <si>
    <t>Ratio d’appréciation</t>
  </si>
  <si>
    <t xml:space="preserve">    9- Appréciation de la situation financière : </t>
  </si>
  <si>
    <t>Signature de l’emprunteur</t>
  </si>
  <si>
    <t>Le Gestionnaire</t>
  </si>
  <si>
    <t>Fait à ……………………….le …………………………….</t>
  </si>
  <si>
    <t xml:space="preserve"> </t>
  </si>
  <si>
    <r>
      <t xml:space="preserve">- </t>
    </r>
    <r>
      <rPr>
        <sz val="12"/>
        <color indexed="8"/>
        <rFont val="Times New Roman"/>
        <family val="1"/>
      </rPr>
      <t>J’atteste sur l’honneur que tous renseignements fournis sur page et sur les pages précédentes sont exactes et j’autorise la caisse à effectuer toutes les vérifications  qu’elle jugera nécessaire pour l’analyse de ma demande de crédit. En foi de quoi je signe ce document</t>
    </r>
  </si>
  <si>
    <r>
      <t xml:space="preserve">Surplus net disponible…… </t>
    </r>
    <r>
      <rPr>
        <b/>
        <sz val="12"/>
        <color indexed="8"/>
        <rFont val="Times New Roman"/>
        <family val="1"/>
      </rPr>
      <t>(i)</t>
    </r>
  </si>
  <si>
    <t>Autre revenus………SALAIRE</t>
  </si>
  <si>
    <t>Revenu net d’exploitation</t>
  </si>
  <si>
    <t>Services consommés</t>
  </si>
  <si>
    <t>Salaires des employés</t>
  </si>
  <si>
    <t>Marge brute d’exploitation</t>
  </si>
  <si>
    <r>
      <t>Coût des marchandises vendues</t>
    </r>
    <r>
      <rPr>
        <b/>
        <sz val="12"/>
        <color indexed="8"/>
        <rFont val="Times New Roman"/>
        <family val="1"/>
      </rPr>
      <t xml:space="preserve"> (h)</t>
    </r>
  </si>
  <si>
    <t>Vente………………………………</t>
  </si>
  <si>
    <t>%</t>
  </si>
  <si>
    <t>Prévision 1ans</t>
  </si>
  <si>
    <t>Montant actuel</t>
  </si>
  <si>
    <t>Rubriques</t>
  </si>
  <si>
    <t xml:space="preserve">     8- Compte d’exploitation</t>
  </si>
  <si>
    <t>Total Passif et avoir</t>
  </si>
  <si>
    <t>Total Actif</t>
  </si>
  <si>
    <t>Total de l’actif à long terme (d)</t>
  </si>
  <si>
    <t xml:space="preserve">Équipements  </t>
  </si>
  <si>
    <t xml:space="preserve">Maison </t>
  </si>
  <si>
    <t xml:space="preserve">Domaine </t>
  </si>
  <si>
    <t>Avoir Net (g)</t>
  </si>
  <si>
    <t xml:space="preserve">Terrains    </t>
  </si>
  <si>
    <t>Total Passif</t>
  </si>
  <si>
    <t>Total de l’actif à court terme</t>
  </si>
  <si>
    <r>
      <t>Dettes à long terme</t>
    </r>
    <r>
      <rPr>
        <b/>
        <sz val="11"/>
        <color indexed="8"/>
        <rFont val="Times New Roman"/>
        <family val="1"/>
      </rPr>
      <t>(f)</t>
    </r>
  </si>
  <si>
    <r>
      <t xml:space="preserve">Comptes à recevoir </t>
    </r>
    <r>
      <rPr>
        <b/>
        <sz val="11"/>
        <color indexed="8"/>
        <rFont val="Times New Roman"/>
        <family val="1"/>
      </rPr>
      <t>(b)</t>
    </r>
  </si>
  <si>
    <t>Emprunts à long terme (f)</t>
  </si>
  <si>
    <r>
      <t xml:space="preserve">Stocks </t>
    </r>
    <r>
      <rPr>
        <b/>
        <sz val="11"/>
        <color indexed="8"/>
        <rFont val="Times New Roman"/>
        <family val="1"/>
      </rPr>
      <t>(c)</t>
    </r>
  </si>
  <si>
    <r>
      <t xml:space="preserve">Dettes à court terme </t>
    </r>
    <r>
      <rPr>
        <b/>
        <sz val="11"/>
        <color indexed="8"/>
        <rFont val="Times New Roman"/>
        <family val="1"/>
      </rPr>
      <t>(e)</t>
    </r>
    <r>
      <rPr>
        <sz val="11"/>
        <color indexed="8"/>
        <rFont val="Times New Roman"/>
        <family val="1"/>
      </rPr>
      <t xml:space="preserve"> </t>
    </r>
  </si>
  <si>
    <r>
      <t>Placements</t>
    </r>
    <r>
      <rPr>
        <b/>
        <sz val="11"/>
        <color indexed="8"/>
        <rFont val="Times New Roman"/>
        <family val="1"/>
      </rPr>
      <t>(b)</t>
    </r>
  </si>
  <si>
    <t>Emprunts à court terme(e)</t>
  </si>
  <si>
    <r>
      <t>Encaisse</t>
    </r>
    <r>
      <rPr>
        <b/>
        <sz val="11"/>
        <color indexed="8"/>
        <rFont val="Times New Roman"/>
        <family val="1"/>
      </rPr>
      <t xml:space="preserve"> (a)</t>
    </r>
  </si>
  <si>
    <t>POSTE</t>
  </si>
  <si>
    <t xml:space="preserve">                                ACTIF</t>
  </si>
  <si>
    <t xml:space="preserve">           7- Bilan de l’entreprise et de l’entrepreneur</t>
  </si>
  <si>
    <t>TOTAL</t>
  </si>
  <si>
    <t>Valeur D’acceptation</t>
  </si>
  <si>
    <t>Valeur marchande</t>
  </si>
  <si>
    <t>Valeur  actuelle</t>
  </si>
  <si>
    <t>Valeur D’acquisition</t>
  </si>
  <si>
    <t>Description Garanties</t>
  </si>
  <si>
    <t xml:space="preserve">        6-  DESCRIPTION ET EVALUATION DE LA GARANTIE</t>
  </si>
  <si>
    <t>COMMENTAIRES :</t>
  </si>
  <si>
    <t>Besoin de financement (A – B)</t>
  </si>
  <si>
    <r>
      <t>Total B</t>
    </r>
    <r>
      <rPr>
        <sz val="12"/>
        <color indexed="8"/>
        <rFont val="Times New Roman"/>
        <family val="1"/>
      </rPr>
      <t> :</t>
    </r>
  </si>
  <si>
    <t>Financement des fournisseurs :</t>
  </si>
  <si>
    <t>Stocks &amp; Créances clients :</t>
  </si>
  <si>
    <t>Encaisse &amp; Avoir en banque :</t>
  </si>
  <si>
    <t>Apport  de l’emprunteur  (B)</t>
  </si>
  <si>
    <t>Coût total du projet                    (A)</t>
  </si>
  <si>
    <t>NS</t>
  </si>
  <si>
    <t>soins vétérinaire</t>
  </si>
  <si>
    <t>provenderie</t>
  </si>
  <si>
    <t>achat d'un refrigerateur</t>
  </si>
  <si>
    <t>Coûts Total</t>
  </si>
  <si>
    <t>Crédit sollicité</t>
  </si>
  <si>
    <t>Apport Personnel</t>
  </si>
  <si>
    <t>Quantité</t>
  </si>
  <si>
    <t xml:space="preserve">       5- EVALUATION DU BESOIN</t>
  </si>
  <si>
    <t xml:space="preserve">COMMENTAIRES sur les expériences de crédit : </t>
  </si>
  <si>
    <t>Pour un client n’ayant jamais obtenu un crédit, demander la raison (demande refusée, manque d’information, pas eu besoin, peur de demander, etc.) :</t>
  </si>
  <si>
    <t xml:space="preserve">Total de crédit </t>
  </si>
  <si>
    <t>oui</t>
  </si>
  <si>
    <t>AgriFinance</t>
  </si>
  <si>
    <t>23/01/2019</t>
  </si>
  <si>
    <t>03/02/2021</t>
  </si>
  <si>
    <t>16/03/2022</t>
  </si>
  <si>
    <t>30/11/2023</t>
  </si>
  <si>
    <t>01/02/2024</t>
  </si>
  <si>
    <t>Echéancier Respecté</t>
  </si>
  <si>
    <t>Solde</t>
  </si>
  <si>
    <t>But</t>
  </si>
  <si>
    <t>Nom de l’Institution</t>
  </si>
  <si>
    <t xml:space="preserve">Client de AGRIFINANCE depuis :             </t>
  </si>
  <si>
    <t xml:space="preserve">     4- Appréciation des expériences de crédit</t>
  </si>
  <si>
    <t>Total des dépenses personnelles</t>
  </si>
  <si>
    <t>Total des revenus personnels</t>
  </si>
  <si>
    <t>Tontine (club d’épargne)</t>
  </si>
  <si>
    <t>Autres dépenses</t>
  </si>
  <si>
    <t>Habillement soins médicaux, etc</t>
  </si>
  <si>
    <t>Frais de scolarité</t>
  </si>
  <si>
    <t>Transport</t>
  </si>
  <si>
    <t>Electricité, eau, téléphone</t>
  </si>
  <si>
    <t>Autres revenus (débiteur)</t>
  </si>
  <si>
    <t>Nourriture</t>
  </si>
  <si>
    <t>Salaires du conjoint ( à titre indicatif)</t>
  </si>
  <si>
    <t>Loyer</t>
  </si>
  <si>
    <t>Salaire net de l’emprunt</t>
  </si>
  <si>
    <t>Déboursés</t>
  </si>
  <si>
    <t>Revenus</t>
  </si>
  <si>
    <t xml:space="preserve">    3- État des produits et des charges personnelles de l’entrepreneur</t>
  </si>
  <si>
    <t>COMMENTAIRES sur les stratégies de vente et de fidélisation de la clientèle:</t>
  </si>
  <si>
    <t>Estimation des charges pour un cycle d’exploitation:</t>
  </si>
  <si>
    <t xml:space="preserve">Estimation du chiffre d’affaire: </t>
  </si>
  <si>
    <t xml:space="preserve">Produits ou services vendus:  </t>
  </si>
  <si>
    <t>Secteur d'activité :</t>
  </si>
  <si>
    <t>PARAKOU</t>
  </si>
  <si>
    <t>Adresse de l'entreprise :</t>
  </si>
  <si>
    <t>Date de création :</t>
  </si>
  <si>
    <t>Nom de l'entreprise /Projet</t>
  </si>
  <si>
    <t xml:space="preserve">       2- Renseignements sur l’entreprise/Projet</t>
  </si>
  <si>
    <t>Références (personnes à contacter en cas de besoin) et leurs coordonnées (adresses, téléphones):</t>
  </si>
  <si>
    <t>Nom(s) et prénom(s) de(s) conjoint(e)(s):</t>
  </si>
  <si>
    <t>Nombre de personnes à charge:</t>
  </si>
  <si>
    <t xml:space="preserve">N° de Téléphone:       </t>
  </si>
  <si>
    <t>Numéro IFU</t>
  </si>
  <si>
    <t>Numéro:</t>
  </si>
  <si>
    <t>CIP</t>
  </si>
  <si>
    <t>Type de pièce d'identification:</t>
  </si>
  <si>
    <t>Activités exercées actuellement :</t>
  </si>
  <si>
    <t>Parakou</t>
  </si>
  <si>
    <t>Adresse actuelle :</t>
  </si>
  <si>
    <t>Sexe :</t>
  </si>
  <si>
    <t xml:space="preserve">Prénom:                           </t>
  </si>
  <si>
    <t xml:space="preserve">Nom:                               </t>
  </si>
  <si>
    <t xml:space="preserve">N° de compte:                  </t>
  </si>
  <si>
    <t xml:space="preserve">      1- Renseignements personnels de l'emprunteur</t>
  </si>
  <si>
    <t>Elevage</t>
  </si>
  <si>
    <t>NUMERO DE LA DEMNDE DE CREDIT</t>
  </si>
  <si>
    <t>GUICHET</t>
  </si>
  <si>
    <t>Date de prise d’informations :</t>
  </si>
  <si>
    <t>Renouvellement ?</t>
  </si>
  <si>
    <t>Montant sollicité en FCFA :</t>
  </si>
  <si>
    <t>Code de l'adhérent</t>
  </si>
  <si>
    <t>G05D202400272</t>
  </si>
  <si>
    <t xml:space="preserve">Date de Naissance :          </t>
  </si>
  <si>
    <t>Résidence en cette adresse depuis :</t>
  </si>
  <si>
    <t>Oui</t>
  </si>
  <si>
    <t>Elevage de Volaille et Œuf de table</t>
  </si>
  <si>
    <t xml:space="preserve">Lieu de naissance:          </t>
  </si>
  <si>
    <t>Permanents:</t>
  </si>
  <si>
    <t xml:space="preserve">Nombre d’employés total :                               </t>
  </si>
  <si>
    <t>Elevé (    )  Moyen (   )    Faible  (     )</t>
  </si>
  <si>
    <t xml:space="preserve">Niveau de la concurrence:       </t>
  </si>
  <si>
    <t>Historique des 5 derniers prêts obtenus à AGRIFINANCE ou  ailleurs</t>
  </si>
  <si>
    <t>Description des principales activités du projet</t>
  </si>
  <si>
    <t>Parcelle de 5 ha</t>
  </si>
  <si>
    <t>Autres</t>
  </si>
  <si>
    <t>Impôts / Taxes</t>
  </si>
  <si>
    <t>Dépenses financière</t>
  </si>
  <si>
    <t>Total dépenses</t>
  </si>
  <si>
    <t>KOROGO</t>
  </si>
  <si>
    <t>Euloguia</t>
  </si>
  <si>
    <t>Féminin</t>
  </si>
  <si>
    <t>Autre nom surnom</t>
  </si>
  <si>
    <t xml:space="preserve">Durée solicitée (en mois) :     </t>
  </si>
  <si>
    <t>Périodicité solicité</t>
  </si>
  <si>
    <t>Trimestrielle</t>
  </si>
  <si>
    <t>Métier</t>
  </si>
  <si>
    <t>Activité à financer avec le prêt</t>
  </si>
  <si>
    <t>Situation Matrimoniale</t>
  </si>
  <si>
    <t>Actif NET personnel</t>
  </si>
  <si>
    <t>PASSIF</t>
  </si>
  <si>
    <t xml:space="preserve">Nombre de crédit antérieur à AGRIFINANCE:             </t>
  </si>
  <si>
    <t>Taux d'échancier respecté sur les 5 derniers crédits reçus</t>
  </si>
  <si>
    <t>Moyenne des montant des 5 derniers crédits reçus</t>
  </si>
  <si>
    <t>Montant encours d'autres prêts à AgriFinance ou ailleurs</t>
  </si>
  <si>
    <t>Djougou</t>
  </si>
  <si>
    <t>Informaticienne</t>
  </si>
  <si>
    <t>Informatique, Elevage</t>
  </si>
  <si>
    <t>Célibataire</t>
  </si>
  <si>
    <t>Néant</t>
  </si>
  <si>
    <t>+229 0165156414</t>
  </si>
  <si>
    <t>G0502370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</si>
</sst>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€&quot;_-;\-* #,##0\ &quot;€&quot;_-;_-* &quot;-&quot;\ &quot;€&quot;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4"/>
      <color indexed="8"/>
      <name val="Times New Roman"/>
      <family val="1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9" fillId="0" borderId="0" applyFont="0" applyFill="0" applyBorder="0" applyAlignment="0" applyProtection="0"/>
  </cellStyleXfs>
  <cellXfs count="233">
    <xf numFmtId="0" fontId="0" fillId="0" borderId="0" xfId="0"/>
    <xf numFmtId="3" fontId="1" fillId="0" borderId="0" xfId="0" applyNumberFormat="1" applyFont="1" applyAlignment="1">
      <alignment wrapText="1"/>
    </xf>
    <xf numFmtId="3" fontId="2" fillId="0" borderId="0" xfId="0" applyNumberFormat="1" applyFont="1"/>
    <xf numFmtId="3" fontId="3" fillId="0" borderId="4" xfId="0" applyNumberFormat="1" applyFont="1" applyBorder="1"/>
    <xf numFmtId="3" fontId="2" fillId="0" borderId="0" xfId="0" applyNumberFormat="1" applyFont="1" applyAlignment="1">
      <alignment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3" borderId="0" xfId="0" applyNumberFormat="1" applyFont="1" applyFill="1"/>
    <xf numFmtId="3" fontId="2" fillId="4" borderId="0" xfId="0" applyNumberFormat="1" applyFont="1" applyFill="1"/>
    <xf numFmtId="3" fontId="5" fillId="4" borderId="0" xfId="0" applyNumberFormat="1" applyFont="1" applyFill="1" applyAlignment="1">
      <alignment vertical="center"/>
    </xf>
    <xf numFmtId="3" fontId="3" fillId="0" borderId="4" xfId="0" applyNumberFormat="1" applyFont="1" applyBorder="1" applyAlignment="1">
      <alignment vertical="center"/>
    </xf>
    <xf numFmtId="10" fontId="5" fillId="0" borderId="4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horizontal="center" wrapText="1"/>
    </xf>
    <xf numFmtId="3" fontId="6" fillId="0" borderId="0" xfId="0" applyNumberFormat="1" applyFont="1" applyAlignment="1">
      <alignment wrapText="1"/>
    </xf>
    <xf numFmtId="3" fontId="2" fillId="0" borderId="0" xfId="0" applyNumberFormat="1" applyFont="1" applyAlignment="1">
      <alignment vertical="center" wrapText="1"/>
    </xf>
    <xf numFmtId="3" fontId="5" fillId="0" borderId="6" xfId="0" applyNumberFormat="1" applyFont="1" applyBorder="1" applyAlignment="1">
      <alignment vertical="center" wrapText="1"/>
    </xf>
    <xf numFmtId="3" fontId="2" fillId="3" borderId="11" xfId="0" applyNumberFormat="1" applyFont="1" applyFill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wrapText="1"/>
    </xf>
    <xf numFmtId="3" fontId="1" fillId="0" borderId="0" xfId="0" applyNumberFormat="1" applyFont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wrapText="1"/>
    </xf>
    <xf numFmtId="3" fontId="2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3" fontId="11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3" fontId="1" fillId="2" borderId="0" xfId="0" applyNumberFormat="1" applyFont="1" applyFill="1" applyAlignment="1">
      <alignment wrapText="1"/>
    </xf>
    <xf numFmtId="3" fontId="7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wrapText="1"/>
    </xf>
    <xf numFmtId="3" fontId="8" fillId="0" borderId="4" xfId="0" applyNumberFormat="1" applyFont="1" applyBorder="1" applyAlignment="1">
      <alignment vertical="center" wrapText="1"/>
    </xf>
    <xf numFmtId="3" fontId="2" fillId="0" borderId="11" xfId="0" applyNumberFormat="1" applyFont="1" applyBorder="1" applyAlignment="1">
      <alignment vertical="center" wrapText="1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left" vertical="center" wrapText="1"/>
    </xf>
    <xf numFmtId="3" fontId="2" fillId="0" borderId="15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top" wrapText="1"/>
    </xf>
    <xf numFmtId="3" fontId="2" fillId="0" borderId="4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horizontal="center" wrapText="1"/>
    </xf>
    <xf numFmtId="3" fontId="5" fillId="0" borderId="14" xfId="0" applyNumberFormat="1" applyFont="1" applyFill="1" applyBorder="1" applyAlignment="1">
      <alignment vertical="center" wrapText="1"/>
    </xf>
    <xf numFmtId="3" fontId="2" fillId="0" borderId="3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 vertical="center" wrapText="1"/>
    </xf>
    <xf numFmtId="3" fontId="2" fillId="5" borderId="3" xfId="0" applyNumberFormat="1" applyFont="1" applyFill="1" applyBorder="1" applyAlignment="1">
      <alignment horizontal="left" vertical="top" wrapText="1"/>
    </xf>
    <xf numFmtId="3" fontId="2" fillId="5" borderId="2" xfId="0" applyNumberFormat="1" applyFont="1" applyFill="1" applyBorder="1" applyAlignment="1">
      <alignment horizontal="left" vertical="top" wrapText="1"/>
    </xf>
    <xf numFmtId="3" fontId="2" fillId="5" borderId="1" xfId="0" applyNumberFormat="1" applyFont="1" applyFill="1" applyBorder="1" applyAlignment="1">
      <alignment horizontal="left" vertical="top" wrapText="1"/>
    </xf>
    <xf numFmtId="3" fontId="5" fillId="4" borderId="0" xfId="0" applyNumberFormat="1" applyFont="1" applyFill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 wrapText="1"/>
    </xf>
    <xf numFmtId="3" fontId="2" fillId="2" borderId="2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5" fillId="0" borderId="4" xfId="0" applyNumberFormat="1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left" vertical="center" wrapText="1"/>
    </xf>
    <xf numFmtId="3" fontId="2" fillId="0" borderId="7" xfId="0" applyNumberFormat="1" applyFont="1" applyBorder="1" applyAlignment="1">
      <alignment horizontal="lef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horizontal="left" vertical="center" wrapText="1"/>
    </xf>
    <xf numFmtId="3" fontId="2" fillId="0" borderId="9" xfId="0" applyNumberFormat="1" applyFont="1" applyBorder="1" applyAlignment="1">
      <alignment horizontal="left" vertical="center" wrapText="1"/>
    </xf>
    <xf numFmtId="3" fontId="5" fillId="0" borderId="10" xfId="0" applyNumberFormat="1" applyFont="1" applyBorder="1" applyAlignment="1">
      <alignment horizontal="right"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left" vertical="center"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/>
    </xf>
    <xf numFmtId="3" fontId="7" fillId="2" borderId="0" xfId="0" applyNumberFormat="1" applyFont="1" applyFill="1" applyAlignment="1">
      <alignment horizontal="left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left" vertical="center" wrapText="1"/>
    </xf>
    <xf numFmtId="3" fontId="2" fillId="0" borderId="12" xfId="0" applyNumberFormat="1" applyFont="1" applyBorder="1" applyAlignment="1">
      <alignment horizontal="left" vertical="center" wrapText="1"/>
    </xf>
    <xf numFmtId="3" fontId="2" fillId="0" borderId="11" xfId="0" applyNumberFormat="1" applyFont="1" applyBorder="1" applyAlignment="1">
      <alignment vertical="center" wrapText="1"/>
    </xf>
    <xf numFmtId="3" fontId="2" fillId="0" borderId="6" xfId="0" applyNumberFormat="1" applyFont="1" applyBorder="1" applyAlignment="1">
      <alignment vertical="center" wrapText="1"/>
    </xf>
    <xf numFmtId="3" fontId="2" fillId="0" borderId="13" xfId="0" applyNumberFormat="1" applyFont="1" applyBorder="1" applyAlignment="1">
      <alignment horizontal="right" vertical="center" wrapText="1"/>
    </xf>
    <xf numFmtId="3" fontId="2" fillId="0" borderId="12" xfId="0" applyNumberFormat="1" applyFont="1" applyBorder="1" applyAlignment="1">
      <alignment horizontal="right" vertical="center" wrapText="1"/>
    </xf>
    <xf numFmtId="3" fontId="2" fillId="3" borderId="8" xfId="0" applyNumberFormat="1" applyFont="1" applyFill="1" applyBorder="1" applyAlignment="1">
      <alignment horizontal="right" vertical="center" wrapText="1"/>
    </xf>
    <xf numFmtId="3" fontId="2" fillId="3" borderId="7" xfId="0" applyNumberFormat="1" applyFont="1" applyFill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wrapText="1"/>
    </xf>
    <xf numFmtId="3" fontId="5" fillId="0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3" fontId="5" fillId="0" borderId="2" xfId="0" applyNumberFormat="1" applyFont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3" fontId="5" fillId="0" borderId="14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left" vertical="top" wrapText="1"/>
    </xf>
    <xf numFmtId="3" fontId="5" fillId="0" borderId="2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 vertical="top" wrapText="1"/>
    </xf>
    <xf numFmtId="3" fontId="2" fillId="5" borderId="10" xfId="0" applyNumberFormat="1" applyFont="1" applyFill="1" applyBorder="1" applyAlignment="1">
      <alignment horizontal="center" vertical="top" wrapText="1"/>
    </xf>
    <xf numFmtId="3" fontId="2" fillId="5" borderId="15" xfId="0" applyNumberFormat="1" applyFont="1" applyFill="1" applyBorder="1" applyAlignment="1">
      <alignment horizontal="center" vertical="top" wrapText="1"/>
    </xf>
    <xf numFmtId="3" fontId="2" fillId="5" borderId="9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3" fontId="1" fillId="0" borderId="3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2" xfId="1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left" vertical="center" wrapText="1"/>
    </xf>
    <xf numFmtId="3" fontId="2" fillId="0" borderId="15" xfId="0" applyNumberFormat="1" applyFont="1" applyBorder="1" applyAlignment="1">
      <alignment horizontal="left" vertical="center" wrapText="1"/>
    </xf>
    <xf numFmtId="3" fontId="5" fillId="2" borderId="10" xfId="0" applyNumberFormat="1" applyFont="1" applyFill="1" applyBorder="1" applyAlignment="1">
      <alignment horizontal="left" vertical="center" wrapText="1"/>
    </xf>
    <xf numFmtId="3" fontId="5" fillId="2" borderId="15" xfId="0" applyNumberFormat="1" applyFont="1" applyFill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7" fillId="2" borderId="10" xfId="0" applyNumberFormat="1" applyFont="1" applyFill="1" applyBorder="1" applyAlignment="1">
      <alignment horizontal="left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3" borderId="13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3" fontId="7" fillId="3" borderId="1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left" vertical="center" wrapText="1"/>
    </xf>
    <xf numFmtId="3" fontId="10" fillId="0" borderId="2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5" fillId="0" borderId="3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left" vertical="center" wrapText="1"/>
    </xf>
    <xf numFmtId="3" fontId="5" fillId="0" borderId="17" xfId="0" applyNumberFormat="1" applyFont="1" applyBorder="1" applyAlignment="1">
      <alignment horizontal="center" vertical="center" wrapText="1"/>
    </xf>
    <xf numFmtId="3" fontId="5" fillId="6" borderId="17" xfId="0" applyNumberFormat="1" applyFont="1" applyFill="1" applyBorder="1" applyAlignment="1">
      <alignment horizontal="center" vertical="center" wrapText="1"/>
    </xf>
    <xf numFmtId="3" fontId="7" fillId="0" borderId="18" xfId="0" applyNumberFormat="1" applyFont="1" applyBorder="1" applyAlignment="1">
      <alignment horizontal="center" vertical="center" wrapText="1"/>
    </xf>
    <xf numFmtId="3" fontId="7" fillId="0" borderId="19" xfId="0" applyNumberFormat="1" applyFont="1" applyBorder="1" applyAlignment="1">
      <alignment horizontal="center" vertical="center" wrapText="1"/>
    </xf>
    <xf numFmtId="3" fontId="5" fillId="6" borderId="20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wrapText="1"/>
    </xf>
    <xf numFmtId="3" fontId="7" fillId="6" borderId="4" xfId="0" applyNumberFormat="1" applyFont="1" applyFill="1" applyBorder="1" applyAlignment="1">
      <alignment horizontal="center" vertical="center" wrapText="1"/>
    </xf>
    <xf numFmtId="3" fontId="6" fillId="6" borderId="4" xfId="0" applyNumberFormat="1" applyFont="1" applyFill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14" fontId="5" fillId="6" borderId="3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5" fillId="6" borderId="3" xfId="0" applyNumberFormat="1" applyFont="1" applyFill="1" applyBorder="1" applyAlignment="1">
      <alignment horizontal="center" vertical="center" wrapText="1"/>
    </xf>
    <xf numFmtId="3" fontId="5" fillId="6" borderId="2" xfId="0" applyNumberFormat="1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3" fontId="7" fillId="2" borderId="16" xfId="0" applyNumberFormat="1" applyFont="1" applyFill="1" applyBorder="1" applyAlignment="1">
      <alignment horizontal="left" vertical="center" wrapText="1"/>
    </xf>
    <xf numFmtId="3" fontId="7" fillId="6" borderId="3" xfId="0" applyNumberFormat="1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vertical="center" wrapText="1"/>
    </xf>
    <xf numFmtId="3" fontId="4" fillId="0" borderId="3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3" fontId="1" fillId="0" borderId="12" xfId="0" applyNumberFormat="1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1" fillId="0" borderId="7" xfId="0" applyNumberFormat="1" applyFont="1" applyBorder="1" applyAlignment="1">
      <alignment horizontal="center" wrapText="1"/>
    </xf>
    <xf numFmtId="3" fontId="1" fillId="0" borderId="10" xfId="0" applyNumberFormat="1" applyFont="1" applyBorder="1" applyAlignment="1">
      <alignment horizontal="center" wrapText="1"/>
    </xf>
    <xf numFmtId="3" fontId="1" fillId="0" borderId="15" xfId="0" applyNumberFormat="1" applyFont="1" applyBorder="1" applyAlignment="1">
      <alignment horizontal="center" wrapText="1"/>
    </xf>
    <xf numFmtId="3" fontId="1" fillId="0" borderId="9" xfId="0" applyNumberFormat="1" applyFont="1" applyBorder="1" applyAlignment="1">
      <alignment horizontal="center" wrapText="1"/>
    </xf>
    <xf numFmtId="3" fontId="5" fillId="5" borderId="5" xfId="0" applyNumberFormat="1" applyFont="1" applyFill="1" applyBorder="1" applyAlignment="1">
      <alignment horizontal="center" vertical="top" wrapText="1"/>
    </xf>
    <xf numFmtId="3" fontId="5" fillId="0" borderId="3" xfId="0" applyNumberFormat="1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2" fillId="5" borderId="0" xfId="0" applyNumberFormat="1" applyFont="1" applyFill="1" applyAlignment="1">
      <alignment horizontal="center" vertical="center" wrapText="1"/>
    </xf>
    <xf numFmtId="0" fontId="2" fillId="0" borderId="2" xfId="0" quotePrefix="1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</cellXfs>
  <cellStyles count="2">
    <cellStyle name="Monétaire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38485</xdr:rowOff>
    </xdr:from>
    <xdr:to>
      <xdr:col>7</xdr:col>
      <xdr:colOff>0</xdr:colOff>
      <xdr:row>4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BB062C4-B217-42FE-B008-440426DC8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485"/>
          <a:ext cx="6465455" cy="1327727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315D-F1F9-45DF-A70F-664C807CFACF}">
  <sheetPr>
    <tabColor theme="3" tint="0.59999389629810485"/>
  </sheetPr>
  <dimension ref="A1:G170"/>
  <sheetViews>
    <sheetView tabSelected="1" zoomScale="99" workbookViewId="0">
      <selection activeCell="D9" sqref="D9:G9"/>
    </sheetView>
  </sheetViews>
  <sheetFormatPr baseColWidth="10" defaultColWidth="9.140625" defaultRowHeight="15" x14ac:dyDescent="0.25"/>
  <cols>
    <col min="1" max="1" width="18.140625" style="1" customWidth="1"/>
    <col min="2" max="2" width="17" style="1" customWidth="1"/>
    <col min="3" max="3" width="11.5703125" style="1" customWidth="1"/>
    <col min="4" max="4" width="14.7109375" style="1" customWidth="1"/>
    <col min="5" max="5" width="21.5703125" style="1" customWidth="1"/>
    <col min="6" max="6" width="9.28515625" style="1" customWidth="1"/>
    <col min="7" max="7" width="4.7109375" style="1" customWidth="1"/>
    <col min="8" max="16384" width="9.140625" style="1"/>
  </cols>
  <sheetData>
    <row r="1" spans="1:7" ht="23.25" customHeight="1" x14ac:dyDescent="0.25">
      <c r="A1" s="15"/>
    </row>
    <row r="2" spans="1:7" ht="27.75" customHeight="1" x14ac:dyDescent="0.25">
      <c r="A2" s="15"/>
    </row>
    <row r="3" spans="1:7" ht="27.75" customHeight="1" x14ac:dyDescent="0.25">
      <c r="A3" s="15"/>
    </row>
    <row r="4" spans="1:7" ht="27.75" customHeight="1" x14ac:dyDescent="0.25">
      <c r="A4" s="15"/>
    </row>
    <row r="5" spans="1:7" ht="15.75" customHeight="1" thickBot="1" x14ac:dyDescent="0.3">
      <c r="A5" s="15"/>
    </row>
    <row r="6" spans="1:7" ht="19.5" customHeight="1" thickBot="1" x14ac:dyDescent="0.3">
      <c r="A6" s="170" t="s">
        <v>152</v>
      </c>
      <c r="B6" s="170"/>
      <c r="C6" s="170"/>
      <c r="D6" s="171" t="s">
        <v>158</v>
      </c>
      <c r="E6" s="171"/>
      <c r="F6" s="171"/>
      <c r="G6" s="171"/>
    </row>
    <row r="7" spans="1:7" ht="22.5" customHeight="1" x14ac:dyDescent="0.25">
      <c r="A7" s="172" t="s">
        <v>153</v>
      </c>
      <c r="B7" s="173"/>
      <c r="C7" s="173"/>
      <c r="D7" s="174" t="s">
        <v>130</v>
      </c>
      <c r="E7" s="174"/>
      <c r="F7" s="174"/>
      <c r="G7" s="174"/>
    </row>
    <row r="8" spans="1:7" ht="22.5" customHeight="1" x14ac:dyDescent="0.25">
      <c r="A8" s="178" t="s">
        <v>157</v>
      </c>
      <c r="B8" s="178"/>
      <c r="C8" s="178"/>
      <c r="D8" s="184" t="s">
        <v>197</v>
      </c>
      <c r="E8" s="184"/>
      <c r="F8" s="184"/>
      <c r="G8" s="184"/>
    </row>
    <row r="9" spans="1:7" ht="21.75" customHeight="1" x14ac:dyDescent="0.25">
      <c r="A9" s="148" t="s">
        <v>154</v>
      </c>
      <c r="B9" s="54"/>
      <c r="C9" s="55"/>
      <c r="D9" s="188">
        <v>45376</v>
      </c>
      <c r="E9" s="189"/>
      <c r="F9" s="189"/>
      <c r="G9" s="190"/>
    </row>
    <row r="10" spans="1:7" ht="21.75" customHeight="1" x14ac:dyDescent="0.25">
      <c r="A10" s="48" t="s">
        <v>155</v>
      </c>
      <c r="B10" s="49"/>
      <c r="C10" s="50"/>
      <c r="D10" s="191" t="s">
        <v>161</v>
      </c>
      <c r="E10" s="192"/>
      <c r="F10" s="192"/>
      <c r="G10" s="193"/>
    </row>
    <row r="11" spans="1:7" ht="21.75" customHeight="1" x14ac:dyDescent="0.25">
      <c r="A11" s="48" t="s">
        <v>183</v>
      </c>
      <c r="B11" s="49"/>
      <c r="C11" s="49"/>
      <c r="D11" s="194" t="s">
        <v>162</v>
      </c>
      <c r="E11" s="195"/>
      <c r="F11" s="195"/>
      <c r="G11" s="196"/>
    </row>
    <row r="12" spans="1:7" ht="15.75" customHeight="1" x14ac:dyDescent="0.25">
      <c r="A12" s="175" t="s">
        <v>156</v>
      </c>
      <c r="B12" s="175"/>
      <c r="C12" s="175" t="s">
        <v>179</v>
      </c>
      <c r="D12" s="175"/>
      <c r="E12" s="175" t="s">
        <v>180</v>
      </c>
      <c r="F12" s="175"/>
      <c r="G12" s="175"/>
    </row>
    <row r="13" spans="1:7" s="20" customFormat="1" ht="21" customHeight="1" x14ac:dyDescent="0.25">
      <c r="A13" s="176">
        <v>300000</v>
      </c>
      <c r="B13" s="176"/>
      <c r="C13" s="177">
        <v>6</v>
      </c>
      <c r="D13" s="177"/>
      <c r="E13" s="177" t="s">
        <v>181</v>
      </c>
      <c r="F13" s="177"/>
      <c r="G13" s="177"/>
    </row>
    <row r="14" spans="1:7" ht="12.75" customHeight="1" x14ac:dyDescent="0.25">
      <c r="A14" s="187"/>
      <c r="B14" s="187"/>
      <c r="C14" s="187"/>
      <c r="D14" s="187"/>
      <c r="E14" s="187"/>
      <c r="F14" s="187"/>
      <c r="G14" s="187"/>
    </row>
    <row r="15" spans="1:7" ht="18.75" customHeight="1" x14ac:dyDescent="0.25">
      <c r="A15" s="197" t="s">
        <v>150</v>
      </c>
      <c r="B15" s="101"/>
      <c r="C15" s="101"/>
      <c r="D15" s="101"/>
      <c r="E15" s="101"/>
      <c r="F15" s="101"/>
      <c r="G15" s="27"/>
    </row>
    <row r="16" spans="1:7" ht="15.75" x14ac:dyDescent="0.25">
      <c r="A16" s="19" t="s">
        <v>149</v>
      </c>
      <c r="B16" s="113"/>
      <c r="C16" s="123"/>
      <c r="D16" s="123"/>
      <c r="E16" s="123"/>
      <c r="F16" s="123"/>
      <c r="G16" s="114"/>
    </row>
    <row r="17" spans="1:7" ht="18" customHeight="1" x14ac:dyDescent="0.25">
      <c r="A17" s="19" t="s">
        <v>148</v>
      </c>
      <c r="B17" s="198" t="s">
        <v>175</v>
      </c>
      <c r="C17" s="199"/>
      <c r="D17" s="199"/>
      <c r="E17" s="199"/>
      <c r="F17" s="199"/>
      <c r="G17" s="200"/>
    </row>
    <row r="18" spans="1:7" ht="18" customHeight="1" x14ac:dyDescent="0.25">
      <c r="A18" s="19" t="s">
        <v>147</v>
      </c>
      <c r="B18" s="198" t="s">
        <v>176</v>
      </c>
      <c r="C18" s="199"/>
      <c r="D18" s="199"/>
      <c r="E18" s="199"/>
      <c r="F18" s="199"/>
      <c r="G18" s="200"/>
    </row>
    <row r="19" spans="1:7" ht="18" customHeight="1" x14ac:dyDescent="0.25">
      <c r="A19" s="19" t="s">
        <v>178</v>
      </c>
      <c r="B19" s="148"/>
      <c r="C19" s="55"/>
      <c r="D19" s="19" t="s">
        <v>146</v>
      </c>
      <c r="E19" s="194" t="s">
        <v>177</v>
      </c>
      <c r="F19" s="195"/>
      <c r="G19" s="196"/>
    </row>
    <row r="20" spans="1:7" ht="18" customHeight="1" x14ac:dyDescent="0.25">
      <c r="A20" s="37" t="s">
        <v>159</v>
      </c>
      <c r="B20" s="185">
        <v>37281</v>
      </c>
      <c r="C20" s="186"/>
      <c r="D20" s="48" t="s">
        <v>163</v>
      </c>
      <c r="E20" s="50"/>
      <c r="F20" s="75" t="s">
        <v>191</v>
      </c>
      <c r="G20" s="77"/>
    </row>
    <row r="21" spans="1:7" ht="18" customHeight="1" x14ac:dyDescent="0.25">
      <c r="A21" s="19" t="s">
        <v>145</v>
      </c>
      <c r="B21" s="75" t="s">
        <v>144</v>
      </c>
      <c r="C21" s="77"/>
      <c r="D21" s="75" t="s">
        <v>160</v>
      </c>
      <c r="E21" s="77"/>
      <c r="F21" s="75">
        <v>2018</v>
      </c>
      <c r="G21" s="77"/>
    </row>
    <row r="22" spans="1:7" s="20" customFormat="1" ht="34.5" customHeight="1" x14ac:dyDescent="0.25">
      <c r="A22" s="21" t="s">
        <v>182</v>
      </c>
      <c r="B22" s="201" t="s">
        <v>192</v>
      </c>
      <c r="C22" s="202"/>
      <c r="D22" s="48" t="s">
        <v>143</v>
      </c>
      <c r="E22" s="50"/>
      <c r="F22" s="121" t="s">
        <v>193</v>
      </c>
      <c r="G22" s="122"/>
    </row>
    <row r="23" spans="1:7" ht="20.25" customHeight="1" x14ac:dyDescent="0.25">
      <c r="A23" s="46" t="s">
        <v>142</v>
      </c>
      <c r="B23" s="47"/>
      <c r="C23" s="28" t="s">
        <v>141</v>
      </c>
      <c r="D23" s="29" t="s">
        <v>140</v>
      </c>
      <c r="E23" s="75"/>
      <c r="F23" s="76"/>
      <c r="G23" s="77"/>
    </row>
    <row r="24" spans="1:7" ht="20.25" customHeight="1" x14ac:dyDescent="0.25">
      <c r="A24" s="75" t="s">
        <v>139</v>
      </c>
      <c r="B24" s="77"/>
      <c r="C24" s="164">
        <v>202264129265</v>
      </c>
      <c r="D24" s="165"/>
      <c r="E24" s="165"/>
      <c r="F24" s="165"/>
      <c r="G24" s="166"/>
    </row>
    <row r="25" spans="1:7" ht="20.25" customHeight="1" x14ac:dyDescent="0.25">
      <c r="A25" s="19" t="s">
        <v>138</v>
      </c>
      <c r="B25" s="167"/>
      <c r="C25" s="168"/>
      <c r="D25" s="168"/>
      <c r="E25" s="168"/>
      <c r="F25" s="168"/>
      <c r="G25" s="169"/>
    </row>
    <row r="26" spans="1:7" ht="20.25" customHeight="1" x14ac:dyDescent="0.25">
      <c r="A26" s="48" t="s">
        <v>184</v>
      </c>
      <c r="B26" s="50"/>
      <c r="C26" s="54" t="s">
        <v>194</v>
      </c>
      <c r="D26" s="54"/>
      <c r="E26" s="54"/>
      <c r="F26" s="54"/>
      <c r="G26" s="55"/>
    </row>
    <row r="27" spans="1:7" ht="20.25" customHeight="1" x14ac:dyDescent="0.25">
      <c r="A27" s="46" t="s">
        <v>137</v>
      </c>
      <c r="B27" s="47"/>
      <c r="C27" s="148">
        <v>0</v>
      </c>
      <c r="D27" s="54"/>
      <c r="E27" s="54"/>
      <c r="F27" s="54"/>
      <c r="G27" s="55"/>
    </row>
    <row r="28" spans="1:7" ht="18.75" customHeight="1" x14ac:dyDescent="0.25">
      <c r="A28" s="46" t="s">
        <v>136</v>
      </c>
      <c r="B28" s="58"/>
      <c r="C28" s="47"/>
      <c r="D28" s="148" t="s">
        <v>195</v>
      </c>
      <c r="E28" s="54"/>
      <c r="F28" s="54"/>
      <c r="G28" s="55"/>
    </row>
    <row r="29" spans="1:7" ht="15" customHeight="1" x14ac:dyDescent="0.25">
      <c r="A29" s="179" t="s">
        <v>135</v>
      </c>
      <c r="B29" s="180"/>
      <c r="C29" s="181"/>
      <c r="D29" s="230" t="s">
        <v>196</v>
      </c>
      <c r="E29" s="231"/>
      <c r="F29" s="231"/>
      <c r="G29" s="232"/>
    </row>
    <row r="30" spans="1:7" ht="23.25" customHeight="1" x14ac:dyDescent="0.25">
      <c r="A30" s="158"/>
      <c r="B30" s="159"/>
      <c r="C30" s="159"/>
      <c r="D30" s="159"/>
      <c r="E30" s="159"/>
      <c r="F30" s="159"/>
      <c r="G30" s="160"/>
    </row>
    <row r="31" spans="1:7" ht="19.5" customHeight="1" x14ac:dyDescent="0.25">
      <c r="A31" s="161" t="s">
        <v>134</v>
      </c>
      <c r="B31" s="162"/>
      <c r="C31" s="162"/>
      <c r="D31" s="162"/>
      <c r="E31" s="162"/>
      <c r="F31" s="162"/>
      <c r="G31" s="163"/>
    </row>
    <row r="32" spans="1:7" ht="29.25" customHeight="1" x14ac:dyDescent="0.25">
      <c r="A32" s="21" t="s">
        <v>133</v>
      </c>
      <c r="B32" s="148"/>
      <c r="C32" s="54"/>
      <c r="D32" s="55"/>
      <c r="E32" s="21" t="s">
        <v>132</v>
      </c>
      <c r="F32" s="148"/>
      <c r="G32" s="55"/>
    </row>
    <row r="33" spans="1:7" ht="19.5" customHeight="1" x14ac:dyDescent="0.25">
      <c r="A33" s="46" t="s">
        <v>131</v>
      </c>
      <c r="B33" s="47"/>
      <c r="C33" s="148" t="s">
        <v>130</v>
      </c>
      <c r="D33" s="54"/>
      <c r="E33" s="54"/>
      <c r="F33" s="54"/>
      <c r="G33" s="55"/>
    </row>
    <row r="34" spans="1:7" ht="19.5" customHeight="1" x14ac:dyDescent="0.25">
      <c r="A34" s="46" t="s">
        <v>129</v>
      </c>
      <c r="B34" s="47"/>
      <c r="C34" s="148"/>
      <c r="D34" s="54"/>
      <c r="E34" s="54"/>
      <c r="F34" s="54"/>
      <c r="G34" s="55"/>
    </row>
    <row r="35" spans="1:7" ht="19.5" customHeight="1" x14ac:dyDescent="0.25">
      <c r="A35" s="46" t="s">
        <v>165</v>
      </c>
      <c r="B35" s="47"/>
      <c r="C35" s="30"/>
      <c r="D35" s="46" t="s">
        <v>164</v>
      </c>
      <c r="E35" s="47"/>
      <c r="F35" s="148"/>
      <c r="G35" s="55"/>
    </row>
    <row r="36" spans="1:7" ht="19.5" customHeight="1" x14ac:dyDescent="0.25">
      <c r="A36" s="46" t="s">
        <v>128</v>
      </c>
      <c r="B36" s="47"/>
      <c r="C36" s="148"/>
      <c r="D36" s="54"/>
      <c r="E36" s="54"/>
      <c r="F36" s="54"/>
      <c r="G36" s="55"/>
    </row>
    <row r="37" spans="1:7" ht="19.5" customHeight="1" x14ac:dyDescent="0.25">
      <c r="A37" s="46" t="s">
        <v>127</v>
      </c>
      <c r="B37" s="58"/>
      <c r="C37" s="47"/>
      <c r="D37" s="75"/>
      <c r="E37" s="76"/>
      <c r="F37" s="76"/>
      <c r="G37" s="77"/>
    </row>
    <row r="38" spans="1:7" ht="21.75" customHeight="1" x14ac:dyDescent="0.25">
      <c r="A38" s="46" t="s">
        <v>126</v>
      </c>
      <c r="B38" s="58"/>
      <c r="C38" s="47"/>
      <c r="D38" s="75"/>
      <c r="E38" s="76"/>
      <c r="F38" s="76"/>
      <c r="G38" s="77"/>
    </row>
    <row r="39" spans="1:7" ht="21.75" customHeight="1" x14ac:dyDescent="0.25">
      <c r="A39" s="157" t="s">
        <v>167</v>
      </c>
      <c r="B39" s="157"/>
      <c r="C39" s="157"/>
      <c r="D39" s="157"/>
      <c r="E39" s="157" t="s">
        <v>166</v>
      </c>
      <c r="F39" s="157"/>
      <c r="G39" s="157"/>
    </row>
    <row r="40" spans="1:7" ht="15" customHeight="1" x14ac:dyDescent="0.25">
      <c r="A40" s="129" t="s">
        <v>125</v>
      </c>
      <c r="B40" s="130"/>
      <c r="C40" s="130"/>
      <c r="D40" s="130"/>
      <c r="E40" s="130"/>
      <c r="F40" s="130"/>
      <c r="G40" s="131"/>
    </row>
    <row r="41" spans="1:7" ht="41.25" customHeight="1" x14ac:dyDescent="0.25">
      <c r="A41" s="129"/>
      <c r="B41" s="130"/>
      <c r="C41" s="130"/>
      <c r="D41" s="130"/>
      <c r="E41" s="130"/>
      <c r="F41" s="130"/>
      <c r="G41" s="131"/>
    </row>
    <row r="42" spans="1:7" ht="9" customHeight="1" x14ac:dyDescent="0.25">
      <c r="A42" s="225"/>
      <c r="B42" s="225"/>
      <c r="C42" s="225"/>
      <c r="D42" s="225"/>
      <c r="E42" s="225"/>
      <c r="F42" s="225"/>
      <c r="G42" s="225"/>
    </row>
    <row r="43" spans="1:7" ht="22.5" customHeight="1" x14ac:dyDescent="0.25">
      <c r="A43" s="89" t="s">
        <v>124</v>
      </c>
      <c r="B43" s="89"/>
      <c r="C43" s="89"/>
      <c r="D43" s="89"/>
      <c r="E43" s="89"/>
      <c r="F43" s="89"/>
      <c r="G43" s="89"/>
    </row>
    <row r="44" spans="1:7" ht="21" customHeight="1" x14ac:dyDescent="0.25">
      <c r="A44" s="75" t="s">
        <v>123</v>
      </c>
      <c r="B44" s="77"/>
      <c r="C44" s="19" t="s">
        <v>6</v>
      </c>
      <c r="D44" s="75" t="s">
        <v>122</v>
      </c>
      <c r="E44" s="77"/>
      <c r="F44" s="75" t="s">
        <v>6</v>
      </c>
      <c r="G44" s="77"/>
    </row>
    <row r="45" spans="1:7" ht="20.25" customHeight="1" x14ac:dyDescent="0.25">
      <c r="A45" s="46" t="s">
        <v>121</v>
      </c>
      <c r="B45" s="47"/>
      <c r="C45" s="32">
        <v>570000</v>
      </c>
      <c r="D45" s="46" t="s">
        <v>120</v>
      </c>
      <c r="E45" s="47"/>
      <c r="F45" s="153">
        <v>50000</v>
      </c>
      <c r="G45" s="154"/>
    </row>
    <row r="46" spans="1:7" ht="20.25" customHeight="1" x14ac:dyDescent="0.25">
      <c r="A46" s="46" t="s">
        <v>119</v>
      </c>
      <c r="B46" s="47"/>
      <c r="C46" s="32"/>
      <c r="D46" s="46" t="s">
        <v>118</v>
      </c>
      <c r="E46" s="47"/>
      <c r="F46" s="153">
        <v>35000</v>
      </c>
      <c r="G46" s="154"/>
    </row>
    <row r="47" spans="1:7" ht="20.25" customHeight="1" x14ac:dyDescent="0.25">
      <c r="A47" s="46" t="s">
        <v>117</v>
      </c>
      <c r="B47" s="47"/>
      <c r="C47" s="32"/>
      <c r="D47" s="46" t="s">
        <v>116</v>
      </c>
      <c r="E47" s="47"/>
      <c r="F47" s="153">
        <v>25000</v>
      </c>
      <c r="G47" s="154"/>
    </row>
    <row r="48" spans="1:7" ht="20.25" customHeight="1" x14ac:dyDescent="0.25">
      <c r="A48" s="113"/>
      <c r="B48" s="114"/>
      <c r="C48" s="32"/>
      <c r="D48" s="46" t="s">
        <v>115</v>
      </c>
      <c r="E48" s="47"/>
      <c r="F48" s="153">
        <v>35000</v>
      </c>
      <c r="G48" s="154"/>
    </row>
    <row r="49" spans="1:7" ht="20.25" customHeight="1" x14ac:dyDescent="0.25">
      <c r="A49" s="113"/>
      <c r="B49" s="114"/>
      <c r="C49" s="32"/>
      <c r="D49" s="46" t="s">
        <v>114</v>
      </c>
      <c r="E49" s="47"/>
      <c r="F49" s="153">
        <v>25000</v>
      </c>
      <c r="G49" s="154"/>
    </row>
    <row r="50" spans="1:7" ht="27" customHeight="1" x14ac:dyDescent="0.25">
      <c r="A50" s="113"/>
      <c r="B50" s="114"/>
      <c r="C50" s="32"/>
      <c r="D50" s="46" t="s">
        <v>113</v>
      </c>
      <c r="E50" s="47"/>
      <c r="F50" s="153">
        <v>20000</v>
      </c>
      <c r="G50" s="154"/>
    </row>
    <row r="51" spans="1:7" ht="17.25" customHeight="1" x14ac:dyDescent="0.25">
      <c r="A51" s="113"/>
      <c r="B51" s="114"/>
      <c r="C51" s="32"/>
      <c r="D51" s="46" t="s">
        <v>112</v>
      </c>
      <c r="E51" s="47"/>
      <c r="F51" s="153">
        <v>45000</v>
      </c>
      <c r="G51" s="154"/>
    </row>
    <row r="52" spans="1:7" ht="17.25" customHeight="1" x14ac:dyDescent="0.25">
      <c r="A52" s="113"/>
      <c r="B52" s="114"/>
      <c r="C52" s="32"/>
      <c r="D52" s="46" t="s">
        <v>111</v>
      </c>
      <c r="E52" s="47"/>
      <c r="F52" s="153">
        <v>0</v>
      </c>
      <c r="G52" s="154"/>
    </row>
    <row r="53" spans="1:7" ht="27.75" customHeight="1" x14ac:dyDescent="0.25">
      <c r="A53" s="113" t="s">
        <v>110</v>
      </c>
      <c r="B53" s="114"/>
      <c r="C53" s="32">
        <f>SUM(C45:C52)</f>
        <v>570000</v>
      </c>
      <c r="D53" s="113" t="s">
        <v>109</v>
      </c>
      <c r="E53" s="114"/>
      <c r="F53" s="153">
        <f>SUM(F45:G52)</f>
        <v>235000</v>
      </c>
      <c r="G53" s="154"/>
    </row>
    <row r="54" spans="1:7" ht="27.75" customHeight="1" x14ac:dyDescent="0.25">
      <c r="A54" s="77" t="s">
        <v>185</v>
      </c>
      <c r="B54" s="156"/>
      <c r="C54" s="156"/>
      <c r="D54" s="156"/>
      <c r="E54" s="156">
        <f>C53-F53</f>
        <v>335000</v>
      </c>
      <c r="F54" s="156"/>
      <c r="G54" s="156"/>
    </row>
    <row r="55" spans="1:7" ht="11.25" customHeight="1" x14ac:dyDescent="0.25">
      <c r="A55" s="187"/>
      <c r="B55" s="187"/>
      <c r="C55" s="187"/>
      <c r="D55" s="187"/>
      <c r="E55" s="187"/>
      <c r="F55" s="187"/>
      <c r="G55" s="187"/>
    </row>
    <row r="56" spans="1:7" ht="18.75" customHeight="1" x14ac:dyDescent="0.25">
      <c r="A56" s="155" t="s">
        <v>108</v>
      </c>
      <c r="B56" s="101"/>
      <c r="C56" s="101"/>
      <c r="D56" s="101"/>
      <c r="E56" s="101"/>
      <c r="F56" s="101"/>
      <c r="G56" s="101"/>
    </row>
    <row r="57" spans="1:7" ht="21" customHeight="1" x14ac:dyDescent="0.25">
      <c r="A57" s="46" t="s">
        <v>107</v>
      </c>
      <c r="B57" s="47"/>
      <c r="C57" s="48"/>
      <c r="D57" s="49"/>
      <c r="E57" s="49"/>
      <c r="F57" s="49"/>
      <c r="G57" s="50"/>
    </row>
    <row r="58" spans="1:7" ht="30" customHeight="1" x14ac:dyDescent="0.25">
      <c r="A58" s="46" t="s">
        <v>187</v>
      </c>
      <c r="B58" s="47"/>
      <c r="C58" s="48"/>
      <c r="D58" s="49"/>
      <c r="E58" s="49"/>
      <c r="F58" s="49"/>
      <c r="G58" s="50"/>
    </row>
    <row r="59" spans="1:7" ht="15.75" customHeight="1" x14ac:dyDescent="0.25">
      <c r="A59" s="48" t="s">
        <v>168</v>
      </c>
      <c r="B59" s="49"/>
      <c r="C59" s="49"/>
      <c r="D59" s="49"/>
      <c r="E59" s="49"/>
      <c r="F59" s="49"/>
      <c r="G59" s="50"/>
    </row>
    <row r="60" spans="1:7" ht="32.25" customHeight="1" x14ac:dyDescent="0.25">
      <c r="A60" s="127" t="s">
        <v>106</v>
      </c>
      <c r="B60" s="127" t="s">
        <v>0</v>
      </c>
      <c r="C60" s="127" t="s">
        <v>105</v>
      </c>
      <c r="D60" s="127" t="s">
        <v>6</v>
      </c>
      <c r="E60" s="127" t="s">
        <v>104</v>
      </c>
      <c r="F60" s="102" t="s">
        <v>103</v>
      </c>
      <c r="G60" s="103"/>
    </row>
    <row r="61" spans="1:7" ht="15.75" customHeight="1" x14ac:dyDescent="0.25">
      <c r="A61" s="128"/>
      <c r="B61" s="128"/>
      <c r="C61" s="128"/>
      <c r="D61" s="128"/>
      <c r="E61" s="128"/>
      <c r="F61" s="104"/>
      <c r="G61" s="105"/>
    </row>
    <row r="62" spans="1:7" ht="23.25" customHeight="1" x14ac:dyDescent="0.25">
      <c r="A62" s="19" t="s">
        <v>97</v>
      </c>
      <c r="B62" s="26" t="s">
        <v>102</v>
      </c>
      <c r="C62" s="25" t="s">
        <v>151</v>
      </c>
      <c r="D62" s="25">
        <v>500000</v>
      </c>
      <c r="E62" s="25">
        <v>500000</v>
      </c>
      <c r="F62" s="146" t="s">
        <v>96</v>
      </c>
      <c r="G62" s="147"/>
    </row>
    <row r="63" spans="1:7" ht="23.25" customHeight="1" x14ac:dyDescent="0.25">
      <c r="A63" s="19" t="s">
        <v>97</v>
      </c>
      <c r="B63" s="26" t="s">
        <v>101</v>
      </c>
      <c r="C63" s="25" t="s">
        <v>151</v>
      </c>
      <c r="D63" s="25">
        <v>500000</v>
      </c>
      <c r="E63" s="25">
        <v>500000</v>
      </c>
      <c r="F63" s="146" t="s">
        <v>96</v>
      </c>
      <c r="G63" s="147"/>
    </row>
    <row r="64" spans="1:7" ht="23.25" customHeight="1" x14ac:dyDescent="0.25">
      <c r="A64" s="19" t="s">
        <v>97</v>
      </c>
      <c r="B64" s="26" t="s">
        <v>100</v>
      </c>
      <c r="C64" s="25" t="s">
        <v>151</v>
      </c>
      <c r="D64" s="25">
        <v>500000</v>
      </c>
      <c r="E64" s="25">
        <v>500000</v>
      </c>
      <c r="F64" s="146" t="s">
        <v>96</v>
      </c>
      <c r="G64" s="147"/>
    </row>
    <row r="65" spans="1:7" ht="23.25" customHeight="1" x14ac:dyDescent="0.25">
      <c r="A65" s="19" t="s">
        <v>97</v>
      </c>
      <c r="B65" s="26" t="s">
        <v>99</v>
      </c>
      <c r="C65" s="25" t="s">
        <v>151</v>
      </c>
      <c r="D65" s="25">
        <v>500000</v>
      </c>
      <c r="E65" s="25">
        <v>500000</v>
      </c>
      <c r="F65" s="146" t="s">
        <v>96</v>
      </c>
      <c r="G65" s="147"/>
    </row>
    <row r="66" spans="1:7" ht="23.25" customHeight="1" x14ac:dyDescent="0.25">
      <c r="A66" s="19" t="s">
        <v>97</v>
      </c>
      <c r="B66" s="26" t="s">
        <v>98</v>
      </c>
      <c r="C66" s="25" t="s">
        <v>151</v>
      </c>
      <c r="D66" s="25">
        <v>3000000</v>
      </c>
      <c r="E66" s="25">
        <v>500000</v>
      </c>
      <c r="F66" s="146" t="s">
        <v>96</v>
      </c>
      <c r="G66" s="147"/>
    </row>
    <row r="67" spans="1:7" ht="21" customHeight="1" x14ac:dyDescent="0.25">
      <c r="A67" s="75" t="s">
        <v>95</v>
      </c>
      <c r="B67" s="76"/>
      <c r="C67" s="77"/>
      <c r="D67" s="21">
        <f>SUM(D62:D66)</f>
        <v>5000000</v>
      </c>
      <c r="E67" s="21">
        <f>SUM(E62:E66)</f>
        <v>2500000</v>
      </c>
      <c r="F67" s="148"/>
      <c r="G67" s="55"/>
    </row>
    <row r="68" spans="1:7" ht="30" customHeight="1" x14ac:dyDescent="0.25">
      <c r="A68" s="51" t="s">
        <v>189</v>
      </c>
      <c r="B68" s="52"/>
      <c r="C68" s="53"/>
      <c r="D68" s="56" t="s">
        <v>188</v>
      </c>
      <c r="E68" s="53"/>
      <c r="F68" s="54"/>
      <c r="G68" s="55"/>
    </row>
    <row r="69" spans="1:7" ht="15" customHeight="1" x14ac:dyDescent="0.25">
      <c r="A69" s="91" t="s">
        <v>94</v>
      </c>
      <c r="B69" s="149"/>
      <c r="C69" s="149"/>
      <c r="D69" s="149"/>
      <c r="E69" s="149"/>
      <c r="F69" s="149"/>
      <c r="G69" s="92"/>
    </row>
    <row r="70" spans="1:7" ht="15" customHeight="1" x14ac:dyDescent="0.25">
      <c r="A70" s="82"/>
      <c r="B70" s="150"/>
      <c r="C70" s="150"/>
      <c r="D70" s="150"/>
      <c r="E70" s="150"/>
      <c r="F70" s="150"/>
      <c r="G70" s="83"/>
    </row>
    <row r="71" spans="1:7" ht="36.75" customHeight="1" x14ac:dyDescent="0.25">
      <c r="A71" s="226" t="s">
        <v>93</v>
      </c>
      <c r="B71" s="227"/>
      <c r="C71" s="227"/>
      <c r="D71" s="227"/>
      <c r="E71" s="227"/>
      <c r="F71" s="227"/>
      <c r="G71" s="228"/>
    </row>
    <row r="72" spans="1:7" ht="7.5" customHeight="1" x14ac:dyDescent="0.25">
      <c r="A72" s="229"/>
      <c r="B72" s="229"/>
      <c r="C72" s="229"/>
      <c r="D72" s="229"/>
      <c r="E72" s="229"/>
      <c r="F72" s="229"/>
      <c r="G72" s="229"/>
    </row>
    <row r="73" spans="1:7" ht="27" customHeight="1" x14ac:dyDescent="0.25">
      <c r="A73" s="151" t="s">
        <v>92</v>
      </c>
      <c r="B73" s="152"/>
      <c r="C73" s="152"/>
      <c r="D73" s="152"/>
      <c r="E73" s="152"/>
      <c r="F73" s="152"/>
      <c r="G73" s="152"/>
    </row>
    <row r="74" spans="1:7" ht="31.5" x14ac:dyDescent="0.25">
      <c r="A74" s="75" t="s">
        <v>169</v>
      </c>
      <c r="B74" s="77"/>
      <c r="C74" s="30" t="s">
        <v>91</v>
      </c>
      <c r="D74" s="24" t="s">
        <v>90</v>
      </c>
      <c r="E74" s="24" t="s">
        <v>89</v>
      </c>
      <c r="F74" s="75" t="s">
        <v>88</v>
      </c>
      <c r="G74" s="77"/>
    </row>
    <row r="75" spans="1:7" ht="17.25" customHeight="1" x14ac:dyDescent="0.25">
      <c r="A75" s="135" t="s">
        <v>87</v>
      </c>
      <c r="B75" s="136"/>
      <c r="C75" s="23">
        <v>1</v>
      </c>
      <c r="D75" s="23">
        <v>0</v>
      </c>
      <c r="E75" s="23">
        <v>350000</v>
      </c>
      <c r="F75" s="137">
        <f>+D75+E75</f>
        <v>350000</v>
      </c>
      <c r="G75" s="138"/>
    </row>
    <row r="76" spans="1:7" ht="17.25" customHeight="1" x14ac:dyDescent="0.25">
      <c r="A76" s="135" t="s">
        <v>86</v>
      </c>
      <c r="B76" s="136"/>
      <c r="C76" s="31" t="s">
        <v>84</v>
      </c>
      <c r="D76" s="22"/>
      <c r="E76" s="22">
        <v>250000</v>
      </c>
      <c r="F76" s="137">
        <f>+D76+E76</f>
        <v>250000</v>
      </c>
      <c r="G76" s="138"/>
    </row>
    <row r="77" spans="1:7" ht="21.75" customHeight="1" x14ac:dyDescent="0.25">
      <c r="A77" s="135" t="s">
        <v>85</v>
      </c>
      <c r="B77" s="136"/>
      <c r="C77" s="31" t="s">
        <v>84</v>
      </c>
      <c r="D77" s="22">
        <v>50000</v>
      </c>
      <c r="E77" s="22"/>
      <c r="F77" s="137">
        <f>+D77+E77</f>
        <v>50000</v>
      </c>
      <c r="G77" s="138"/>
    </row>
    <row r="78" spans="1:7" ht="21.75" customHeight="1" x14ac:dyDescent="0.25">
      <c r="A78" s="182"/>
      <c r="B78" s="183"/>
      <c r="C78" s="31"/>
      <c r="D78" s="22"/>
      <c r="E78" s="22"/>
      <c r="F78" s="137"/>
      <c r="G78" s="138"/>
    </row>
    <row r="79" spans="1:7" ht="31.5" customHeight="1" x14ac:dyDescent="0.25">
      <c r="A79" s="135"/>
      <c r="B79" s="136"/>
      <c r="C79" s="31"/>
      <c r="D79" s="22"/>
      <c r="E79" s="22"/>
      <c r="F79" s="137">
        <f>+D79+E79</f>
        <v>0</v>
      </c>
      <c r="G79" s="138"/>
    </row>
    <row r="80" spans="1:7" ht="21.75" customHeight="1" x14ac:dyDescent="0.25">
      <c r="A80" s="75" t="s">
        <v>83</v>
      </c>
      <c r="B80" s="76"/>
      <c r="C80" s="76"/>
      <c r="D80" s="76"/>
      <c r="E80" s="77"/>
      <c r="F80" s="75">
        <f>SUM(F75:G79)</f>
        <v>650000</v>
      </c>
      <c r="G80" s="77"/>
    </row>
    <row r="81" spans="1:7" ht="15.75" customHeight="1" x14ac:dyDescent="0.25">
      <c r="A81" s="102" t="s">
        <v>82</v>
      </c>
      <c r="B81" s="103"/>
      <c r="C81" s="141" t="s">
        <v>81</v>
      </c>
      <c r="D81" s="142"/>
      <c r="E81" s="143"/>
      <c r="F81" s="144">
        <f>+C101+C102</f>
        <v>149000</v>
      </c>
      <c r="G81" s="145"/>
    </row>
    <row r="82" spans="1:7" ht="15.75" customHeight="1" x14ac:dyDescent="0.25">
      <c r="A82" s="139"/>
      <c r="B82" s="140"/>
      <c r="C82" s="48" t="s">
        <v>80</v>
      </c>
      <c r="D82" s="49"/>
      <c r="E82" s="50"/>
      <c r="F82" s="144">
        <f>+C103</f>
        <v>0</v>
      </c>
      <c r="G82" s="145"/>
    </row>
    <row r="83" spans="1:7" ht="15.75" customHeight="1" x14ac:dyDescent="0.25">
      <c r="A83" s="139"/>
      <c r="B83" s="140"/>
      <c r="C83" s="48" t="s">
        <v>79</v>
      </c>
      <c r="D83" s="49"/>
      <c r="E83" s="50"/>
      <c r="F83" s="144">
        <f>+C104</f>
        <v>0</v>
      </c>
      <c r="G83" s="145"/>
    </row>
    <row r="84" spans="1:7" ht="15.75" x14ac:dyDescent="0.25">
      <c r="A84" s="104"/>
      <c r="B84" s="105"/>
      <c r="C84" s="75" t="s">
        <v>78</v>
      </c>
      <c r="D84" s="76"/>
      <c r="E84" s="77"/>
      <c r="F84" s="75">
        <f>SUM(F81:G83)</f>
        <v>149000</v>
      </c>
      <c r="G84" s="77"/>
    </row>
    <row r="85" spans="1:7" ht="15.75" customHeight="1" x14ac:dyDescent="0.25">
      <c r="A85" s="113" t="s">
        <v>77</v>
      </c>
      <c r="B85" s="123"/>
      <c r="C85" s="76">
        <f>+F80-F84</f>
        <v>501000</v>
      </c>
      <c r="D85" s="76"/>
      <c r="E85" s="76"/>
      <c r="F85" s="76"/>
      <c r="G85" s="77"/>
    </row>
    <row r="86" spans="1:7" ht="34.5" customHeight="1" x14ac:dyDescent="0.25">
      <c r="A86" s="129" t="s">
        <v>76</v>
      </c>
      <c r="B86" s="130"/>
      <c r="C86" s="130"/>
      <c r="D86" s="130"/>
      <c r="E86" s="130"/>
      <c r="F86" s="130"/>
      <c r="G86" s="131"/>
    </row>
    <row r="87" spans="1:7" ht="12.75" customHeight="1" x14ac:dyDescent="0.25">
      <c r="A87" s="132"/>
      <c r="B87" s="133"/>
      <c r="C87" s="133"/>
      <c r="D87" s="133"/>
      <c r="E87" s="133"/>
      <c r="F87" s="133"/>
      <c r="G87" s="134"/>
    </row>
    <row r="88" spans="1:7" ht="15.75" customHeight="1" x14ac:dyDescent="0.25">
      <c r="A88" s="124" t="s">
        <v>75</v>
      </c>
      <c r="B88" s="125"/>
      <c r="C88" s="125"/>
      <c r="D88" s="125"/>
      <c r="E88" s="125"/>
      <c r="F88" s="125"/>
      <c r="G88" s="126"/>
    </row>
    <row r="89" spans="1:7" ht="15.75" customHeight="1" x14ac:dyDescent="0.25">
      <c r="A89" s="102" t="s">
        <v>74</v>
      </c>
      <c r="B89" s="103"/>
      <c r="C89" s="127" t="s">
        <v>73</v>
      </c>
      <c r="D89" s="127" t="s">
        <v>72</v>
      </c>
      <c r="E89" s="127" t="s">
        <v>71</v>
      </c>
      <c r="F89" s="102" t="s">
        <v>70</v>
      </c>
      <c r="G89" s="103"/>
    </row>
    <row r="90" spans="1:7" ht="15.75" customHeight="1" x14ac:dyDescent="0.25">
      <c r="A90" s="104"/>
      <c r="B90" s="105"/>
      <c r="C90" s="128"/>
      <c r="D90" s="128"/>
      <c r="E90" s="128"/>
      <c r="F90" s="104"/>
      <c r="G90" s="105"/>
    </row>
    <row r="91" spans="1:7" s="20" customFormat="1" ht="26.25" customHeight="1" x14ac:dyDescent="0.25">
      <c r="A91" s="75" t="s">
        <v>170</v>
      </c>
      <c r="B91" s="77"/>
      <c r="C91" s="21">
        <v>2000000</v>
      </c>
      <c r="D91" s="21">
        <v>2000000</v>
      </c>
      <c r="E91" s="21">
        <v>12000000</v>
      </c>
      <c r="F91" s="121">
        <v>10000000</v>
      </c>
      <c r="G91" s="122"/>
    </row>
    <row r="92" spans="1:7" s="20" customFormat="1" ht="26.25" customHeight="1" x14ac:dyDescent="0.25">
      <c r="A92" s="75"/>
      <c r="B92" s="77"/>
      <c r="C92" s="21"/>
      <c r="D92" s="21"/>
      <c r="E92" s="21"/>
      <c r="F92" s="75"/>
      <c r="G92" s="77"/>
    </row>
    <row r="93" spans="1:7" ht="24.75" customHeight="1" x14ac:dyDescent="0.25">
      <c r="A93" s="48"/>
      <c r="B93" s="50"/>
      <c r="C93" s="19"/>
      <c r="D93" s="19"/>
      <c r="E93" s="19"/>
      <c r="F93" s="75"/>
      <c r="G93" s="77"/>
    </row>
    <row r="94" spans="1:7" ht="24.75" customHeight="1" x14ac:dyDescent="0.25">
      <c r="A94" s="48"/>
      <c r="B94" s="50"/>
      <c r="C94" s="19"/>
      <c r="D94" s="19"/>
      <c r="E94" s="19"/>
      <c r="F94" s="75"/>
      <c r="G94" s="77"/>
    </row>
    <row r="95" spans="1:7" ht="18.75" customHeight="1" x14ac:dyDescent="0.25">
      <c r="A95" s="48"/>
      <c r="B95" s="50"/>
      <c r="C95" s="19"/>
      <c r="D95" s="19"/>
      <c r="E95" s="19"/>
      <c r="F95" s="75"/>
      <c r="G95" s="77"/>
    </row>
    <row r="96" spans="1:7" ht="21" customHeight="1" x14ac:dyDescent="0.25">
      <c r="A96" s="75" t="s">
        <v>69</v>
      </c>
      <c r="B96" s="77"/>
      <c r="C96" s="21">
        <f>SUM(C91:C95)</f>
        <v>2000000</v>
      </c>
      <c r="D96" s="21">
        <f t="shared" ref="D96:E96" si="0">SUM(D91:D95)</f>
        <v>2000000</v>
      </c>
      <c r="E96" s="21">
        <f t="shared" si="0"/>
        <v>12000000</v>
      </c>
      <c r="F96" s="75">
        <f>SUM(F91:G95)</f>
        <v>10000000</v>
      </c>
      <c r="G96" s="77"/>
    </row>
    <row r="97" spans="1:7" ht="11.25" customHeight="1" x14ac:dyDescent="0.25">
      <c r="A97" s="106"/>
      <c r="B97" s="106"/>
      <c r="C97" s="106"/>
      <c r="D97" s="106"/>
      <c r="E97" s="106"/>
      <c r="F97" s="106"/>
      <c r="G97" s="106"/>
    </row>
    <row r="98" spans="1:7" ht="18.75" customHeight="1" x14ac:dyDescent="0.25">
      <c r="A98" s="89" t="s">
        <v>68</v>
      </c>
      <c r="B98" s="89"/>
      <c r="C98" s="89"/>
      <c r="D98" s="89"/>
      <c r="E98" s="89"/>
      <c r="F98" s="89"/>
      <c r="G98" s="89"/>
    </row>
    <row r="99" spans="1:7" ht="15" customHeight="1" x14ac:dyDescent="0.25">
      <c r="A99" s="115" t="s">
        <v>67</v>
      </c>
      <c r="B99" s="116"/>
      <c r="C99" s="117"/>
      <c r="D99" s="118" t="s">
        <v>186</v>
      </c>
      <c r="E99" s="119"/>
      <c r="F99" s="119"/>
      <c r="G99" s="120"/>
    </row>
    <row r="100" spans="1:7" ht="25.5" customHeight="1" x14ac:dyDescent="0.25">
      <c r="A100" s="118" t="s">
        <v>66</v>
      </c>
      <c r="B100" s="120"/>
      <c r="C100" s="13" t="s">
        <v>45</v>
      </c>
      <c r="D100" s="118" t="s">
        <v>66</v>
      </c>
      <c r="E100" s="120"/>
      <c r="F100" s="118" t="s">
        <v>45</v>
      </c>
      <c r="G100" s="120"/>
    </row>
    <row r="101" spans="1:7" ht="15.75" customHeight="1" x14ac:dyDescent="0.25">
      <c r="A101" s="109" t="s">
        <v>65</v>
      </c>
      <c r="B101" s="110"/>
      <c r="C101" s="19">
        <v>50000</v>
      </c>
      <c r="D101" s="109" t="s">
        <v>64</v>
      </c>
      <c r="E101" s="110"/>
      <c r="F101" s="48">
        <v>350000</v>
      </c>
      <c r="G101" s="50"/>
    </row>
    <row r="102" spans="1:7" ht="15.75" customHeight="1" x14ac:dyDescent="0.25">
      <c r="A102" s="109" t="s">
        <v>63</v>
      </c>
      <c r="B102" s="110"/>
      <c r="C102" s="19">
        <v>99000</v>
      </c>
      <c r="D102" s="109" t="s">
        <v>62</v>
      </c>
      <c r="E102" s="110"/>
      <c r="F102" s="48">
        <v>0</v>
      </c>
      <c r="G102" s="50"/>
    </row>
    <row r="103" spans="1:7" ht="15.75" customHeight="1" x14ac:dyDescent="0.25">
      <c r="A103" s="109" t="s">
        <v>61</v>
      </c>
      <c r="B103" s="110"/>
      <c r="C103" s="19"/>
      <c r="D103" s="109" t="s">
        <v>60</v>
      </c>
      <c r="E103" s="110"/>
      <c r="F103" s="48">
        <v>0</v>
      </c>
      <c r="G103" s="50"/>
    </row>
    <row r="104" spans="1:7" ht="15.75" customHeight="1" x14ac:dyDescent="0.25">
      <c r="A104" s="109" t="s">
        <v>59</v>
      </c>
      <c r="B104" s="110"/>
      <c r="C104" s="19">
        <v>0</v>
      </c>
      <c r="D104" s="109" t="s">
        <v>58</v>
      </c>
      <c r="E104" s="110"/>
      <c r="F104" s="48">
        <v>0</v>
      </c>
      <c r="G104" s="50"/>
    </row>
    <row r="105" spans="1:7" ht="24.75" customHeight="1" x14ac:dyDescent="0.25">
      <c r="A105" s="113" t="s">
        <v>57</v>
      </c>
      <c r="B105" s="114"/>
      <c r="C105" s="19">
        <f>SUM(C101:C104)</f>
        <v>149000</v>
      </c>
      <c r="D105" s="113" t="s">
        <v>56</v>
      </c>
      <c r="E105" s="114"/>
      <c r="F105" s="75">
        <f>SUM(F101:F104)</f>
        <v>350000</v>
      </c>
      <c r="G105" s="77"/>
    </row>
    <row r="106" spans="1:7" ht="15.75" customHeight="1" x14ac:dyDescent="0.25">
      <c r="A106" s="109" t="s">
        <v>55</v>
      </c>
      <c r="B106" s="110"/>
      <c r="C106" s="19">
        <v>5000000</v>
      </c>
      <c r="D106" s="113" t="s">
        <v>54</v>
      </c>
      <c r="E106" s="114"/>
      <c r="F106" s="75">
        <f>+C112-F105</f>
        <v>31799000</v>
      </c>
      <c r="G106" s="77"/>
    </row>
    <row r="107" spans="1:7" ht="15.75" x14ac:dyDescent="0.25">
      <c r="A107" s="109" t="s">
        <v>53</v>
      </c>
      <c r="B107" s="110"/>
      <c r="C107" s="19">
        <v>3500000</v>
      </c>
      <c r="D107" s="113"/>
      <c r="E107" s="114"/>
      <c r="F107" s="48"/>
      <c r="G107" s="50"/>
    </row>
    <row r="108" spans="1:7" ht="15.75" x14ac:dyDescent="0.25">
      <c r="A108" s="109" t="s">
        <v>52</v>
      </c>
      <c r="B108" s="110"/>
      <c r="C108" s="19">
        <v>16000000</v>
      </c>
      <c r="D108" s="109"/>
      <c r="E108" s="110"/>
      <c r="F108" s="48"/>
      <c r="G108" s="50"/>
    </row>
    <row r="109" spans="1:7" ht="15.75" x14ac:dyDescent="0.25">
      <c r="A109" s="109" t="s">
        <v>51</v>
      </c>
      <c r="B109" s="110"/>
      <c r="C109" s="19">
        <v>3500000</v>
      </c>
      <c r="D109" s="109"/>
      <c r="E109" s="110"/>
      <c r="F109" s="48"/>
      <c r="G109" s="50"/>
    </row>
    <row r="110" spans="1:7" ht="15.75" x14ac:dyDescent="0.25">
      <c r="A110" s="109" t="s">
        <v>171</v>
      </c>
      <c r="B110" s="110"/>
      <c r="C110" s="19">
        <v>4000000</v>
      </c>
      <c r="D110" s="109"/>
      <c r="E110" s="110"/>
      <c r="F110" s="48"/>
      <c r="G110" s="50"/>
    </row>
    <row r="111" spans="1:7" ht="21.75" customHeight="1" x14ac:dyDescent="0.25">
      <c r="A111" s="111" t="s">
        <v>50</v>
      </c>
      <c r="B111" s="112"/>
      <c r="C111" s="19">
        <f>SUM(C106:C110)</f>
        <v>32000000</v>
      </c>
      <c r="D111" s="109"/>
      <c r="E111" s="110"/>
      <c r="F111" s="48"/>
      <c r="G111" s="50"/>
    </row>
    <row r="112" spans="1:7" ht="15.75" customHeight="1" x14ac:dyDescent="0.25">
      <c r="A112" s="107" t="s">
        <v>49</v>
      </c>
      <c r="B112" s="108"/>
      <c r="C112" s="45">
        <f>SUM(C111,C105)</f>
        <v>32149000</v>
      </c>
      <c r="D112" s="107" t="s">
        <v>48</v>
      </c>
      <c r="E112" s="108"/>
      <c r="F112" s="107">
        <f>+F106+F105</f>
        <v>32149000</v>
      </c>
      <c r="G112" s="108"/>
    </row>
    <row r="113" spans="1:7" ht="15.75" customHeight="1" x14ac:dyDescent="0.25">
      <c r="A113" s="57" t="s">
        <v>190</v>
      </c>
      <c r="B113" s="57"/>
      <c r="C113" s="57"/>
      <c r="D113" s="57"/>
      <c r="E113" s="57"/>
      <c r="F113" s="57"/>
      <c r="G113" s="57"/>
    </row>
    <row r="114" spans="1:7" ht="16.5" customHeight="1" x14ac:dyDescent="0.25">
      <c r="A114" s="106"/>
      <c r="B114" s="106"/>
      <c r="C114" s="106"/>
      <c r="D114" s="106"/>
      <c r="E114" s="106"/>
      <c r="F114" s="106"/>
      <c r="G114" s="106"/>
    </row>
    <row r="115" spans="1:7" ht="18.75" customHeight="1" x14ac:dyDescent="0.25">
      <c r="A115" s="101" t="s">
        <v>47</v>
      </c>
      <c r="B115" s="101"/>
      <c r="C115" s="101"/>
      <c r="D115" s="101"/>
      <c r="E115" s="101"/>
      <c r="F115" s="101"/>
      <c r="G115" s="101"/>
    </row>
    <row r="116" spans="1:7" ht="15.75" customHeight="1" x14ac:dyDescent="0.25">
      <c r="A116" s="102" t="s">
        <v>46</v>
      </c>
      <c r="B116" s="103"/>
      <c r="C116" s="75" t="s">
        <v>45</v>
      </c>
      <c r="D116" s="77"/>
      <c r="E116" s="75" t="s">
        <v>44</v>
      </c>
      <c r="F116" s="76"/>
      <c r="G116" s="77"/>
    </row>
    <row r="117" spans="1:7" ht="15.75" x14ac:dyDescent="0.25">
      <c r="A117" s="104"/>
      <c r="B117" s="105"/>
      <c r="C117" s="14" t="s">
        <v>6</v>
      </c>
      <c r="D117" s="14" t="s">
        <v>43</v>
      </c>
      <c r="E117" s="75" t="s">
        <v>6</v>
      </c>
      <c r="F117" s="77"/>
      <c r="G117" s="14" t="s">
        <v>43</v>
      </c>
    </row>
    <row r="118" spans="1:7" ht="20.25" customHeight="1" x14ac:dyDescent="0.25">
      <c r="A118" s="91" t="s">
        <v>42</v>
      </c>
      <c r="B118" s="92"/>
      <c r="C118" s="18">
        <f>+D37</f>
        <v>0</v>
      </c>
      <c r="D118" s="93">
        <v>100</v>
      </c>
      <c r="E118" s="95">
        <f>+C118*1.2</f>
        <v>0</v>
      </c>
      <c r="F118" s="96"/>
      <c r="G118" s="93">
        <v>100</v>
      </c>
    </row>
    <row r="119" spans="1:7" ht="20.25" customHeight="1" x14ac:dyDescent="0.25">
      <c r="A119" s="78" t="s">
        <v>41</v>
      </c>
      <c r="B119" s="79"/>
      <c r="C119" s="33">
        <f>+D38</f>
        <v>0</v>
      </c>
      <c r="D119" s="93"/>
      <c r="E119" s="80">
        <f>+C119*1.2</f>
        <v>0</v>
      </c>
      <c r="F119" s="81"/>
      <c r="G119" s="93"/>
    </row>
    <row r="120" spans="1:7" ht="20.25" customHeight="1" x14ac:dyDescent="0.25">
      <c r="A120" s="78" t="s">
        <v>40</v>
      </c>
      <c r="B120" s="79"/>
      <c r="C120" s="17">
        <f>+C118-C119</f>
        <v>0</v>
      </c>
      <c r="D120" s="93"/>
      <c r="E120" s="97">
        <f>+E118-E119</f>
        <v>0</v>
      </c>
      <c r="F120" s="98"/>
      <c r="G120" s="93"/>
    </row>
    <row r="121" spans="1:7" ht="20.25" customHeight="1" x14ac:dyDescent="0.25">
      <c r="A121" s="78" t="s">
        <v>39</v>
      </c>
      <c r="B121" s="79"/>
      <c r="C121" s="33">
        <f>45000*12</f>
        <v>540000</v>
      </c>
      <c r="D121" s="93"/>
      <c r="E121" s="80">
        <f>+C121*1.2</f>
        <v>648000</v>
      </c>
      <c r="F121" s="81"/>
      <c r="G121" s="93"/>
    </row>
    <row r="122" spans="1:7" ht="20.25" customHeight="1" x14ac:dyDescent="0.25">
      <c r="A122" s="78" t="s">
        <v>38</v>
      </c>
      <c r="B122" s="79"/>
      <c r="C122" s="33">
        <v>300000</v>
      </c>
      <c r="D122" s="93"/>
      <c r="E122" s="80">
        <f>+C122*1.2</f>
        <v>360000</v>
      </c>
      <c r="F122" s="81"/>
      <c r="G122" s="93"/>
    </row>
    <row r="123" spans="1:7" ht="20.25" customHeight="1" x14ac:dyDescent="0.25">
      <c r="A123" s="78" t="s">
        <v>120</v>
      </c>
      <c r="B123" s="79"/>
      <c r="C123" s="33">
        <v>0</v>
      </c>
      <c r="D123" s="93"/>
      <c r="E123" s="80">
        <f>+C123*1.2</f>
        <v>0</v>
      </c>
      <c r="F123" s="81"/>
      <c r="G123" s="93"/>
    </row>
    <row r="124" spans="1:7" ht="20.25" customHeight="1" x14ac:dyDescent="0.25">
      <c r="A124" s="78" t="s">
        <v>172</v>
      </c>
      <c r="B124" s="79"/>
      <c r="C124" s="33">
        <v>0</v>
      </c>
      <c r="D124" s="93"/>
      <c r="E124" s="80">
        <f>+C124*1.2</f>
        <v>0</v>
      </c>
      <c r="F124" s="81"/>
      <c r="G124" s="93"/>
    </row>
    <row r="125" spans="1:7" ht="20.25" customHeight="1" x14ac:dyDescent="0.25">
      <c r="A125" s="78" t="s">
        <v>173</v>
      </c>
      <c r="B125" s="79"/>
      <c r="C125" s="33">
        <v>0</v>
      </c>
      <c r="D125" s="93"/>
      <c r="E125" s="80">
        <v>0</v>
      </c>
      <c r="F125" s="81"/>
      <c r="G125" s="93"/>
    </row>
    <row r="126" spans="1:7" ht="20.25" customHeight="1" x14ac:dyDescent="0.25">
      <c r="A126" s="78" t="s">
        <v>171</v>
      </c>
      <c r="B126" s="79"/>
      <c r="C126" s="33">
        <v>0</v>
      </c>
      <c r="D126" s="93"/>
      <c r="E126" s="80">
        <f>+C126*1.2</f>
        <v>0</v>
      </c>
      <c r="F126" s="81"/>
      <c r="G126" s="93"/>
    </row>
    <row r="127" spans="1:7" ht="20.25" customHeight="1" x14ac:dyDescent="0.25">
      <c r="A127" s="99" t="s">
        <v>174</v>
      </c>
      <c r="B127" s="100"/>
      <c r="C127" s="17">
        <f>SUM(C121:C126)</f>
        <v>840000</v>
      </c>
      <c r="D127" s="93"/>
      <c r="E127" s="97">
        <f>SUM(E121:F126)</f>
        <v>1008000</v>
      </c>
      <c r="F127" s="98"/>
      <c r="G127" s="93"/>
    </row>
    <row r="128" spans="1:7" ht="20.25" customHeight="1" x14ac:dyDescent="0.25">
      <c r="A128" s="78" t="s">
        <v>37</v>
      </c>
      <c r="B128" s="79"/>
      <c r="C128" s="33">
        <f>+C120-C127</f>
        <v>-840000</v>
      </c>
      <c r="D128" s="93"/>
      <c r="E128" s="80">
        <f>+C128</f>
        <v>-840000</v>
      </c>
      <c r="F128" s="81"/>
      <c r="G128" s="93"/>
    </row>
    <row r="129" spans="1:7" ht="20.25" customHeight="1" x14ac:dyDescent="0.25">
      <c r="A129" s="78" t="s">
        <v>36</v>
      </c>
      <c r="B129" s="79"/>
      <c r="C129" s="33">
        <v>3000000</v>
      </c>
      <c r="D129" s="93"/>
      <c r="E129" s="80">
        <f>+C129</f>
        <v>3000000</v>
      </c>
      <c r="F129" s="81"/>
      <c r="G129" s="93"/>
    </row>
    <row r="130" spans="1:7" ht="20.25" customHeight="1" x14ac:dyDescent="0.25">
      <c r="A130" s="82" t="s">
        <v>35</v>
      </c>
      <c r="B130" s="83"/>
      <c r="C130" s="16">
        <f>+C129+C128</f>
        <v>2160000</v>
      </c>
      <c r="D130" s="94"/>
      <c r="E130" s="84">
        <f>+E129+E128</f>
        <v>2160000</v>
      </c>
      <c r="F130" s="85"/>
      <c r="G130" s="94"/>
    </row>
    <row r="131" spans="1:7" ht="52.5" customHeight="1" x14ac:dyDescent="0.25">
      <c r="A131" s="86" t="s">
        <v>34</v>
      </c>
      <c r="B131" s="86"/>
      <c r="C131" s="86"/>
      <c r="D131" s="86"/>
      <c r="E131" s="86"/>
      <c r="F131" s="86"/>
      <c r="G131" s="86"/>
    </row>
    <row r="132" spans="1:7" ht="21.75" customHeight="1" x14ac:dyDescent="0.25">
      <c r="A132" s="15" t="s">
        <v>33</v>
      </c>
      <c r="C132" s="87" t="s">
        <v>32</v>
      </c>
      <c r="D132" s="87"/>
      <c r="E132" s="87"/>
      <c r="F132" s="87"/>
      <c r="G132" s="87"/>
    </row>
    <row r="133" spans="1:7" ht="15.75" customHeight="1" x14ac:dyDescent="0.25">
      <c r="A133" s="90" t="s">
        <v>31</v>
      </c>
      <c r="B133" s="90"/>
      <c r="C133" s="90"/>
      <c r="E133" s="88" t="s">
        <v>30</v>
      </c>
      <c r="F133" s="88"/>
      <c r="G133" s="88"/>
    </row>
    <row r="134" spans="1:7" ht="15.75" customHeight="1" x14ac:dyDescent="0.25">
      <c r="A134" s="216"/>
      <c r="B134" s="217"/>
      <c r="C134" s="218"/>
      <c r="E134" s="210"/>
      <c r="F134" s="211"/>
      <c r="G134" s="212"/>
    </row>
    <row r="135" spans="1:7" ht="15.75" customHeight="1" x14ac:dyDescent="0.25">
      <c r="A135" s="219"/>
      <c r="B135" s="220"/>
      <c r="C135" s="221"/>
      <c r="E135" s="99"/>
      <c r="F135" s="213"/>
      <c r="G135" s="100"/>
    </row>
    <row r="136" spans="1:7" x14ac:dyDescent="0.25">
      <c r="A136" s="219"/>
      <c r="B136" s="220"/>
      <c r="C136" s="221"/>
      <c r="E136" s="99"/>
      <c r="F136" s="213"/>
      <c r="G136" s="100"/>
    </row>
    <row r="137" spans="1:7" x14ac:dyDescent="0.25">
      <c r="A137" s="222"/>
      <c r="B137" s="223"/>
      <c r="C137" s="224"/>
      <c r="E137" s="214"/>
      <c r="F137" s="90"/>
      <c r="G137" s="215"/>
    </row>
    <row r="138" spans="1:7" ht="15.75" x14ac:dyDescent="0.25">
      <c r="A138" s="44"/>
      <c r="B138" s="44"/>
      <c r="C138" s="44"/>
      <c r="E138" s="40"/>
      <c r="F138" s="40"/>
      <c r="G138" s="40"/>
    </row>
    <row r="139" spans="1:7" ht="15.75" x14ac:dyDescent="0.25">
      <c r="A139" s="44"/>
      <c r="B139" s="44"/>
      <c r="C139" s="44"/>
      <c r="E139" s="40"/>
      <c r="F139" s="40"/>
      <c r="G139" s="40"/>
    </row>
    <row r="140" spans="1:7" ht="18.75" customHeight="1" x14ac:dyDescent="0.25">
      <c r="A140" s="89" t="s">
        <v>29</v>
      </c>
      <c r="B140" s="89"/>
      <c r="C140" s="89"/>
      <c r="D140" s="89"/>
      <c r="E140" s="89"/>
      <c r="F140" s="89"/>
      <c r="G140" s="89"/>
    </row>
    <row r="141" spans="1:7" ht="22.5" customHeight="1" x14ac:dyDescent="0.25">
      <c r="A141" s="75" t="s">
        <v>28</v>
      </c>
      <c r="B141" s="76"/>
      <c r="C141" s="76"/>
      <c r="D141" s="77"/>
      <c r="E141" s="13" t="s">
        <v>27</v>
      </c>
      <c r="F141" s="75" t="s">
        <v>26</v>
      </c>
      <c r="G141" s="77"/>
    </row>
    <row r="142" spans="1:7" ht="19.5" customHeight="1" x14ac:dyDescent="0.25">
      <c r="A142" s="46" t="s">
        <v>25</v>
      </c>
      <c r="B142" s="58"/>
      <c r="C142" s="58"/>
      <c r="D142" s="47"/>
      <c r="E142" s="12">
        <f>+C105/F105</f>
        <v>0.42571428571428571</v>
      </c>
      <c r="F142" s="46" t="s">
        <v>24</v>
      </c>
      <c r="G142" s="47"/>
    </row>
    <row r="143" spans="1:7" ht="19.5" customHeight="1" x14ac:dyDescent="0.25">
      <c r="A143" s="46" t="s">
        <v>23</v>
      </c>
      <c r="B143" s="58"/>
      <c r="C143" s="58"/>
      <c r="D143" s="47"/>
      <c r="E143" s="12">
        <f>+F106/F112</f>
        <v>0.98911319170114154</v>
      </c>
      <c r="F143" s="46" t="s">
        <v>22</v>
      </c>
      <c r="G143" s="47"/>
    </row>
    <row r="144" spans="1:7" ht="19.5" customHeight="1" x14ac:dyDescent="0.25">
      <c r="A144" s="46" t="s">
        <v>21</v>
      </c>
      <c r="B144" s="58"/>
      <c r="C144" s="58"/>
      <c r="D144" s="47"/>
      <c r="E144" s="12" t="e">
        <f>+C119/C103</f>
        <v>#DIV/0!</v>
      </c>
      <c r="F144" s="46" t="s">
        <v>20</v>
      </c>
      <c r="G144" s="47"/>
    </row>
    <row r="145" spans="1:7" ht="19.5" customHeight="1" x14ac:dyDescent="0.25">
      <c r="A145" s="46" t="s">
        <v>19</v>
      </c>
      <c r="B145" s="58"/>
      <c r="C145" s="58"/>
      <c r="D145" s="47"/>
      <c r="E145" s="12">
        <f>+(F101+F102+F103)/F106</f>
        <v>1.1006635428787069E-2</v>
      </c>
      <c r="F145" s="46" t="s">
        <v>18</v>
      </c>
      <c r="G145" s="47"/>
    </row>
    <row r="146" spans="1:7" ht="19.5" customHeight="1" x14ac:dyDescent="0.25">
      <c r="A146" s="46" t="s">
        <v>17</v>
      </c>
      <c r="B146" s="58"/>
      <c r="C146" s="58"/>
      <c r="D146" s="47"/>
      <c r="E146" s="12">
        <f>(F101+F102+F103+F104)/C130</f>
        <v>0.16203703703703703</v>
      </c>
      <c r="F146" s="46" t="s">
        <v>16</v>
      </c>
      <c r="G146" s="47"/>
    </row>
    <row r="147" spans="1:7" ht="19.5" customHeight="1" x14ac:dyDescent="0.25">
      <c r="A147" s="35"/>
      <c r="B147" s="38"/>
      <c r="C147" s="38"/>
      <c r="D147" s="38"/>
      <c r="E147" s="41"/>
      <c r="F147" s="38"/>
      <c r="G147" s="36"/>
    </row>
    <row r="148" spans="1:7" ht="19.5" customHeight="1" x14ac:dyDescent="0.25">
      <c r="A148" s="35"/>
      <c r="B148" s="38"/>
      <c r="C148" s="38"/>
      <c r="D148" s="38"/>
      <c r="E148" s="41"/>
      <c r="F148" s="38"/>
      <c r="G148" s="36"/>
    </row>
    <row r="149" spans="1:7" ht="13.5" customHeight="1" x14ac:dyDescent="0.25">
      <c r="A149" s="59"/>
      <c r="B149" s="60"/>
      <c r="C149" s="60"/>
      <c r="D149" s="60"/>
      <c r="E149" s="60"/>
      <c r="F149" s="60"/>
      <c r="G149" s="61"/>
    </row>
    <row r="150" spans="1:7" s="2" customFormat="1" ht="15.75" x14ac:dyDescent="0.25">
      <c r="A150" s="62" t="s">
        <v>14</v>
      </c>
      <c r="B150" s="62"/>
      <c r="C150" s="34" t="s">
        <v>8</v>
      </c>
      <c r="D150" s="4"/>
      <c r="E150" s="4" t="s">
        <v>7</v>
      </c>
    </row>
    <row r="151" spans="1:7" s="2" customFormat="1" ht="15.75" x14ac:dyDescent="0.25">
      <c r="A151" s="4" t="s">
        <v>6</v>
      </c>
      <c r="B151" s="8">
        <v>600000</v>
      </c>
      <c r="C151" s="7" t="s">
        <v>5</v>
      </c>
      <c r="D151" s="6">
        <v>6</v>
      </c>
      <c r="E151" s="2" t="s">
        <v>4</v>
      </c>
    </row>
    <row r="152" spans="1:7" s="2" customFormat="1" ht="15.75" x14ac:dyDescent="0.25">
      <c r="A152" s="4"/>
      <c r="C152" s="7" t="s">
        <v>13</v>
      </c>
      <c r="D152" s="4" t="s">
        <v>12</v>
      </c>
      <c r="E152" s="4" t="s">
        <v>3</v>
      </c>
    </row>
    <row r="153" spans="1:7" s="2" customFormat="1" ht="15.75" customHeight="1" x14ac:dyDescent="0.25">
      <c r="A153" s="5" t="s">
        <v>0</v>
      </c>
      <c r="B153" s="63" t="s">
        <v>2</v>
      </c>
      <c r="C153" s="64"/>
      <c r="D153" s="64"/>
      <c r="E153" s="64"/>
      <c r="F153" s="64"/>
      <c r="G153" s="65"/>
    </row>
    <row r="154" spans="1:7" s="4" customFormat="1" ht="28.5" customHeight="1" x14ac:dyDescent="0.25">
      <c r="A154" s="11"/>
      <c r="B154" s="66" t="s">
        <v>11</v>
      </c>
      <c r="C154" s="67"/>
      <c r="D154" s="48"/>
      <c r="E154" s="49"/>
      <c r="F154" s="49"/>
      <c r="G154" s="50"/>
    </row>
    <row r="155" spans="1:7" s="4" customFormat="1" ht="39" customHeight="1" x14ac:dyDescent="0.25">
      <c r="A155" s="42" t="s">
        <v>15</v>
      </c>
      <c r="B155" s="73"/>
      <c r="C155" s="73"/>
      <c r="D155" s="73"/>
      <c r="E155" s="73"/>
      <c r="F155" s="73"/>
      <c r="G155" s="73"/>
    </row>
    <row r="156" spans="1:7" s="2" customFormat="1" ht="15.75" x14ac:dyDescent="0.25">
      <c r="A156" s="70"/>
      <c r="B156" s="71"/>
      <c r="C156" s="71"/>
      <c r="D156" s="71"/>
      <c r="E156" s="71"/>
      <c r="F156" s="71"/>
      <c r="G156" s="72"/>
    </row>
    <row r="157" spans="1:7" s="2" customFormat="1" ht="15.75" x14ac:dyDescent="0.25">
      <c r="A157" s="10" t="s">
        <v>10</v>
      </c>
      <c r="B157" s="9"/>
      <c r="C157" s="34" t="s">
        <v>8</v>
      </c>
      <c r="E157" s="4" t="s">
        <v>7</v>
      </c>
    </row>
    <row r="158" spans="1:7" s="2" customFormat="1" ht="15.75" x14ac:dyDescent="0.25">
      <c r="A158" s="4" t="s">
        <v>6</v>
      </c>
      <c r="B158" s="8">
        <v>300000</v>
      </c>
      <c r="C158" s="7" t="s">
        <v>5</v>
      </c>
      <c r="D158" s="6">
        <f>+D151</f>
        <v>6</v>
      </c>
      <c r="E158" s="2" t="s">
        <v>4</v>
      </c>
      <c r="F158" s="7"/>
    </row>
    <row r="159" spans="1:7" s="2" customFormat="1" ht="15.75" x14ac:dyDescent="0.25">
      <c r="A159" s="4"/>
      <c r="C159" s="7" t="s">
        <v>13</v>
      </c>
      <c r="D159" s="4" t="str">
        <f>+D152</f>
        <v>Unique</v>
      </c>
      <c r="E159" s="4" t="s">
        <v>3</v>
      </c>
    </row>
    <row r="160" spans="1:7" s="2" customFormat="1" ht="15.75" customHeight="1" x14ac:dyDescent="0.25">
      <c r="A160" s="5" t="s">
        <v>0</v>
      </c>
      <c r="B160" s="63" t="s">
        <v>2</v>
      </c>
      <c r="C160" s="64"/>
      <c r="D160" s="64"/>
      <c r="E160" s="64"/>
      <c r="F160" s="64"/>
      <c r="G160" s="65"/>
    </row>
    <row r="161" spans="1:7" s="4" customFormat="1" ht="31.5" customHeight="1" x14ac:dyDescent="0.25">
      <c r="A161" s="11"/>
      <c r="B161" s="68"/>
      <c r="C161" s="69"/>
      <c r="D161" s="69"/>
      <c r="E161" s="69"/>
      <c r="F161" s="69"/>
      <c r="G161" s="206"/>
    </row>
    <row r="162" spans="1:7" s="2" customFormat="1" ht="21.75" customHeight="1" x14ac:dyDescent="0.25">
      <c r="A162" s="43" t="s">
        <v>1</v>
      </c>
      <c r="B162" s="74"/>
      <c r="C162" s="74"/>
      <c r="D162" s="74"/>
      <c r="E162" s="74"/>
      <c r="F162" s="74"/>
      <c r="G162" s="74"/>
    </row>
    <row r="163" spans="1:7" s="2" customFormat="1" ht="18.75" customHeight="1" x14ac:dyDescent="0.25">
      <c r="A163" s="4"/>
    </row>
    <row r="164" spans="1:7" s="2" customFormat="1" ht="15.75" x14ac:dyDescent="0.25">
      <c r="A164" s="10" t="s">
        <v>9</v>
      </c>
      <c r="B164" s="9"/>
      <c r="C164" s="34" t="s">
        <v>8</v>
      </c>
      <c r="E164" s="4" t="s">
        <v>7</v>
      </c>
    </row>
    <row r="165" spans="1:7" s="2" customFormat="1" ht="15.75" x14ac:dyDescent="0.25">
      <c r="A165" s="4" t="s">
        <v>6</v>
      </c>
      <c r="B165" s="8">
        <v>250000</v>
      </c>
      <c r="C165" s="7" t="s">
        <v>5</v>
      </c>
      <c r="D165" s="6"/>
      <c r="E165" s="2" t="s">
        <v>4</v>
      </c>
    </row>
    <row r="166" spans="1:7" s="2" customFormat="1" ht="15.75" x14ac:dyDescent="0.25">
      <c r="A166" s="4"/>
      <c r="C166" s="7" t="s">
        <v>13</v>
      </c>
      <c r="D166" s="39"/>
      <c r="E166" s="39" t="s">
        <v>3</v>
      </c>
    </row>
    <row r="167" spans="1:7" s="2" customFormat="1" ht="20.25" customHeight="1" x14ac:dyDescent="0.25">
      <c r="A167" s="5" t="s">
        <v>0</v>
      </c>
      <c r="B167" s="63" t="s">
        <v>2</v>
      </c>
      <c r="C167" s="64"/>
      <c r="D167" s="64"/>
      <c r="E167" s="64"/>
      <c r="F167" s="64"/>
      <c r="G167" s="65"/>
    </row>
    <row r="168" spans="1:7" s="2" customFormat="1" ht="29.25" customHeight="1" x14ac:dyDescent="0.25">
      <c r="A168" s="3"/>
      <c r="B168" s="203"/>
      <c r="C168" s="204"/>
      <c r="D168" s="204"/>
      <c r="E168" s="204"/>
      <c r="F168" s="204"/>
      <c r="G168" s="205"/>
    </row>
    <row r="169" spans="1:7" s="2" customFormat="1" ht="15.75" x14ac:dyDescent="0.25">
      <c r="A169" s="43" t="s">
        <v>1</v>
      </c>
      <c r="B169" s="207"/>
      <c r="C169" s="208"/>
      <c r="D169" s="207"/>
      <c r="E169" s="209"/>
      <c r="F169" s="209"/>
      <c r="G169" s="208"/>
    </row>
    <row r="170" spans="1:7" s="2" customFormat="1" ht="15" customHeight="1" x14ac:dyDescent="0.25"/>
  </sheetData>
  <mergeCells count="287">
    <mergeCell ref="B168:G168"/>
    <mergeCell ref="D161:G161"/>
    <mergeCell ref="B169:C169"/>
    <mergeCell ref="D169:G169"/>
    <mergeCell ref="E134:G137"/>
    <mergeCell ref="A134:C137"/>
    <mergeCell ref="A42:G42"/>
    <mergeCell ref="F60:G61"/>
    <mergeCell ref="A71:G71"/>
    <mergeCell ref="A72:G72"/>
    <mergeCell ref="A55:G55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20:E20"/>
    <mergeCell ref="B20:C20"/>
    <mergeCell ref="A14:G14"/>
    <mergeCell ref="A9:C9"/>
    <mergeCell ref="D9:G9"/>
    <mergeCell ref="A10:C10"/>
    <mergeCell ref="D10:G10"/>
    <mergeCell ref="D11:G11"/>
    <mergeCell ref="A15:F15"/>
    <mergeCell ref="B16:G16"/>
    <mergeCell ref="B17:G17"/>
    <mergeCell ref="B18:G18"/>
    <mergeCell ref="B19:C19"/>
    <mergeCell ref="E19:G19"/>
    <mergeCell ref="F20:G20"/>
    <mergeCell ref="A6:C6"/>
    <mergeCell ref="D6:G6"/>
    <mergeCell ref="A7:C7"/>
    <mergeCell ref="D7:G7"/>
    <mergeCell ref="A11:C11"/>
    <mergeCell ref="A12:B12"/>
    <mergeCell ref="A13:B13"/>
    <mergeCell ref="C12:D12"/>
    <mergeCell ref="C13:D13"/>
    <mergeCell ref="E13:G13"/>
    <mergeCell ref="E12:G12"/>
    <mergeCell ref="A8:C8"/>
    <mergeCell ref="D8:G8"/>
    <mergeCell ref="A23:B23"/>
    <mergeCell ref="E23:G23"/>
    <mergeCell ref="A24:B24"/>
    <mergeCell ref="C24:G24"/>
    <mergeCell ref="D21:E21"/>
    <mergeCell ref="B21:C21"/>
    <mergeCell ref="F21:G21"/>
    <mergeCell ref="C26:G26"/>
    <mergeCell ref="B25:G25"/>
    <mergeCell ref="B22:C22"/>
    <mergeCell ref="D22:E22"/>
    <mergeCell ref="F22:G22"/>
    <mergeCell ref="A27:B27"/>
    <mergeCell ref="C27:G27"/>
    <mergeCell ref="A28:C28"/>
    <mergeCell ref="D28:G28"/>
    <mergeCell ref="A30:G30"/>
    <mergeCell ref="A26:B26"/>
    <mergeCell ref="A31:G31"/>
    <mergeCell ref="B32:D32"/>
    <mergeCell ref="F32:G32"/>
    <mergeCell ref="A29:C29"/>
    <mergeCell ref="D29:G29"/>
    <mergeCell ref="A33:B33"/>
    <mergeCell ref="C33:G33"/>
    <mergeCell ref="A34:B34"/>
    <mergeCell ref="C34:G34"/>
    <mergeCell ref="A35:B35"/>
    <mergeCell ref="D35:E35"/>
    <mergeCell ref="F35:G35"/>
    <mergeCell ref="A36:B36"/>
    <mergeCell ref="C36:G36"/>
    <mergeCell ref="A37:C37"/>
    <mergeCell ref="D37:G37"/>
    <mergeCell ref="A38:C38"/>
    <mergeCell ref="D38:G38"/>
    <mergeCell ref="A40:G40"/>
    <mergeCell ref="A41:G41"/>
    <mergeCell ref="A39:D39"/>
    <mergeCell ref="E39:G39"/>
    <mergeCell ref="A43:G43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6:G56"/>
    <mergeCell ref="A57:B57"/>
    <mergeCell ref="C57:G57"/>
    <mergeCell ref="A54:D54"/>
    <mergeCell ref="E54:G54"/>
    <mergeCell ref="A59:G59"/>
    <mergeCell ref="A60:A61"/>
    <mergeCell ref="B60:B61"/>
    <mergeCell ref="C60:C61"/>
    <mergeCell ref="D60:D61"/>
    <mergeCell ref="E60:E61"/>
    <mergeCell ref="F62:G62"/>
    <mergeCell ref="F63:G63"/>
    <mergeCell ref="F64:G64"/>
    <mergeCell ref="F65:G65"/>
    <mergeCell ref="F66:G66"/>
    <mergeCell ref="A67:C67"/>
    <mergeCell ref="F67:G67"/>
    <mergeCell ref="A69:G70"/>
    <mergeCell ref="A73:G73"/>
    <mergeCell ref="A74:B74"/>
    <mergeCell ref="F74:G74"/>
    <mergeCell ref="A75:B75"/>
    <mergeCell ref="F75:G75"/>
    <mergeCell ref="A76:B76"/>
    <mergeCell ref="F76:G76"/>
    <mergeCell ref="A77:B77"/>
    <mergeCell ref="F77:G77"/>
    <mergeCell ref="A79:B79"/>
    <mergeCell ref="A80:E80"/>
    <mergeCell ref="F80:G80"/>
    <mergeCell ref="A81:B84"/>
    <mergeCell ref="C81:E81"/>
    <mergeCell ref="F81:G81"/>
    <mergeCell ref="C82:E82"/>
    <mergeCell ref="F82:G82"/>
    <mergeCell ref="C83:E83"/>
    <mergeCell ref="F83:G83"/>
    <mergeCell ref="C84:E84"/>
    <mergeCell ref="F84:G84"/>
    <mergeCell ref="F79:G79"/>
    <mergeCell ref="A78:B78"/>
    <mergeCell ref="F78:G78"/>
    <mergeCell ref="A85:B85"/>
    <mergeCell ref="C85:G85"/>
    <mergeCell ref="A88:G88"/>
    <mergeCell ref="A89:B90"/>
    <mergeCell ref="C89:C90"/>
    <mergeCell ref="D89:D90"/>
    <mergeCell ref="E89:E90"/>
    <mergeCell ref="F89:G90"/>
    <mergeCell ref="A86:G86"/>
    <mergeCell ref="A87:G87"/>
    <mergeCell ref="A91:B91"/>
    <mergeCell ref="F91:G91"/>
    <mergeCell ref="A93:B93"/>
    <mergeCell ref="F93:G93"/>
    <mergeCell ref="A96:B96"/>
    <mergeCell ref="F96:G96"/>
    <mergeCell ref="A98:G98"/>
    <mergeCell ref="F95:G95"/>
    <mergeCell ref="A95:B95"/>
    <mergeCell ref="A94:B94"/>
    <mergeCell ref="F92:G92"/>
    <mergeCell ref="F94:G94"/>
    <mergeCell ref="A92:B92"/>
    <mergeCell ref="A97:G97"/>
    <mergeCell ref="A99:C99"/>
    <mergeCell ref="D99:G99"/>
    <mergeCell ref="A100:B100"/>
    <mergeCell ref="D100:E100"/>
    <mergeCell ref="F100:G100"/>
    <mergeCell ref="A101:B101"/>
    <mergeCell ref="D101:E101"/>
    <mergeCell ref="F101:G101"/>
    <mergeCell ref="A102:B102"/>
    <mergeCell ref="D102:E102"/>
    <mergeCell ref="F102:G102"/>
    <mergeCell ref="A103:B103"/>
    <mergeCell ref="D103:E103"/>
    <mergeCell ref="F103:G103"/>
    <mergeCell ref="A104:B104"/>
    <mergeCell ref="D104:E104"/>
    <mergeCell ref="F104:G104"/>
    <mergeCell ref="A105:B105"/>
    <mergeCell ref="D105:E105"/>
    <mergeCell ref="F105:G105"/>
    <mergeCell ref="A106:B106"/>
    <mergeCell ref="D106:E106"/>
    <mergeCell ref="F106:G106"/>
    <mergeCell ref="A107:B107"/>
    <mergeCell ref="D107:E107"/>
    <mergeCell ref="F107:G107"/>
    <mergeCell ref="A108:B108"/>
    <mergeCell ref="D108:E108"/>
    <mergeCell ref="F108:G108"/>
    <mergeCell ref="A114:G114"/>
    <mergeCell ref="F112:G112"/>
    <mergeCell ref="D112:E112"/>
    <mergeCell ref="A112:B112"/>
    <mergeCell ref="A109:B109"/>
    <mergeCell ref="D109:E109"/>
    <mergeCell ref="F109:G109"/>
    <mergeCell ref="A110:B110"/>
    <mergeCell ref="D110:E110"/>
    <mergeCell ref="F110:G110"/>
    <mergeCell ref="A111:B111"/>
    <mergeCell ref="D111:E111"/>
    <mergeCell ref="F111:G111"/>
    <mergeCell ref="A127:B127"/>
    <mergeCell ref="E127:F127"/>
    <mergeCell ref="A128:B128"/>
    <mergeCell ref="E128:F128"/>
    <mergeCell ref="A115:G115"/>
    <mergeCell ref="A116:B117"/>
    <mergeCell ref="C116:D116"/>
    <mergeCell ref="E116:G116"/>
    <mergeCell ref="E117:F117"/>
    <mergeCell ref="C132:G132"/>
    <mergeCell ref="E133:G133"/>
    <mergeCell ref="A140:G140"/>
    <mergeCell ref="A133:C133"/>
    <mergeCell ref="A118:B118"/>
    <mergeCell ref="D118:D130"/>
    <mergeCell ref="E118:F118"/>
    <mergeCell ref="G118:G130"/>
    <mergeCell ref="A119:B119"/>
    <mergeCell ref="E119:F119"/>
    <mergeCell ref="A120:B120"/>
    <mergeCell ref="E120:F120"/>
    <mergeCell ref="A121:B121"/>
    <mergeCell ref="E121:F121"/>
    <mergeCell ref="A122:B122"/>
    <mergeCell ref="E122:F122"/>
    <mergeCell ref="A123:B123"/>
    <mergeCell ref="E123:F123"/>
    <mergeCell ref="A124:B124"/>
    <mergeCell ref="E124:F124"/>
    <mergeCell ref="A125:B125"/>
    <mergeCell ref="E125:F125"/>
    <mergeCell ref="A126:B126"/>
    <mergeCell ref="E126:F126"/>
    <mergeCell ref="A149:G149"/>
    <mergeCell ref="A150:B150"/>
    <mergeCell ref="B153:G153"/>
    <mergeCell ref="B154:C154"/>
    <mergeCell ref="B160:G160"/>
    <mergeCell ref="B161:C161"/>
    <mergeCell ref="B167:G167"/>
    <mergeCell ref="D154:G154"/>
    <mergeCell ref="A156:G156"/>
    <mergeCell ref="B155:G155"/>
    <mergeCell ref="B162:G162"/>
    <mergeCell ref="A58:B58"/>
    <mergeCell ref="C58:G58"/>
    <mergeCell ref="A68:C68"/>
    <mergeCell ref="F68:G68"/>
    <mergeCell ref="D68:E68"/>
    <mergeCell ref="A113:D113"/>
    <mergeCell ref="E113:G113"/>
    <mergeCell ref="A146:D146"/>
    <mergeCell ref="F146:G146"/>
    <mergeCell ref="A141:D141"/>
    <mergeCell ref="F141:G141"/>
    <mergeCell ref="A142:D142"/>
    <mergeCell ref="F142:G142"/>
    <mergeCell ref="A143:D143"/>
    <mergeCell ref="F143:G143"/>
    <mergeCell ref="A144:D144"/>
    <mergeCell ref="F144:G144"/>
    <mergeCell ref="A145:D145"/>
    <mergeCell ref="F145:G145"/>
    <mergeCell ref="A129:B129"/>
    <mergeCell ref="E129:F129"/>
    <mergeCell ref="A130:B130"/>
    <mergeCell ref="E130:F130"/>
    <mergeCell ref="A131:G131"/>
  </mergeCells>
  <pageMargins left="0.39370078740157483" right="0.23622047244094491" top="0.35433070866141736" bottom="0.35433070866141736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2025-05-15T23:49:23Z</cp:lastPrinted>
  <dcterms:created xsi:type="dcterms:W3CDTF">2025-03-18T13:57:55Z</dcterms:created>
  <dcterms:modified xsi:type="dcterms:W3CDTF">2025-05-16T08:29:32Z</dcterms:modified>
</cp:coreProperties>
</file>