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Burndown" sheetId="2" r:id="rId2"/>
  </sheets>
  <definedNames>
    <definedName name="_xlnm._FilterDatabase" localSheetId="0" hidden="1">backlog!$B$3:$H$158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6" i="1" l="1"/>
  <c r="G35" i="1"/>
  <c r="G29" i="1"/>
  <c r="G25" i="1"/>
  <c r="G28" i="1"/>
  <c r="H5" i="2"/>
  <c r="K10" i="2" s="1"/>
  <c r="G27" i="1"/>
  <c r="G26" i="1"/>
  <c r="H1" i="1"/>
  <c r="G24" i="1"/>
  <c r="D11" i="2"/>
  <c r="K11" i="2" s="1"/>
  <c r="D10" i="2"/>
  <c r="D8" i="2"/>
  <c r="E8" i="2" s="1"/>
  <c r="F8" i="2" s="1"/>
  <c r="G8" i="2" s="1"/>
  <c r="H8" i="2" s="1"/>
  <c r="I8" i="2" s="1"/>
  <c r="J8" i="2" s="1"/>
  <c r="K8" i="2" s="1"/>
  <c r="I10" i="2" l="1"/>
  <c r="J10" i="2"/>
  <c r="G11" i="2"/>
  <c r="D12" i="2"/>
  <c r="H11" i="2"/>
  <c r="E11" i="2"/>
  <c r="I11" i="2"/>
  <c r="F11" i="2"/>
  <c r="J11" i="2"/>
  <c r="I9" i="2"/>
  <c r="J9" i="2"/>
  <c r="K9" i="2"/>
  <c r="G92" i="1"/>
  <c r="G91" i="1" l="1"/>
  <c r="G90" i="1"/>
  <c r="G37" i="1" l="1"/>
  <c r="K12" i="2" l="1"/>
  <c r="J12" i="2"/>
  <c r="I12" i="2"/>
  <c r="E1" i="1"/>
  <c r="G158" i="1" l="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98" i="1"/>
  <c r="G97" i="1"/>
  <c r="G96" i="1"/>
  <c r="G95" i="1"/>
  <c r="G101" i="1"/>
  <c r="G100" i="1"/>
  <c r="G99" i="1"/>
  <c r="G89" i="1"/>
  <c r="G88" i="1"/>
  <c r="G87" i="1"/>
  <c r="G86" i="1"/>
  <c r="G33" i="1"/>
  <c r="G32" i="1"/>
  <c r="G85" i="1"/>
  <c r="G84" i="1"/>
  <c r="G83" i="1"/>
  <c r="G82" i="1"/>
  <c r="G81" i="1"/>
  <c r="G80" i="1"/>
  <c r="G79" i="1"/>
  <c r="G78" i="1"/>
  <c r="G77" i="1"/>
  <c r="G76" i="1"/>
  <c r="G75" i="1"/>
  <c r="G74" i="1"/>
  <c r="G34" i="1"/>
  <c r="G73" i="1"/>
  <c r="G72" i="1"/>
  <c r="G71" i="1"/>
  <c r="G70" i="1"/>
  <c r="G69" i="1"/>
  <c r="G68" i="1"/>
  <c r="G67" i="1"/>
  <c r="G40" i="1"/>
  <c r="G31" i="1"/>
  <c r="G30" i="1"/>
  <c r="G6" i="1"/>
  <c r="G66" i="1"/>
  <c r="G65" i="1"/>
  <c r="G64" i="1"/>
  <c r="G63" i="1"/>
  <c r="G47" i="1"/>
  <c r="G46" i="1"/>
  <c r="G45" i="1"/>
  <c r="G44" i="1"/>
  <c r="G43" i="1"/>
  <c r="G42" i="1"/>
  <c r="G39" i="1"/>
  <c r="G16" i="1"/>
  <c r="G23" i="1"/>
  <c r="G62" i="1"/>
  <c r="G61" i="1"/>
  <c r="G60" i="1"/>
  <c r="G59" i="1"/>
  <c r="G58" i="1"/>
  <c r="G57" i="1"/>
  <c r="G56" i="1"/>
  <c r="G55" i="1"/>
  <c r="G54" i="1"/>
  <c r="G18" i="1"/>
  <c r="G50" i="1"/>
  <c r="G49" i="1"/>
  <c r="G48" i="1"/>
  <c r="G51" i="1"/>
  <c r="G53" i="1"/>
  <c r="G52" i="1"/>
  <c r="G41" i="1"/>
  <c r="G38" i="1"/>
  <c r="G17" i="1"/>
  <c r="G15" i="1"/>
  <c r="G5" i="1"/>
  <c r="G19" i="1"/>
  <c r="G14" i="1"/>
  <c r="G13" i="1"/>
  <c r="G22" i="1"/>
  <c r="G21" i="1"/>
  <c r="G20" i="1"/>
  <c r="G12" i="1"/>
  <c r="G11" i="1"/>
  <c r="G9" i="1"/>
  <c r="G8" i="1"/>
  <c r="G7" i="1"/>
  <c r="G4" i="1"/>
  <c r="H64" i="2"/>
  <c r="E9" i="2" l="1"/>
  <c r="E10" i="2" s="1"/>
  <c r="E12" i="2" s="1"/>
  <c r="H9" i="2"/>
  <c r="H10" i="2" s="1"/>
  <c r="H12" i="2" s="1"/>
  <c r="G9" i="2"/>
  <c r="G10" i="2" s="1"/>
  <c r="G12" i="2" s="1"/>
  <c r="F9" i="2"/>
  <c r="F10" i="2" s="1"/>
  <c r="F12" i="2" s="1"/>
</calcChain>
</file>

<file path=xl/sharedStrings.xml><?xml version="1.0" encoding="utf-8"?>
<sst xmlns="http://schemas.openxmlformats.org/spreadsheetml/2006/main" count="313" uniqueCount="153">
  <si>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</si>
  <si>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</si>
  <si>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</si>
  <si>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</si>
  <si>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</si>
  <si>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</si>
  <si>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</si>
  <si>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</si>
  <si>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</si>
  <si>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</si>
  <si>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</si>
  <si>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</si>
  <si>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</si>
  <si>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</si>
  <si>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</si>
  <si>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</si>
  <si>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</si>
  <si>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</si>
  <si>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</si>
  <si>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</si>
  <si>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</si>
  <si>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</si>
  <si>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</si>
  <si>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</si>
  <si>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</si>
  <si>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</si>
  <si>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</si>
  <si>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</si>
  <si>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</si>
  <si>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</si>
  <si>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</si>
  <si>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</si>
  <si>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</si>
  <si>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</si>
  <si>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</si>
  <si>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</si>
  <si>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</si>
  <si>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</si>
  <si>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</si>
  <si>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</si>
  <si>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</si>
  <si>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</si>
  <si>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</si>
  <si>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</si>
  <si>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</si>
  <si>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</si>
  <si>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</si>
  <si>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</si>
  <si>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</si>
  <si>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</si>
  <si>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</si>
  <si>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</si>
  <si>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</si>
  <si>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</si>
  <si>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</si>
  <si>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</si>
  <si>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</si>
  <si>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</si>
  <si>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</si>
  <si>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</si>
  <si>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</si>
  <si>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</si>
  <si>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</si>
  <si>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</si>
  <si>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</si>
  <si>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</si>
  <si>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</si>
  <si>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</si>
  <si>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</si>
  <si>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</si>
  <si>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</si>
  <si>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</si>
  <si>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</si>
  <si>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</si>
  <si>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</si>
  <si>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</si>
  <si>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</si>
  <si>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</si>
  <si>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</si>
  <si>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</si>
  <si>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</si>
  <si>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</si>
  <si>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</si>
  <si>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</si>
  <si>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</si>
  <si>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</si>
  <si>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</si>
  <si>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</si>
  <si>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</si>
  <si>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</si>
  <si>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</si>
  <si>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</si>
  <si>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</si>
  <si>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</si>
  <si>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</si>
  <si>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</si>
  <si>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</si>
  <si>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</si>
  <si>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</si>
  <si>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</si>
  <si>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</si>
  <si>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</si>
  <si>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</si>
  <si>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</si>
  <si>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</si>
  <si>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</si>
  <si>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</si>
  <si>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</si>
  <si>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</si>
  <si>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</si>
  <si>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</si>
  <si>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</si>
  <si>
    <t>Faire la comparaison des différentes distances et le documenter dans le rapport.</t>
  </si>
  <si>
    <t>Modele / Perf</t>
  </si>
  <si>
    <t>Ajouter une similarité cosinus en mots dans les méthodes possible de calcul de la similarité, puis documenter dans le chapitre qui va bien.</t>
  </si>
  <si>
    <t>Construire les fonctions de similarité avec chacune des distances</t>
  </si>
  <si>
    <t>Faire une analyse sur la longueur des textes correctement prédits sur le GT based model : les listes plus courtes sont elles moins bien prédites.</t>
  </si>
  <si>
    <t>Terminer le tableau d'illustration des similarités : plus d'exemple, résoudre le souci de "no line to end" et le fait qu'il est bcp trop large.</t>
  </si>
  <si>
    <t>pimapi</t>
  </si>
  <si>
    <t>Faire en sorte que file_report_from_result puisse marcher sans mapping (idem result to dataframe)</t>
  </si>
  <si>
    <t>Revoir la numérotation des sections dans le chapitre 9. C'est déséquilibré par rapport au reste du document.</t>
  </si>
  <si>
    <t>Rédiger le chapitre 6, et en ajoutant des exemples à ce que je présente.</t>
  </si>
  <si>
    <t>Revoir le notebook établissement ground truth, on a un milliard de sorties qui servent à rien.</t>
  </si>
  <si>
    <t>Voir si possible d'étendre la fonctionnalité aux désignations réglementaires</t>
  </si>
  <si>
    <t>Voir la possibilité de prendre en compte le fait que des mots sont hors de la liste d'ingrédients dans un document, pour ne plus le compter comme ingrédient positif. Cela résoudrait le souci de détermination des stopwords.
+ documenter cette partie</t>
  </si>
  <si>
    <t>pimest</t>
  </si>
  <si>
    <t>Outil / Contenu</t>
  </si>
  <si>
    <t>Chapitre 12</t>
  </si>
  <si>
    <r>
      <t xml:space="preserve">Sur les principes
</t>
    </r>
    <r>
      <rPr>
        <sz val="11"/>
        <color theme="1"/>
        <rFont val="Calibri"/>
        <family val="2"/>
        <scheme val="minor"/>
      </rPr>
      <t>Détailler le début du chapitre 7 avec les différentes manières de : 
- modéliser les textes comme des vecteurs
- calculer la similarité</t>
    </r>
  </si>
  <si>
    <r>
      <t xml:space="preserve">Mise en forme
</t>
    </r>
    <r>
      <rPr>
        <sz val="11"/>
        <color theme="1"/>
        <rFont val="Calibri"/>
        <family val="2"/>
        <scheme val="minor"/>
      </rPr>
      <t>Réduire le nombre de sous-titres</t>
    </r>
  </si>
  <si>
    <t>Remarques relecture</t>
  </si>
  <si>
    <t>Tout</t>
  </si>
  <si>
    <t>Chapitre 7</t>
  </si>
  <si>
    <t>Faire des représentations sur les longueurs des listes d'ingrédients, et d'autres caractéristiques qui seraient intéressantes</t>
  </si>
  <si>
    <r>
      <rPr>
        <b/>
        <u/>
        <sz val="11"/>
        <color theme="1"/>
        <rFont val="Calibri"/>
        <family val="2"/>
        <scheme val="minor"/>
      </rPr>
      <t>Refonte de la première partie</t>
    </r>
    <r>
      <rPr>
        <sz val="11"/>
        <color theme="1"/>
        <rFont val="Calibri"/>
        <family val="2"/>
        <scheme val="minor"/>
      </rPr>
      <t xml:space="preserve">
Remettre la partie sur le choix du cas d'usage en premier.
Y inclure l'analyse de données sur le PIM, uniquement sur les données non structurées
Focaliser uniquement sur les données du PIM.
Mettre en annexe la partie Business et analyse de données SAP.
Enfin, refondre le résumé en début de document.</t>
    </r>
  </si>
  <si>
    <t>Réécrire les définitiions mathématiques des similarité Jaro et Jaro-Winkler</t>
  </si>
  <si>
    <t>Faire un chapitre sur les différents modes de calcul de la similarité. Avec de jolies représentations en couleur de ce que ça donne en fonction du taux de mots ingrédients et du nombre de mots ingrédients. Compléter ce qui a été mis dans le chapitre 7 à ce sujet</t>
  </si>
  <si>
    <t>Monter un cas où on vectorise avec Word2Vec</t>
  </si>
  <si>
    <t>Faire une PCA sur les mots après le Word2Vec, et afficher les mots différents entre les listes d'ingrédients et le corpus total et les mots communs sur un graphe</t>
  </si>
  <si>
    <t>Modele / ?</t>
  </si>
  <si>
    <t>Sprint 3</t>
  </si>
  <si>
    <t>Début</t>
  </si>
  <si>
    <t>Refondre entièrement le début de la première partie :
Cf. mes notes dans le cahier</t>
  </si>
  <si>
    <t>Analyse des textes</t>
  </si>
  <si>
    <t>Construire et illustrer la métrique des mots qui sont des mots d'ingrédients ou des mots de corpus (ex : rapport des document fréquencies ?)</t>
  </si>
  <si>
    <t>Faire des représentations sur les embeddings de textes, et voir s'il est possible de comparer les textes corpus vs les textes ingrédients. Embeddings : tSVD, NNM, …</t>
  </si>
  <si>
    <t>Faire un outil qui calcule la différence entre les corpus complet et les ingrédients, en gros qui ne laisse que "le reste"</t>
  </si>
  <si>
    <t>Faire des représentations sur les embeddings de mots,  et voir s'il est possible d'en dégager quelque chose (ex : il y a une différence entre les ingrédients et les autres trucs ?). Embeddings : tSVD, NNM, …</t>
  </si>
  <si>
    <t>Modele</t>
  </si>
  <si>
    <t>Faire une grid search sur la manière de splitter ! C'est le plus important pour commencer. Sur la base du modèle GT. Et documenter</t>
  </si>
  <si>
    <t>Faire une analyse sur les informations de base des textes du PIM et de la GT et des pièce jointes : 
longueur, taux de remplissage, représentation des divers mots, etc…</t>
  </si>
  <si>
    <t>Faire l'analyse de la complétude sur les listes d'ingrédients</t>
  </si>
  <si>
    <t>Objectifs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</si>
</sst>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4" fillId="0" borderId="1" xfId="0" applyFont="1" applyBorder="1" applyAlignment="1">
      <alignment vertical="center" wrapText="1"/>
    </xf>
    <xf numFmtId="0" fontId="0" fillId="0" borderId="0" xfId="0" applyAlignment="1">
      <alignment horizontal="center" vertical="center" wrapText="1"/>
    </xf>
    <xf numFmtId="0" fontId="3" fillId="0" borderId="11" xfId="0" applyFont="1" applyBorder="1" applyAlignment="1">
      <alignment horizontal="center" vertical="center"/>
    </xf>
    <xf numFmtId="0" fontId="0" fillId="4"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Burndown!$C$70</c:f>
              <c:strCache>
                <c:ptCount val="1"/>
                <c:pt idx="0">
                  <c:v>Reste à faire théorique</c:v>
                </c:pt>
              </c:strCache>
            </c:strRef>
          </c:tx>
          <c:spPr>
            <a:ln w="19050" cap="rnd">
              <a:solidFill>
                <a:schemeClr val="accent1"/>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Burndown!$D$70:$K$70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Burndown!$C$68</c:f>
              <c:strCache>
                <c:ptCount val="1"/>
                <c:pt idx="0">
                  <c:v>Avancement</c:v>
                </c:pt>
              </c:strCache>
            </c:strRef>
          </c:tx>
          <c:spPr>
            <a:ln w="19050" cap="rnd">
              <a:solidFill>
                <a:schemeClr val="accent2"/>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Burndown!$D$69:$K$69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382259872"/>
        <c:axId val="382259088"/>
      </c:scatterChart>
      <c:valAx>
        <c:axId val="38225987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59088"/>
        <c:crosses val="autoZero"/>
        <c:crossBetween val="midCat"/>
      </c:valAx>
      <c:valAx>
        <c:axId val="3822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59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Burndown!$C$41</c:f>
              <c:strCache>
                <c:ptCount val="1"/>
                <c:pt idx="0">
                  <c:v>Reste à faire théorique</c:v>
                </c:pt>
              </c:strCache>
            </c:strRef>
          </c:tx>
          <c:spPr>
            <a:ln w="19050" cap="rnd">
              <a:solidFill>
                <a:schemeClr val="accent1"/>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Burndown!$D$41:$K$41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Burndown!$C$40</c:f>
              <c:strCache>
                <c:ptCount val="1"/>
                <c:pt idx="0">
                  <c:v>Reste à faire</c:v>
                </c:pt>
              </c:strCache>
            </c:strRef>
          </c:tx>
          <c:spPr>
            <a:ln w="19050" cap="rnd">
              <a:solidFill>
                <a:schemeClr val="accent2"/>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Burndown!$D$40:$K$40</c:f>
              <c:numCache>
                <c:formatCode>General</c:formatCode>
                <c:ptCount val="8"/>
                <c:pt idx="0">
                  <c:v>67</c:v>
                </c:pt>
                <c:pt idx="1">
                  <c:v>59</c:v>
                </c:pt>
                <c:pt idx="2">
                  <c:v>51</c:v>
                </c:pt>
                <c:pt idx="3">
                  <c:v>51</c:v>
                </c:pt>
                <c:pt idx="4">
                  <c:v>38</c:v>
                </c:pt>
                <c:pt idx="5">
                  <c:v>27</c:v>
                </c:pt>
                <c:pt idx="6">
                  <c:v>17</c:v>
                </c:pt>
                <c:pt idx="7">
                  <c:v>17</c:v>
                </c:pt>
              </c:numCache>
            </c:numRef>
          </c:yVal>
          <c:smooth val="0"/>
        </c:ser>
        <c:dLbls>
          <c:showLegendKey val="0"/>
          <c:showVal val="0"/>
          <c:showCatName val="0"/>
          <c:showSerName val="0"/>
          <c:showPercent val="0"/>
          <c:showBubbleSize val="0"/>
        </c:dLbls>
        <c:axId val="382263008"/>
        <c:axId val="382262616"/>
      </c:scatterChart>
      <c:valAx>
        <c:axId val="382263008"/>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62616"/>
        <c:crosses val="autoZero"/>
        <c:crossBetween val="midCat"/>
      </c:valAx>
      <c:valAx>
        <c:axId val="382262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2263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Burndown!$D$11:$K$11</c:f>
              <c:numCache>
                <c:formatCode>0</c:formatCode>
                <c:ptCount val="8"/>
                <c:pt idx="0" formatCode="General">
                  <c:v>65</c:v>
                </c:pt>
                <c:pt idx="1">
                  <c:v>55.714285714285708</c:v>
                </c:pt>
                <c:pt idx="2">
                  <c:v>46.428571428571431</c:v>
                </c:pt>
                <c:pt idx="3">
                  <c:v>37.142857142857139</c:v>
                </c:pt>
                <c:pt idx="4">
                  <c:v>27.857142857142854</c:v>
                </c:pt>
                <c:pt idx="5">
                  <c:v>18.571428571428569</c:v>
                </c:pt>
                <c:pt idx="6">
                  <c:v>9.2857142857142847</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Burndown!$D$10:$K$10</c:f>
              <c:numCache>
                <c:formatCode>General</c:formatCode>
                <c:ptCount val="8"/>
                <c:pt idx="0">
                  <c:v>65</c:v>
                </c:pt>
                <c:pt idx="1">
                  <c:v>65</c:v>
                </c:pt>
                <c:pt idx="2">
                  <c:v>#N/A</c:v>
                </c:pt>
                <c:pt idx="3">
                  <c:v>#N/A</c:v>
                </c:pt>
                <c:pt idx="4">
                  <c:v>#N/A</c:v>
                </c:pt>
                <c:pt idx="5">
                  <c:v>#N/A</c:v>
                </c:pt>
                <c:pt idx="6">
                  <c:v>#N/A</c:v>
                </c:pt>
                <c:pt idx="7">
                  <c:v>#N/A</c:v>
                </c:pt>
              </c:numCache>
            </c:numRef>
          </c:yVal>
          <c:smooth val="0"/>
        </c:ser>
        <c:dLbls>
          <c:showLegendKey val="0"/>
          <c:showVal val="0"/>
          <c:showCatName val="0"/>
          <c:showSerName val="0"/>
          <c:showPercent val="0"/>
          <c:showBubbleSize val="0"/>
        </c:dLbls>
        <c:axId val="326259936"/>
        <c:axId val="326263464"/>
      </c:scatterChart>
      <c:valAx>
        <c:axId val="326259936"/>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6263464"/>
        <c:crosses val="autoZero"/>
        <c:crossBetween val="midCat"/>
      </c:valAx>
      <c:valAx>
        <c:axId val="326263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26259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72</xdr:row>
      <xdr:rowOff>35719</xdr:rowOff>
    </xdr:from>
    <xdr:to>
      <xdr:col>8</xdr:col>
      <xdr:colOff>576262</xdr:colOff>
      <xdr:row>86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42</xdr:row>
      <xdr:rowOff>154780</xdr:rowOff>
    </xdr:from>
    <xdr:to>
      <xdr:col>8</xdr:col>
      <xdr:colOff>492919</xdr:colOff>
      <xdr:row>57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H158"/>
  <sheetViews>
    <sheetView tabSelected="1" zoomScale="70" workbookViewId="0">
      <pane xSplit="1" ySplit="3" topLeftCell="B4" activePane="bottomRight" state="frozen"/>
      <selection pane="topRight" activeCell="B1" sqref="B1"/>
      <selection pane="bottomLeft" activeCell="A4" sqref="A4"/>
      <selection pane="bottomRight" activeCell="D35" sqref="D35"/>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7" t="s">
        <v>28</v>
      </c>
      <c r="C1" s="37"/>
      <c r="D1" s="37"/>
      <c r="E1" s="39">
        <f>SUM(E5:E407)</f>
        <v>496</v>
      </c>
      <c r="G1" s="3">
        <v>3</v>
      </c>
      <c r="H1" s="3">
        <f>SUMPRODUCT(--($F$5:$F$158=$G$1),--($E$5:$E$158))</f>
        <v>65</v>
      </c>
    </row>
    <row r="3" spans="2:8" x14ac:dyDescent="0.25">
      <c r="B3" s="4" t="s">
        <v>6</v>
      </c>
      <c r="C3" s="4" t="s">
        <v>21</v>
      </c>
      <c r="D3" s="5" t="s">
        <v>0</v>
      </c>
      <c r="E3" s="4" t="s">
        <v>1</v>
      </c>
      <c r="F3" s="4" t="s">
        <v>66</v>
      </c>
      <c r="G3" s="4" t="s">
        <v>65</v>
      </c>
      <c r="H3" s="4" t="s">
        <v>67</v>
      </c>
    </row>
    <row r="4" spans="2:8" ht="30" x14ac:dyDescent="0.25">
      <c r="B4" s="6" t="s">
        <v>10</v>
      </c>
      <c r="C4" s="6" t="s">
        <v>23</v>
      </c>
      <c r="D4" s="7" t="s">
        <v>7</v>
      </c>
      <c r="E4" s="8">
        <v>8</v>
      </c>
      <c r="F4" s="8"/>
      <c r="G4" s="8" t="str">
        <f>IF(ISBLANK(H4),"A faire","Terminé")</f>
        <v>A faire</v>
      </c>
      <c r="H4" s="8"/>
    </row>
    <row r="5" spans="2:8" s="17" customFormat="1" ht="30" hidden="1" x14ac:dyDescent="0.25">
      <c r="B5" s="13" t="s">
        <v>10</v>
      </c>
      <c r="C5" s="13" t="s">
        <v>25</v>
      </c>
      <c r="D5" s="14" t="s">
        <v>27</v>
      </c>
      <c r="E5" s="15">
        <v>8</v>
      </c>
      <c r="F5" s="15">
        <v>1</v>
      </c>
      <c r="G5" s="15" t="str">
        <f>IF(ISBLANK(H5),"A faire","Terminé")</f>
        <v>Terminé</v>
      </c>
      <c r="H5" s="16">
        <v>43953</v>
      </c>
    </row>
    <row r="6" spans="2:8" s="17" customFormat="1" hidden="1" x14ac:dyDescent="0.25">
      <c r="B6" s="13" t="s">
        <v>10</v>
      </c>
      <c r="C6" s="13" t="s">
        <v>73</v>
      </c>
      <c r="D6" s="14" t="s">
        <v>74</v>
      </c>
      <c r="E6" s="15">
        <v>2</v>
      </c>
      <c r="F6" s="15">
        <v>1</v>
      </c>
      <c r="G6" s="15" t="str">
        <f>IF(ISBLANK(H6),"A faire","Terminé")</f>
        <v>Terminé</v>
      </c>
      <c r="H6" s="16">
        <v>43952</v>
      </c>
    </row>
    <row r="7" spans="2:8" s="17" customFormat="1" hidden="1" x14ac:dyDescent="0.25">
      <c r="B7" s="13" t="s">
        <v>10</v>
      </c>
      <c r="C7" s="13" t="s">
        <v>25</v>
      </c>
      <c r="D7" s="14" t="s">
        <v>20</v>
      </c>
      <c r="E7" s="15">
        <v>5</v>
      </c>
      <c r="F7" s="15">
        <v>1</v>
      </c>
      <c r="G7" s="15" t="str">
        <f t="shared" ref="G7:G79" si="0">IF(ISBLANK(H7),"A faire","Terminé")</f>
        <v>Terminé</v>
      </c>
      <c r="H7" s="16">
        <v>43954</v>
      </c>
    </row>
    <row r="8" spans="2:8" s="17" customFormat="1" hidden="1" x14ac:dyDescent="0.25">
      <c r="B8" s="13" t="s">
        <v>10</v>
      </c>
      <c r="C8" s="13" t="s">
        <v>25</v>
      </c>
      <c r="D8" s="14" t="s">
        <v>17</v>
      </c>
      <c r="E8" s="15">
        <v>2</v>
      </c>
      <c r="F8" s="15">
        <v>1</v>
      </c>
      <c r="G8" s="15" t="str">
        <f t="shared" si="0"/>
        <v>Terminé</v>
      </c>
      <c r="H8" s="16">
        <v>43954</v>
      </c>
    </row>
    <row r="9" spans="2:8" s="17" customFormat="1" hidden="1" x14ac:dyDescent="0.25">
      <c r="B9" s="13" t="s">
        <v>10</v>
      </c>
      <c r="C9" s="13" t="s">
        <v>25</v>
      </c>
      <c r="D9" s="14" t="s">
        <v>18</v>
      </c>
      <c r="E9" s="15">
        <v>2</v>
      </c>
      <c r="F9" s="15">
        <v>1</v>
      </c>
      <c r="G9" s="15" t="str">
        <f t="shared" si="0"/>
        <v>Terminé</v>
      </c>
      <c r="H9" s="16">
        <v>43954</v>
      </c>
    </row>
    <row r="10" spans="2:8" s="17" customFormat="1" hidden="1" x14ac:dyDescent="0.25">
      <c r="B10" s="15" t="s">
        <v>10</v>
      </c>
      <c r="C10" s="13" t="s">
        <v>25</v>
      </c>
      <c r="D10" s="14" t="s">
        <v>37</v>
      </c>
      <c r="E10" s="15">
        <v>2</v>
      </c>
      <c r="F10" s="15">
        <v>1</v>
      </c>
      <c r="G10" s="15" t="s">
        <v>83</v>
      </c>
      <c r="H10" s="16">
        <v>43954</v>
      </c>
    </row>
    <row r="11" spans="2:8" s="17" customFormat="1" hidden="1" x14ac:dyDescent="0.25">
      <c r="B11" s="15" t="s">
        <v>10</v>
      </c>
      <c r="C11" s="13" t="s">
        <v>25</v>
      </c>
      <c r="D11" s="14" t="s">
        <v>39</v>
      </c>
      <c r="E11" s="15">
        <v>3</v>
      </c>
      <c r="F11" s="15">
        <v>1</v>
      </c>
      <c r="G11" s="15" t="str">
        <f t="shared" si="0"/>
        <v>Terminé</v>
      </c>
      <c r="H11" s="16">
        <v>43955</v>
      </c>
    </row>
    <row r="12" spans="2:8" s="17" customFormat="1" hidden="1" x14ac:dyDescent="0.25">
      <c r="B12" s="15" t="s">
        <v>10</v>
      </c>
      <c r="C12" s="13" t="s">
        <v>25</v>
      </c>
      <c r="D12" s="14" t="s">
        <v>40</v>
      </c>
      <c r="E12" s="15">
        <v>3</v>
      </c>
      <c r="F12" s="15">
        <v>1</v>
      </c>
      <c r="G12" s="15" t="str">
        <f t="shared" si="0"/>
        <v>Terminé</v>
      </c>
      <c r="H12" s="16">
        <v>43955</v>
      </c>
    </row>
    <row r="13" spans="2:8" s="17" customFormat="1" hidden="1" x14ac:dyDescent="0.25">
      <c r="B13" s="15" t="s">
        <v>10</v>
      </c>
      <c r="C13" s="15" t="s">
        <v>51</v>
      </c>
      <c r="D13" s="14" t="s">
        <v>99</v>
      </c>
      <c r="E13" s="15">
        <v>8</v>
      </c>
      <c r="F13" s="15">
        <v>2</v>
      </c>
      <c r="G13" s="15" t="str">
        <f t="shared" ref="G13:G19" si="1">IF(ISBLANK(H13),"A faire","Terminé")</f>
        <v>Terminé</v>
      </c>
      <c r="H13" s="16">
        <v>43959</v>
      </c>
    </row>
    <row r="14" spans="2:8" s="17" customFormat="1" hidden="1" x14ac:dyDescent="0.25">
      <c r="B14" s="15" t="s">
        <v>10</v>
      </c>
      <c r="C14" s="15" t="s">
        <v>46</v>
      </c>
      <c r="D14" s="14" t="s">
        <v>47</v>
      </c>
      <c r="E14" s="15">
        <v>8</v>
      </c>
      <c r="F14" s="15">
        <v>2</v>
      </c>
      <c r="G14" s="15" t="str">
        <f t="shared" si="1"/>
        <v>Terminé</v>
      </c>
      <c r="H14" s="16">
        <v>43960</v>
      </c>
    </row>
    <row r="15" spans="2:8" s="17" customFormat="1" hidden="1" x14ac:dyDescent="0.25">
      <c r="B15" s="15" t="s">
        <v>10</v>
      </c>
      <c r="C15" s="15" t="s">
        <v>41</v>
      </c>
      <c r="D15" s="14" t="s">
        <v>42</v>
      </c>
      <c r="E15" s="15">
        <v>5</v>
      </c>
      <c r="F15" s="15">
        <v>2</v>
      </c>
      <c r="G15" s="15" t="str">
        <f t="shared" si="1"/>
        <v>Terminé</v>
      </c>
      <c r="H15" s="16">
        <v>43962</v>
      </c>
    </row>
    <row r="16" spans="2:8" hidden="1" x14ac:dyDescent="0.25">
      <c r="B16" s="11" t="s">
        <v>10</v>
      </c>
      <c r="C16" s="11" t="s">
        <v>51</v>
      </c>
      <c r="D16" s="10" t="s">
        <v>115</v>
      </c>
      <c r="E16" s="11">
        <v>8</v>
      </c>
      <c r="F16" s="11">
        <v>2</v>
      </c>
      <c r="G16" s="11" t="str">
        <f t="shared" si="1"/>
        <v>Terminé</v>
      </c>
      <c r="H16" s="12">
        <v>43962</v>
      </c>
    </row>
    <row r="17" spans="2:8" s="17" customFormat="1" hidden="1" x14ac:dyDescent="0.25">
      <c r="B17" s="15" t="s">
        <v>10</v>
      </c>
      <c r="C17" s="15" t="s">
        <v>43</v>
      </c>
      <c r="D17" s="14" t="s">
        <v>121</v>
      </c>
      <c r="E17" s="15">
        <v>5</v>
      </c>
      <c r="F17" s="15">
        <v>2</v>
      </c>
      <c r="G17" s="15" t="str">
        <f t="shared" si="1"/>
        <v>Terminé</v>
      </c>
      <c r="H17" s="12">
        <v>43963</v>
      </c>
    </row>
    <row r="18" spans="2:8" hidden="1" x14ac:dyDescent="0.25">
      <c r="B18" s="9" t="s">
        <v>10</v>
      </c>
      <c r="C18" s="9" t="s">
        <v>25</v>
      </c>
      <c r="D18" s="10" t="s">
        <v>26</v>
      </c>
      <c r="E18" s="11">
        <v>3</v>
      </c>
      <c r="F18" s="11">
        <v>2</v>
      </c>
      <c r="G18" s="11" t="str">
        <f t="shared" si="1"/>
        <v>Terminé</v>
      </c>
      <c r="H18" s="12">
        <v>43963</v>
      </c>
    </row>
    <row r="19" spans="2:8" s="17" customFormat="1" hidden="1" x14ac:dyDescent="0.25">
      <c r="B19" s="15" t="s">
        <v>10</v>
      </c>
      <c r="C19" s="15" t="s">
        <v>46</v>
      </c>
      <c r="D19" s="14" t="s">
        <v>48</v>
      </c>
      <c r="E19" s="15">
        <v>5</v>
      </c>
      <c r="F19" s="15">
        <v>2</v>
      </c>
      <c r="G19" s="15" t="str">
        <f t="shared" si="1"/>
        <v>Terminé</v>
      </c>
      <c r="H19" s="16">
        <v>43964</v>
      </c>
    </row>
    <row r="20" spans="2:8" s="17" customFormat="1" hidden="1" x14ac:dyDescent="0.25">
      <c r="B20" s="15" t="s">
        <v>10</v>
      </c>
      <c r="C20" s="13" t="s">
        <v>25</v>
      </c>
      <c r="D20" s="14" t="s">
        <v>36</v>
      </c>
      <c r="E20" s="15">
        <v>3</v>
      </c>
      <c r="F20" s="15">
        <v>2</v>
      </c>
      <c r="G20" s="15" t="str">
        <f t="shared" si="0"/>
        <v>Terminé</v>
      </c>
      <c r="H20" s="16">
        <v>43963</v>
      </c>
    </row>
    <row r="21" spans="2:8" s="17" customFormat="1" hidden="1" x14ac:dyDescent="0.25">
      <c r="B21" s="15" t="s">
        <v>10</v>
      </c>
      <c r="C21" s="15" t="s">
        <v>49</v>
      </c>
      <c r="D21" s="14" t="s">
        <v>50</v>
      </c>
      <c r="E21" s="15">
        <v>8</v>
      </c>
      <c r="F21" s="15">
        <v>1</v>
      </c>
      <c r="G21" s="15" t="str">
        <f t="shared" si="0"/>
        <v>Terminé</v>
      </c>
      <c r="H21" s="16">
        <v>43955</v>
      </c>
    </row>
    <row r="22" spans="2:8" s="17" customFormat="1" ht="30" hidden="1" x14ac:dyDescent="0.25">
      <c r="B22" s="15" t="s">
        <v>10</v>
      </c>
      <c r="C22" s="15" t="s">
        <v>51</v>
      </c>
      <c r="D22" s="14" t="s">
        <v>52</v>
      </c>
      <c r="E22" s="15">
        <v>5</v>
      </c>
      <c r="F22" s="15">
        <v>1</v>
      </c>
      <c r="G22" s="15" t="str">
        <f t="shared" si="0"/>
        <v>Terminé</v>
      </c>
      <c r="H22" s="16">
        <v>43956</v>
      </c>
    </row>
    <row r="23" spans="2:8" hidden="1" x14ac:dyDescent="0.25">
      <c r="B23" s="11" t="s">
        <v>10</v>
      </c>
      <c r="C23" s="11" t="s">
        <v>44</v>
      </c>
      <c r="D23" s="10" t="s">
        <v>45</v>
      </c>
      <c r="E23" s="11">
        <v>5</v>
      </c>
      <c r="F23" s="11">
        <v>2</v>
      </c>
      <c r="G23" s="11" t="str">
        <f>IF(ISBLANK(H23),"A faire","Terminé")</f>
        <v>Terminé</v>
      </c>
      <c r="H23" s="12">
        <v>43964</v>
      </c>
    </row>
    <row r="24" spans="2:8" ht="30" x14ac:dyDescent="0.25">
      <c r="B24" s="11" t="s">
        <v>10</v>
      </c>
      <c r="C24" s="11" t="s">
        <v>141</v>
      </c>
      <c r="D24" s="10" t="s">
        <v>142</v>
      </c>
      <c r="E24" s="11">
        <v>13</v>
      </c>
      <c r="F24" s="11">
        <v>3</v>
      </c>
      <c r="G24" s="11" t="str">
        <f>IF(ISBLANK(H24),"A faire","Terminé")</f>
        <v>A faire</v>
      </c>
      <c r="H24" s="12"/>
    </row>
    <row r="25" spans="2:8" x14ac:dyDescent="0.25">
      <c r="B25" s="11" t="s">
        <v>10</v>
      </c>
      <c r="C25" s="11" t="s">
        <v>58</v>
      </c>
      <c r="D25" s="10" t="s">
        <v>146</v>
      </c>
      <c r="E25" s="11">
        <v>8</v>
      </c>
      <c r="F25" s="11">
        <v>3</v>
      </c>
      <c r="G25" s="11" t="str">
        <f>IF(ISBLANK(H25),"A faire","Terminé")</f>
        <v>A faire</v>
      </c>
      <c r="H25" s="12"/>
    </row>
    <row r="26" spans="2:8" ht="30" x14ac:dyDescent="0.25">
      <c r="B26" s="11" t="s">
        <v>10</v>
      </c>
      <c r="C26" s="11" t="s">
        <v>143</v>
      </c>
      <c r="D26" s="10" t="s">
        <v>150</v>
      </c>
      <c r="E26" s="11">
        <v>5</v>
      </c>
      <c r="F26" s="11">
        <v>3</v>
      </c>
      <c r="G26" s="11" t="str">
        <f t="shared" ref="G26:G36" si="2">IF(ISBLANK(H26),"A faire","Terminé")</f>
        <v>A faire</v>
      </c>
      <c r="H26" s="12"/>
    </row>
    <row r="27" spans="2:8" ht="30" x14ac:dyDescent="0.25">
      <c r="B27" s="11" t="s">
        <v>10</v>
      </c>
      <c r="C27" s="11" t="s">
        <v>143</v>
      </c>
      <c r="D27" s="10" t="s">
        <v>144</v>
      </c>
      <c r="E27" s="11">
        <v>8</v>
      </c>
      <c r="F27" s="11">
        <v>3</v>
      </c>
      <c r="G27" s="11" t="str">
        <f t="shared" si="2"/>
        <v>A faire</v>
      </c>
      <c r="H27" s="12"/>
    </row>
    <row r="28" spans="2:8" ht="30" x14ac:dyDescent="0.25">
      <c r="B28" s="11" t="s">
        <v>10</v>
      </c>
      <c r="C28" s="11" t="s">
        <v>143</v>
      </c>
      <c r="D28" s="10" t="s">
        <v>145</v>
      </c>
      <c r="E28" s="11">
        <v>8</v>
      </c>
      <c r="F28" s="11">
        <v>3</v>
      </c>
      <c r="G28" s="11" t="str">
        <f t="shared" si="2"/>
        <v>A faire</v>
      </c>
      <c r="H28" s="12"/>
    </row>
    <row r="29" spans="2:8" ht="30" x14ac:dyDescent="0.25">
      <c r="B29" s="11" t="s">
        <v>10</v>
      </c>
      <c r="C29" s="11" t="s">
        <v>143</v>
      </c>
      <c r="D29" s="10" t="s">
        <v>147</v>
      </c>
      <c r="E29" s="11">
        <v>8</v>
      </c>
      <c r="F29" s="11">
        <v>3</v>
      </c>
      <c r="G29" s="11" t="str">
        <f t="shared" si="2"/>
        <v>A faire</v>
      </c>
      <c r="H29" s="12"/>
    </row>
    <row r="30" spans="2:8" x14ac:dyDescent="0.25">
      <c r="B30" s="11" t="s">
        <v>10</v>
      </c>
      <c r="C30" s="11" t="s">
        <v>25</v>
      </c>
      <c r="D30" s="10" t="s">
        <v>77</v>
      </c>
      <c r="E30" s="11">
        <v>1</v>
      </c>
      <c r="F30" s="11">
        <v>3</v>
      </c>
      <c r="G30" s="11" t="str">
        <f>IF(ISBLANK(H30),"A faire","Terminé")</f>
        <v>A faire</v>
      </c>
      <c r="H30" s="11"/>
    </row>
    <row r="31" spans="2:8" x14ac:dyDescent="0.25">
      <c r="B31" s="11" t="s">
        <v>10</v>
      </c>
      <c r="C31" s="11" t="s">
        <v>25</v>
      </c>
      <c r="D31" s="10" t="s">
        <v>76</v>
      </c>
      <c r="E31" s="11">
        <v>1</v>
      </c>
      <c r="F31" s="11">
        <v>3</v>
      </c>
      <c r="G31" s="11" t="str">
        <f>IF(ISBLANK(H31),"A faire","Terminé")</f>
        <v>A faire</v>
      </c>
      <c r="H31" s="11"/>
    </row>
    <row r="32" spans="2:8" x14ac:dyDescent="0.25">
      <c r="B32" s="11" t="s">
        <v>9</v>
      </c>
      <c r="C32" s="11" t="s">
        <v>87</v>
      </c>
      <c r="D32" s="10" t="s">
        <v>120</v>
      </c>
      <c r="E32" s="11">
        <v>1</v>
      </c>
      <c r="F32" s="11">
        <v>3</v>
      </c>
      <c r="G32" s="11" t="str">
        <f>IF(ISBLANK(H32),"A faire","Terminé")</f>
        <v>A faire</v>
      </c>
      <c r="H32" s="11"/>
    </row>
    <row r="33" spans="2:8" x14ac:dyDescent="0.25">
      <c r="B33" s="11" t="s">
        <v>9</v>
      </c>
      <c r="C33" s="11" t="s">
        <v>24</v>
      </c>
      <c r="D33" s="10" t="s">
        <v>122</v>
      </c>
      <c r="E33" s="11">
        <v>1</v>
      </c>
      <c r="F33" s="11">
        <v>3</v>
      </c>
      <c r="G33" s="11" t="str">
        <f>IF(ISBLANK(H33),"A faire","Terminé")</f>
        <v>A faire</v>
      </c>
      <c r="H33" s="11"/>
    </row>
    <row r="34" spans="2:8" x14ac:dyDescent="0.25">
      <c r="B34" s="11" t="s">
        <v>9</v>
      </c>
      <c r="C34" s="11" t="s">
        <v>87</v>
      </c>
      <c r="D34" s="10" t="s">
        <v>94</v>
      </c>
      <c r="E34" s="11">
        <v>3</v>
      </c>
      <c r="F34" s="11">
        <v>3</v>
      </c>
      <c r="G34" s="11" t="str">
        <f>IF(ISBLANK(H34),"A faire","Terminé")</f>
        <v>A faire</v>
      </c>
      <c r="H34" s="11"/>
    </row>
    <row r="35" spans="2:8" ht="36.75" customHeight="1" x14ac:dyDescent="0.25">
      <c r="B35" s="11" t="s">
        <v>10</v>
      </c>
      <c r="C35" s="11" t="s">
        <v>148</v>
      </c>
      <c r="D35" s="10" t="s">
        <v>149</v>
      </c>
      <c r="E35" s="11">
        <v>8</v>
      </c>
      <c r="F35" s="11">
        <v>3</v>
      </c>
      <c r="G35" s="11" t="str">
        <f t="shared" si="2"/>
        <v>A faire</v>
      </c>
      <c r="H35" s="12"/>
    </row>
    <row r="36" spans="2:8" ht="36.75" customHeight="1" x14ac:dyDescent="0.25">
      <c r="B36" s="11" t="s">
        <v>10</v>
      </c>
      <c r="C36" s="11" t="s">
        <v>152</v>
      </c>
      <c r="D36" s="10" t="s">
        <v>151</v>
      </c>
      <c r="E36" s="11">
        <v>3</v>
      </c>
      <c r="F36" s="11"/>
      <c r="G36" s="11" t="str">
        <f t="shared" si="2"/>
        <v>A faire</v>
      </c>
      <c r="H36" s="12"/>
    </row>
    <row r="37" spans="2:8" s="17" customFormat="1" x14ac:dyDescent="0.25">
      <c r="B37" s="15" t="s">
        <v>10</v>
      </c>
      <c r="C37" s="15" t="s">
        <v>54</v>
      </c>
      <c r="D37" s="14" t="s">
        <v>55</v>
      </c>
      <c r="E37" s="15">
        <v>3</v>
      </c>
      <c r="F37" s="15"/>
      <c r="G37" s="15" t="str">
        <f t="shared" ref="G37" si="3">IF(ISBLANK(H37),"A faire","Terminé")</f>
        <v>A faire</v>
      </c>
      <c r="H37" s="15"/>
    </row>
    <row r="38" spans="2:8" s="17" customFormat="1" x14ac:dyDescent="0.25">
      <c r="B38" s="15" t="s">
        <v>58</v>
      </c>
      <c r="C38" s="15" t="s">
        <v>54</v>
      </c>
      <c r="D38" s="14" t="s">
        <v>102</v>
      </c>
      <c r="E38" s="15">
        <v>3</v>
      </c>
      <c r="F38" s="15"/>
      <c r="G38" s="15" t="str">
        <f t="shared" si="0"/>
        <v>A faire</v>
      </c>
      <c r="H38" s="15"/>
    </row>
    <row r="39" spans="2:8" hidden="1" x14ac:dyDescent="0.25">
      <c r="B39" s="11" t="s">
        <v>10</v>
      </c>
      <c r="C39" s="11" t="s">
        <v>51</v>
      </c>
      <c r="D39" s="10" t="s">
        <v>53</v>
      </c>
      <c r="E39" s="11">
        <v>8</v>
      </c>
      <c r="F39" s="11">
        <v>1</v>
      </c>
      <c r="G39" s="11" t="str">
        <f>IF(ISBLANK(H39),"A faire","Terminé")</f>
        <v>Terminé</v>
      </c>
      <c r="H39" s="12">
        <v>43957</v>
      </c>
    </row>
    <row r="40" spans="2:8" hidden="1" x14ac:dyDescent="0.25">
      <c r="B40" s="11" t="s">
        <v>9</v>
      </c>
      <c r="C40" s="11" t="s">
        <v>24</v>
      </c>
      <c r="D40" s="10" t="s">
        <v>78</v>
      </c>
      <c r="E40" s="11">
        <v>3</v>
      </c>
      <c r="F40" s="11">
        <v>1</v>
      </c>
      <c r="G40" s="11" t="str">
        <f>IF(ISBLANK(H40),"A faire","Terminé")</f>
        <v>Terminé</v>
      </c>
      <c r="H40" s="12">
        <v>43958</v>
      </c>
    </row>
    <row r="41" spans="2:8" x14ac:dyDescent="0.25">
      <c r="B41" s="9" t="s">
        <v>9</v>
      </c>
      <c r="C41" s="9" t="s">
        <v>22</v>
      </c>
      <c r="D41" s="10" t="s">
        <v>5</v>
      </c>
      <c r="E41" s="11">
        <v>3</v>
      </c>
      <c r="F41" s="11"/>
      <c r="G41" s="11" t="str">
        <f t="shared" si="0"/>
        <v>A faire</v>
      </c>
      <c r="H41" s="11"/>
    </row>
    <row r="42" spans="2:8" x14ac:dyDescent="0.25">
      <c r="B42" s="11" t="s">
        <v>10</v>
      </c>
      <c r="C42" s="11" t="s">
        <v>54</v>
      </c>
      <c r="D42" s="10" t="s">
        <v>56</v>
      </c>
      <c r="E42" s="11">
        <v>8</v>
      </c>
      <c r="F42" s="11"/>
      <c r="G42" s="11" t="str">
        <f t="shared" ref="G42:G51" si="4">IF(ISBLANK(H42),"A faire","Terminé")</f>
        <v>A faire</v>
      </c>
      <c r="H42" s="11"/>
    </row>
    <row r="43" spans="2:8" x14ac:dyDescent="0.25">
      <c r="B43" s="11" t="s">
        <v>58</v>
      </c>
      <c r="C43" s="11" t="s">
        <v>59</v>
      </c>
      <c r="D43" s="10" t="s">
        <v>57</v>
      </c>
      <c r="E43" s="11">
        <v>13</v>
      </c>
      <c r="F43" s="11"/>
      <c r="G43" s="11" t="str">
        <f t="shared" si="4"/>
        <v>A faire</v>
      </c>
      <c r="H43" s="11"/>
    </row>
    <row r="44" spans="2:8" x14ac:dyDescent="0.25">
      <c r="B44" s="11" t="s">
        <v>58</v>
      </c>
      <c r="C44" s="11" t="s">
        <v>59</v>
      </c>
      <c r="D44" s="10" t="s">
        <v>60</v>
      </c>
      <c r="E44" s="11">
        <v>8</v>
      </c>
      <c r="F44" s="11"/>
      <c r="G44" s="11" t="str">
        <f t="shared" si="4"/>
        <v>A faire</v>
      </c>
      <c r="H44" s="11"/>
    </row>
    <row r="45" spans="2:8" x14ac:dyDescent="0.25">
      <c r="B45" s="11" t="s">
        <v>10</v>
      </c>
      <c r="C45" s="11" t="s">
        <v>59</v>
      </c>
      <c r="D45" s="10" t="s">
        <v>61</v>
      </c>
      <c r="E45" s="11">
        <v>5</v>
      </c>
      <c r="F45" s="11"/>
      <c r="G45" s="11" t="str">
        <f t="shared" si="4"/>
        <v>A faire</v>
      </c>
      <c r="H45" s="11"/>
    </row>
    <row r="46" spans="2:8" x14ac:dyDescent="0.25">
      <c r="B46" s="11" t="s">
        <v>10</v>
      </c>
      <c r="C46" s="11" t="s">
        <v>62</v>
      </c>
      <c r="D46" s="10" t="s">
        <v>63</v>
      </c>
      <c r="E46" s="11">
        <v>8</v>
      </c>
      <c r="F46" s="11"/>
      <c r="G46" s="11" t="str">
        <f t="shared" si="4"/>
        <v>A faire</v>
      </c>
      <c r="H46" s="11"/>
    </row>
    <row r="47" spans="2:8" x14ac:dyDescent="0.25">
      <c r="B47" s="11" t="s">
        <v>10</v>
      </c>
      <c r="C47" s="11" t="s">
        <v>64</v>
      </c>
      <c r="D47" s="10" t="s">
        <v>63</v>
      </c>
      <c r="E47" s="11">
        <v>8</v>
      </c>
      <c r="F47" s="11"/>
      <c r="G47" s="11" t="str">
        <f t="shared" si="4"/>
        <v>A faire</v>
      </c>
      <c r="H47" s="11"/>
    </row>
    <row r="48" spans="2:8" x14ac:dyDescent="0.25">
      <c r="B48" s="9" t="s">
        <v>10</v>
      </c>
      <c r="C48" s="9" t="s">
        <v>25</v>
      </c>
      <c r="D48" s="10" t="s">
        <v>14</v>
      </c>
      <c r="E48" s="11">
        <v>2</v>
      </c>
      <c r="F48" s="11"/>
      <c r="G48" s="11" t="str">
        <f t="shared" si="4"/>
        <v>A faire</v>
      </c>
      <c r="H48" s="11"/>
    </row>
    <row r="49" spans="2:8" x14ac:dyDescent="0.25">
      <c r="B49" s="9" t="s">
        <v>10</v>
      </c>
      <c r="C49" s="9" t="s">
        <v>25</v>
      </c>
      <c r="D49" s="10" t="s">
        <v>15</v>
      </c>
      <c r="E49" s="11">
        <v>3</v>
      </c>
      <c r="F49" s="11"/>
      <c r="G49" s="11" t="str">
        <f t="shared" si="4"/>
        <v>A faire</v>
      </c>
      <c r="H49" s="11"/>
    </row>
    <row r="50" spans="2:8" x14ac:dyDescent="0.25">
      <c r="B50" s="9" t="s">
        <v>10</v>
      </c>
      <c r="C50" s="9" t="s">
        <v>25</v>
      </c>
      <c r="D50" s="10" t="s">
        <v>16</v>
      </c>
      <c r="E50" s="11">
        <v>3</v>
      </c>
      <c r="F50" s="11"/>
      <c r="G50" s="11" t="str">
        <f t="shared" si="4"/>
        <v>A faire</v>
      </c>
      <c r="H50" s="11"/>
    </row>
    <row r="51" spans="2:8" ht="30" x14ac:dyDescent="0.25">
      <c r="B51" s="9" t="s">
        <v>9</v>
      </c>
      <c r="C51" s="9" t="s">
        <v>24</v>
      </c>
      <c r="D51" s="10" t="s">
        <v>13</v>
      </c>
      <c r="E51" s="11">
        <v>3</v>
      </c>
      <c r="F51" s="11"/>
      <c r="G51" s="11" t="str">
        <f t="shared" si="4"/>
        <v>A faire</v>
      </c>
      <c r="H51" s="11"/>
    </row>
    <row r="52" spans="2:8" ht="45" x14ac:dyDescent="0.25">
      <c r="B52" s="9" t="s">
        <v>10</v>
      </c>
      <c r="C52" s="9" t="s">
        <v>23</v>
      </c>
      <c r="D52" s="10" t="s">
        <v>11</v>
      </c>
      <c r="E52" s="11">
        <v>13</v>
      </c>
      <c r="F52" s="11"/>
      <c r="G52" s="11" t="str">
        <f t="shared" si="0"/>
        <v>A faire</v>
      </c>
      <c r="H52" s="12"/>
    </row>
    <row r="53" spans="2:8" x14ac:dyDescent="0.25">
      <c r="B53" s="9" t="s">
        <v>10</v>
      </c>
      <c r="C53" s="9" t="s">
        <v>23</v>
      </c>
      <c r="D53" s="10" t="s">
        <v>12</v>
      </c>
      <c r="E53" s="11">
        <v>5</v>
      </c>
      <c r="F53" s="11"/>
      <c r="G53" s="11" t="str">
        <f t="shared" si="0"/>
        <v>A faire</v>
      </c>
      <c r="H53" s="11"/>
    </row>
    <row r="54" spans="2:8" x14ac:dyDescent="0.25">
      <c r="B54" s="9" t="s">
        <v>10</v>
      </c>
      <c r="C54" s="9" t="s">
        <v>25</v>
      </c>
      <c r="D54" s="10" t="s">
        <v>29</v>
      </c>
      <c r="E54" s="11">
        <v>3</v>
      </c>
      <c r="F54" s="11"/>
      <c r="G54" s="11" t="str">
        <f t="shared" si="0"/>
        <v>A faire</v>
      </c>
      <c r="H54" s="11"/>
    </row>
    <row r="55" spans="2:8" x14ac:dyDescent="0.25">
      <c r="B55" s="9" t="s">
        <v>9</v>
      </c>
      <c r="C55" s="9" t="s">
        <v>25</v>
      </c>
      <c r="D55" s="10" t="s">
        <v>30</v>
      </c>
      <c r="E55" s="11">
        <v>5</v>
      </c>
      <c r="F55" s="11"/>
      <c r="G55" s="11" t="str">
        <f t="shared" si="0"/>
        <v>A faire</v>
      </c>
      <c r="H55" s="11"/>
    </row>
    <row r="56" spans="2:8" x14ac:dyDescent="0.25">
      <c r="B56" s="9" t="s">
        <v>10</v>
      </c>
      <c r="C56" s="9" t="s">
        <v>25</v>
      </c>
      <c r="D56" s="10" t="s">
        <v>31</v>
      </c>
      <c r="E56" s="11">
        <v>5</v>
      </c>
      <c r="F56" s="11"/>
      <c r="G56" s="11" t="str">
        <f t="shared" si="0"/>
        <v>A faire</v>
      </c>
      <c r="H56" s="11"/>
    </row>
    <row r="57" spans="2:8" x14ac:dyDescent="0.25">
      <c r="B57" s="11" t="s">
        <v>10</v>
      </c>
      <c r="C57" s="9" t="s">
        <v>25</v>
      </c>
      <c r="D57" s="10" t="s">
        <v>32</v>
      </c>
      <c r="E57" s="11">
        <v>5</v>
      </c>
      <c r="F57" s="11"/>
      <c r="G57" s="11" t="str">
        <f t="shared" si="0"/>
        <v>A faire</v>
      </c>
      <c r="H57" s="11"/>
    </row>
    <row r="58" spans="2:8" x14ac:dyDescent="0.25">
      <c r="B58" s="11" t="s">
        <v>10</v>
      </c>
      <c r="C58" s="9" t="s">
        <v>25</v>
      </c>
      <c r="D58" s="10" t="s">
        <v>33</v>
      </c>
      <c r="E58" s="11">
        <v>3</v>
      </c>
      <c r="F58" s="11"/>
      <c r="G58" s="11" t="str">
        <f t="shared" si="0"/>
        <v>A faire</v>
      </c>
      <c r="H58" s="11"/>
    </row>
    <row r="59" spans="2:8" x14ac:dyDescent="0.25">
      <c r="B59" s="11" t="s">
        <v>10</v>
      </c>
      <c r="C59" s="9" t="s">
        <v>25</v>
      </c>
      <c r="D59" s="10" t="s">
        <v>34</v>
      </c>
      <c r="E59" s="11">
        <v>5</v>
      </c>
      <c r="F59" s="11"/>
      <c r="G59" s="11" t="str">
        <f t="shared" si="0"/>
        <v>A faire</v>
      </c>
      <c r="H59" s="11"/>
    </row>
    <row r="60" spans="2:8" x14ac:dyDescent="0.25">
      <c r="B60" s="11" t="s">
        <v>10</v>
      </c>
      <c r="C60" s="9" t="s">
        <v>25</v>
      </c>
      <c r="D60" s="10" t="s">
        <v>35</v>
      </c>
      <c r="E60" s="11">
        <v>5</v>
      </c>
      <c r="F60" s="11"/>
      <c r="G60" s="11" t="str">
        <f t="shared" si="0"/>
        <v>A faire</v>
      </c>
      <c r="H60" s="11"/>
    </row>
    <row r="61" spans="2:8" ht="30" x14ac:dyDescent="0.25">
      <c r="B61" s="11" t="s">
        <v>10</v>
      </c>
      <c r="C61" s="9" t="s">
        <v>25</v>
      </c>
      <c r="D61" s="10" t="s">
        <v>111</v>
      </c>
      <c r="E61" s="11">
        <v>2</v>
      </c>
      <c r="F61" s="11"/>
      <c r="G61" s="11" t="str">
        <f t="shared" si="0"/>
        <v>A faire</v>
      </c>
      <c r="H61" s="11"/>
    </row>
    <row r="62" spans="2:8" ht="30" x14ac:dyDescent="0.25">
      <c r="B62" s="11" t="s">
        <v>10</v>
      </c>
      <c r="C62" s="9" t="s">
        <v>25</v>
      </c>
      <c r="D62" s="10" t="s">
        <v>38</v>
      </c>
      <c r="E62" s="11">
        <v>8</v>
      </c>
      <c r="F62" s="11"/>
      <c r="G62" s="11" t="str">
        <f t="shared" si="0"/>
        <v>A faire</v>
      </c>
      <c r="H62" s="11"/>
    </row>
    <row r="63" spans="2:8" x14ac:dyDescent="0.25">
      <c r="B63" s="9" t="s">
        <v>8</v>
      </c>
      <c r="C63" s="9" t="s">
        <v>22</v>
      </c>
      <c r="D63" s="10" t="s">
        <v>2</v>
      </c>
      <c r="E63" s="11">
        <v>20</v>
      </c>
      <c r="F63" s="11"/>
      <c r="G63" s="11" t="str">
        <f t="shared" si="0"/>
        <v>A faire</v>
      </c>
      <c r="H63" s="11"/>
    </row>
    <row r="64" spans="2:8" ht="75" x14ac:dyDescent="0.25">
      <c r="B64" s="9" t="s">
        <v>8</v>
      </c>
      <c r="C64" s="9" t="s">
        <v>22</v>
      </c>
      <c r="D64" s="10" t="s">
        <v>3</v>
      </c>
      <c r="E64" s="11">
        <v>8</v>
      </c>
      <c r="F64" s="11"/>
      <c r="G64" s="11" t="str">
        <f t="shared" si="0"/>
        <v>A faire</v>
      </c>
      <c r="H64" s="11"/>
    </row>
    <row r="65" spans="2:8" x14ac:dyDescent="0.25">
      <c r="B65" s="9" t="s">
        <v>8</v>
      </c>
      <c r="C65" s="9" t="s">
        <v>22</v>
      </c>
      <c r="D65" s="10" t="s">
        <v>4</v>
      </c>
      <c r="E65" s="11">
        <v>8</v>
      </c>
      <c r="F65" s="11"/>
      <c r="G65" s="11" t="str">
        <f t="shared" si="0"/>
        <v>A faire</v>
      </c>
      <c r="H65" s="11"/>
    </row>
    <row r="66" spans="2:8" ht="60" x14ac:dyDescent="0.25">
      <c r="B66" s="9" t="s">
        <v>8</v>
      </c>
      <c r="C66" s="9" t="s">
        <v>22</v>
      </c>
      <c r="D66" s="10" t="s">
        <v>19</v>
      </c>
      <c r="E66" s="11">
        <v>13</v>
      </c>
      <c r="F66" s="11"/>
      <c r="G66" s="11" t="str">
        <f t="shared" si="0"/>
        <v>A faire</v>
      </c>
      <c r="H66" s="11"/>
    </row>
    <row r="67" spans="2:8" ht="30" x14ac:dyDescent="0.25">
      <c r="B67" s="11" t="s">
        <v>10</v>
      </c>
      <c r="C67" s="11" t="s">
        <v>25</v>
      </c>
      <c r="D67" s="10" t="s">
        <v>79</v>
      </c>
      <c r="E67" s="11">
        <v>3</v>
      </c>
      <c r="F67" s="11"/>
      <c r="G67" s="11" t="str">
        <f t="shared" si="0"/>
        <v>A faire</v>
      </c>
      <c r="H67" s="11"/>
    </row>
    <row r="68" spans="2:8" x14ac:dyDescent="0.25">
      <c r="B68" s="11" t="s">
        <v>10</v>
      </c>
      <c r="C68" s="11" t="s">
        <v>81</v>
      </c>
      <c r="D68" s="10" t="s">
        <v>82</v>
      </c>
      <c r="E68" s="11">
        <v>3</v>
      </c>
      <c r="F68" s="11"/>
      <c r="G68" s="11" t="str">
        <f t="shared" si="0"/>
        <v>A faire</v>
      </c>
      <c r="H68" s="11"/>
    </row>
    <row r="69" spans="2:8" x14ac:dyDescent="0.25">
      <c r="B69" s="11" t="s">
        <v>10</v>
      </c>
      <c r="C69" s="11" t="s">
        <v>25</v>
      </c>
      <c r="D69" s="10" t="s">
        <v>84</v>
      </c>
      <c r="E69" s="11">
        <v>5</v>
      </c>
      <c r="F69" s="11"/>
      <c r="G69" s="11" t="str">
        <f t="shared" si="0"/>
        <v>A faire</v>
      </c>
      <c r="H69" s="11"/>
    </row>
    <row r="70" spans="2:8" ht="30" x14ac:dyDescent="0.25">
      <c r="B70" s="11" t="s">
        <v>58</v>
      </c>
      <c r="C70" s="11" t="s">
        <v>85</v>
      </c>
      <c r="D70" s="10" t="s">
        <v>86</v>
      </c>
      <c r="E70" s="11">
        <v>8</v>
      </c>
      <c r="F70" s="11"/>
      <c r="G70" s="11" t="str">
        <f t="shared" si="0"/>
        <v>A faire</v>
      </c>
      <c r="H70" s="11"/>
    </row>
    <row r="71" spans="2:8" x14ac:dyDescent="0.25">
      <c r="B71" s="11" t="s">
        <v>10</v>
      </c>
      <c r="C71" s="11" t="s">
        <v>87</v>
      </c>
      <c r="D71" s="10" t="s">
        <v>88</v>
      </c>
      <c r="E71" s="11">
        <v>5</v>
      </c>
      <c r="F71" s="11"/>
      <c r="G71" s="11" t="str">
        <f t="shared" si="0"/>
        <v>A faire</v>
      </c>
      <c r="H71" s="11"/>
    </row>
    <row r="72" spans="2:8" ht="30" x14ac:dyDescent="0.25">
      <c r="B72" s="11" t="s">
        <v>10</v>
      </c>
      <c r="C72" s="11" t="s">
        <v>89</v>
      </c>
      <c r="D72" s="10" t="s">
        <v>90</v>
      </c>
      <c r="E72" s="11">
        <v>20</v>
      </c>
      <c r="F72" s="11"/>
      <c r="G72" s="11" t="str">
        <f t="shared" si="0"/>
        <v>A faire</v>
      </c>
      <c r="H72" s="11"/>
    </row>
    <row r="73" spans="2:8" x14ac:dyDescent="0.25">
      <c r="B73" s="11" t="s">
        <v>91</v>
      </c>
      <c r="C73" s="11" t="s">
        <v>92</v>
      </c>
      <c r="D73" s="10" t="s">
        <v>93</v>
      </c>
      <c r="E73" s="11">
        <v>5</v>
      </c>
      <c r="F73" s="11"/>
      <c r="G73" s="11" t="str">
        <f t="shared" si="0"/>
        <v>A faire</v>
      </c>
      <c r="H73" s="11"/>
    </row>
    <row r="74" spans="2:8" x14ac:dyDescent="0.25">
      <c r="B74" s="11" t="s">
        <v>9</v>
      </c>
      <c r="C74" s="11" t="s">
        <v>24</v>
      </c>
      <c r="D74" s="10" t="s">
        <v>95</v>
      </c>
      <c r="E74" s="11">
        <v>1</v>
      </c>
      <c r="F74" s="11"/>
      <c r="G74" s="11" t="str">
        <f t="shared" si="0"/>
        <v>A faire</v>
      </c>
      <c r="H74" s="11"/>
    </row>
    <row r="75" spans="2:8" x14ac:dyDescent="0.25">
      <c r="B75" s="11" t="s">
        <v>9</v>
      </c>
      <c r="C75" s="11" t="s">
        <v>101</v>
      </c>
      <c r="D75" s="10" t="s">
        <v>100</v>
      </c>
      <c r="E75" s="11">
        <v>2</v>
      </c>
      <c r="F75" s="11"/>
      <c r="G75" s="11" t="str">
        <f t="shared" si="0"/>
        <v>A faire</v>
      </c>
      <c r="H75" s="11"/>
    </row>
    <row r="76" spans="2:8" ht="30" x14ac:dyDescent="0.25">
      <c r="B76" s="11" t="s">
        <v>58</v>
      </c>
      <c r="C76" s="11" t="s">
        <v>105</v>
      </c>
      <c r="D76" s="10" t="s">
        <v>104</v>
      </c>
      <c r="E76" s="11">
        <v>3</v>
      </c>
      <c r="F76" s="11"/>
      <c r="G76" s="11" t="str">
        <f t="shared" si="0"/>
        <v>A faire</v>
      </c>
      <c r="H76" s="11"/>
    </row>
    <row r="77" spans="2:8" x14ac:dyDescent="0.25">
      <c r="B77" s="11" t="s">
        <v>58</v>
      </c>
      <c r="C77" s="11" t="s">
        <v>106</v>
      </c>
      <c r="D77" s="10" t="s">
        <v>108</v>
      </c>
      <c r="E77" s="11">
        <v>5</v>
      </c>
      <c r="F77" s="11"/>
      <c r="G77" s="11" t="str">
        <f t="shared" si="0"/>
        <v>A faire</v>
      </c>
      <c r="H77" s="11"/>
    </row>
    <row r="78" spans="2:8" x14ac:dyDescent="0.25">
      <c r="B78" s="11" t="s">
        <v>9</v>
      </c>
      <c r="C78" s="11" t="s">
        <v>24</v>
      </c>
      <c r="D78" s="10" t="s">
        <v>107</v>
      </c>
      <c r="E78" s="11">
        <v>2</v>
      </c>
      <c r="F78" s="11"/>
      <c r="G78" s="11" t="str">
        <f t="shared" si="0"/>
        <v>A faire</v>
      </c>
      <c r="H78" s="11"/>
    </row>
    <row r="79" spans="2:8" ht="30" x14ac:dyDescent="0.25">
      <c r="B79" s="11" t="s">
        <v>10</v>
      </c>
      <c r="C79" s="11" t="s">
        <v>113</v>
      </c>
      <c r="D79" s="10" t="s">
        <v>116</v>
      </c>
      <c r="E79" s="11">
        <v>5</v>
      </c>
      <c r="F79" s="11"/>
      <c r="G79" s="11" t="str">
        <f t="shared" si="0"/>
        <v>A faire</v>
      </c>
      <c r="H79" s="11"/>
    </row>
    <row r="80" spans="2:8" x14ac:dyDescent="0.25">
      <c r="B80" s="11" t="s">
        <v>10</v>
      </c>
      <c r="C80" s="11" t="s">
        <v>25</v>
      </c>
      <c r="D80" s="10" t="s">
        <v>109</v>
      </c>
      <c r="E80" s="11">
        <v>3</v>
      </c>
      <c r="F80" s="11"/>
      <c r="G80" s="11" t="str">
        <f t="shared" ref="G80:G143" si="5">IF(ISBLANK(H80),"A faire","Terminé")</f>
        <v>A faire</v>
      </c>
      <c r="H80" s="11"/>
    </row>
    <row r="81" spans="2:8" x14ac:dyDescent="0.25">
      <c r="B81" s="11" t="s">
        <v>10</v>
      </c>
      <c r="C81" s="11" t="s">
        <v>24</v>
      </c>
      <c r="D81" s="10" t="s">
        <v>110</v>
      </c>
      <c r="E81" s="11">
        <v>8</v>
      </c>
      <c r="F81" s="11"/>
      <c r="G81" s="11" t="str">
        <f t="shared" si="5"/>
        <v>A faire</v>
      </c>
      <c r="H81" s="11"/>
    </row>
    <row r="82" spans="2:8" x14ac:dyDescent="0.25">
      <c r="B82" s="11" t="s">
        <v>10</v>
      </c>
      <c r="C82" s="11" t="s">
        <v>113</v>
      </c>
      <c r="D82" s="10" t="s">
        <v>112</v>
      </c>
      <c r="E82" s="11">
        <v>8</v>
      </c>
      <c r="F82" s="11"/>
      <c r="G82" s="11" t="str">
        <f t="shared" si="5"/>
        <v>A faire</v>
      </c>
      <c r="H82" s="11"/>
    </row>
    <row r="83" spans="2:8" ht="30" x14ac:dyDescent="0.25">
      <c r="B83" s="11" t="s">
        <v>10</v>
      </c>
      <c r="C83" s="11" t="s">
        <v>113</v>
      </c>
      <c r="D83" s="10" t="s">
        <v>114</v>
      </c>
      <c r="E83" s="11">
        <v>5</v>
      </c>
      <c r="F83" s="11"/>
      <c r="G83" s="11" t="str">
        <f t="shared" si="5"/>
        <v>A faire</v>
      </c>
      <c r="H83" s="11"/>
    </row>
    <row r="84" spans="2:8" ht="30" x14ac:dyDescent="0.25">
      <c r="B84" s="11" t="s">
        <v>9</v>
      </c>
      <c r="C84" s="11" t="s">
        <v>113</v>
      </c>
      <c r="D84" s="10" t="s">
        <v>117</v>
      </c>
      <c r="E84" s="11">
        <v>2</v>
      </c>
      <c r="F84" s="11"/>
      <c r="G84" s="11" t="str">
        <f t="shared" si="5"/>
        <v>A faire</v>
      </c>
      <c r="H84" s="11"/>
    </row>
    <row r="85" spans="2:8" x14ac:dyDescent="0.25">
      <c r="B85" s="11" t="s">
        <v>58</v>
      </c>
      <c r="C85" s="11" t="s">
        <v>118</v>
      </c>
      <c r="D85" s="10" t="s">
        <v>119</v>
      </c>
      <c r="E85" s="11">
        <v>2</v>
      </c>
      <c r="F85" s="11"/>
      <c r="G85" s="11" t="str">
        <f t="shared" si="5"/>
        <v>A faire</v>
      </c>
      <c r="H85" s="11"/>
    </row>
    <row r="86" spans="2:8" ht="48" customHeight="1" x14ac:dyDescent="0.25">
      <c r="B86" s="11" t="s">
        <v>126</v>
      </c>
      <c r="C86" s="11" t="s">
        <v>132</v>
      </c>
      <c r="D86" s="10" t="s">
        <v>136</v>
      </c>
      <c r="E86" s="11">
        <v>13</v>
      </c>
      <c r="F86" s="11"/>
      <c r="G86" s="11" t="str">
        <f t="shared" si="5"/>
        <v>A faire</v>
      </c>
      <c r="H86" s="11"/>
    </row>
    <row r="87" spans="2:8" x14ac:dyDescent="0.25">
      <c r="B87" s="11" t="s">
        <v>58</v>
      </c>
      <c r="C87" s="11" t="s">
        <v>125</v>
      </c>
      <c r="D87" s="10" t="s">
        <v>123</v>
      </c>
      <c r="E87" s="11">
        <v>8</v>
      </c>
      <c r="F87" s="11"/>
      <c r="G87" s="11" t="str">
        <f t="shared" si="5"/>
        <v>A faire</v>
      </c>
      <c r="H87" s="11"/>
    </row>
    <row r="88" spans="2:8" ht="45" x14ac:dyDescent="0.25">
      <c r="B88" s="11" t="s">
        <v>126</v>
      </c>
      <c r="C88" s="11" t="s">
        <v>127</v>
      </c>
      <c r="D88" s="10" t="s">
        <v>124</v>
      </c>
      <c r="E88" s="11">
        <v>13</v>
      </c>
      <c r="F88" s="11"/>
      <c r="G88" s="11" t="str">
        <f t="shared" si="5"/>
        <v>A faire</v>
      </c>
      <c r="H88" s="11"/>
    </row>
    <row r="89" spans="2:8" x14ac:dyDescent="0.25">
      <c r="B89" s="11" t="s">
        <v>10</v>
      </c>
      <c r="C89" s="11" t="s">
        <v>25</v>
      </c>
      <c r="D89" s="10" t="s">
        <v>133</v>
      </c>
      <c r="E89" s="11">
        <v>5</v>
      </c>
      <c r="F89" s="11"/>
      <c r="G89" s="11" t="str">
        <f t="shared" si="5"/>
        <v>A faire</v>
      </c>
      <c r="H89" s="11"/>
    </row>
    <row r="90" spans="2:8" x14ac:dyDescent="0.25">
      <c r="B90" s="11" t="s">
        <v>10</v>
      </c>
      <c r="C90" s="11" t="s">
        <v>113</v>
      </c>
      <c r="D90" s="10" t="s">
        <v>135</v>
      </c>
      <c r="E90" s="11">
        <v>2</v>
      </c>
      <c r="F90" s="11"/>
      <c r="G90" s="11" t="str">
        <f t="shared" si="5"/>
        <v>A faire</v>
      </c>
      <c r="H90" s="11"/>
    </row>
    <row r="91" spans="2:8" x14ac:dyDescent="0.25">
      <c r="B91" s="11" t="s">
        <v>10</v>
      </c>
      <c r="C91" s="11" t="s">
        <v>139</v>
      </c>
      <c r="D91" s="10" t="s">
        <v>137</v>
      </c>
      <c r="E91" s="11">
        <v>8</v>
      </c>
      <c r="F91" s="11"/>
      <c r="G91" s="11" t="str">
        <f t="shared" si="5"/>
        <v>A faire</v>
      </c>
      <c r="H91" s="11"/>
    </row>
    <row r="92" spans="2:8" ht="30" x14ac:dyDescent="0.25">
      <c r="B92" s="3" t="s">
        <v>10</v>
      </c>
      <c r="C92" s="11" t="s">
        <v>139</v>
      </c>
      <c r="D92" s="2" t="s">
        <v>138</v>
      </c>
      <c r="E92" s="3">
        <v>5</v>
      </c>
      <c r="G92" s="11" t="str">
        <f t="shared" si="5"/>
        <v>A faire</v>
      </c>
      <c r="H92" s="11"/>
    </row>
    <row r="93" spans="2:8" x14ac:dyDescent="0.25">
      <c r="H93" s="11"/>
    </row>
    <row r="94" spans="2:8" x14ac:dyDescent="0.25">
      <c r="H94" s="11"/>
    </row>
    <row r="95" spans="2:8" x14ac:dyDescent="0.25">
      <c r="B95" s="11"/>
      <c r="C95" s="11"/>
      <c r="D95" s="10"/>
      <c r="E95" s="11"/>
      <c r="F95" s="11"/>
      <c r="G95" s="11" t="str">
        <f t="shared" si="5"/>
        <v>A faire</v>
      </c>
      <c r="H95" s="11"/>
    </row>
    <row r="96" spans="2:8" x14ac:dyDescent="0.25">
      <c r="B96" s="11"/>
      <c r="C96" s="11"/>
      <c r="D96" s="10"/>
      <c r="E96" s="11"/>
      <c r="F96" s="11"/>
      <c r="G96" s="11" t="str">
        <f t="shared" si="5"/>
        <v>A faire</v>
      </c>
      <c r="H96" s="11"/>
    </row>
    <row r="97" spans="2:8" x14ac:dyDescent="0.25">
      <c r="B97" s="11"/>
      <c r="C97" s="11"/>
      <c r="D97" s="10"/>
      <c r="E97" s="11"/>
      <c r="F97" s="11"/>
      <c r="G97" s="11" t="str">
        <f t="shared" si="5"/>
        <v>A faire</v>
      </c>
      <c r="H97" s="11"/>
    </row>
    <row r="98" spans="2:8" x14ac:dyDescent="0.25">
      <c r="B98" s="11"/>
      <c r="C98" s="11"/>
      <c r="D98" s="10"/>
      <c r="E98" s="11"/>
      <c r="F98" s="11"/>
      <c r="G98" s="11" t="str">
        <f t="shared" si="5"/>
        <v>A faire</v>
      </c>
      <c r="H98" s="11"/>
    </row>
    <row r="99" spans="2:8" ht="90" x14ac:dyDescent="0.25">
      <c r="B99" s="11" t="s">
        <v>130</v>
      </c>
      <c r="C99" s="11" t="s">
        <v>131</v>
      </c>
      <c r="D99" s="10" t="s">
        <v>134</v>
      </c>
      <c r="E99" s="11"/>
      <c r="F99" s="11"/>
      <c r="G99" s="11" t="str">
        <f>IF(ISBLANK(H92),"A faire","Terminé")</f>
        <v>A faire</v>
      </c>
      <c r="H99" s="11"/>
    </row>
    <row r="100" spans="2:8" ht="60" x14ac:dyDescent="0.25">
      <c r="B100" s="11" t="s">
        <v>130</v>
      </c>
      <c r="C100" s="11" t="s">
        <v>132</v>
      </c>
      <c r="D100" s="36" t="s">
        <v>128</v>
      </c>
      <c r="E100" s="11"/>
      <c r="F100" s="11"/>
      <c r="G100" s="11" t="str">
        <f>IF(ISBLANK(H93),"A faire","Terminé")</f>
        <v>A faire</v>
      </c>
      <c r="H100" s="11"/>
    </row>
    <row r="101" spans="2:8" ht="30" x14ac:dyDescent="0.25">
      <c r="B101" s="11" t="s">
        <v>130</v>
      </c>
      <c r="C101" s="11" t="s">
        <v>131</v>
      </c>
      <c r="D101" s="36" t="s">
        <v>129</v>
      </c>
      <c r="E101" s="11"/>
      <c r="F101" s="11"/>
      <c r="G101" s="11" t="str">
        <f>IF(ISBLANK(H94),"A faire","Terminé")</f>
        <v>A faire</v>
      </c>
      <c r="H101" s="11"/>
    </row>
    <row r="102" spans="2:8" x14ac:dyDescent="0.25">
      <c r="B102" s="11"/>
      <c r="C102" s="11"/>
      <c r="D102" s="10"/>
      <c r="E102" s="11"/>
      <c r="F102" s="11"/>
      <c r="G102" s="11" t="str">
        <f t="shared" si="5"/>
        <v>A faire</v>
      </c>
      <c r="H102" s="11"/>
    </row>
    <row r="103" spans="2:8" x14ac:dyDescent="0.25">
      <c r="B103" s="11"/>
      <c r="C103" s="11"/>
      <c r="D103" s="10"/>
      <c r="E103" s="11"/>
      <c r="F103" s="11"/>
      <c r="G103" s="11" t="str">
        <f t="shared" si="5"/>
        <v>A faire</v>
      </c>
      <c r="H103" s="11"/>
    </row>
    <row r="104" spans="2:8" x14ac:dyDescent="0.25">
      <c r="B104" s="11"/>
      <c r="C104" s="11"/>
      <c r="D104" s="10"/>
      <c r="E104" s="11"/>
      <c r="F104" s="11"/>
      <c r="G104" s="11" t="str">
        <f t="shared" si="5"/>
        <v>A faire</v>
      </c>
      <c r="H104" s="11"/>
    </row>
    <row r="105" spans="2:8" x14ac:dyDescent="0.25">
      <c r="B105" s="11"/>
      <c r="C105" s="11"/>
      <c r="D105" s="10"/>
      <c r="E105" s="11"/>
      <c r="F105" s="11"/>
      <c r="G105" s="11" t="str">
        <f t="shared" si="5"/>
        <v>A faire</v>
      </c>
      <c r="H105" s="11"/>
    </row>
    <row r="106" spans="2:8" x14ac:dyDescent="0.25">
      <c r="B106" s="11"/>
      <c r="C106" s="11"/>
      <c r="D106" s="10"/>
      <c r="E106" s="11"/>
      <c r="F106" s="11"/>
      <c r="G106" s="11" t="str">
        <f t="shared" si="5"/>
        <v>A faire</v>
      </c>
      <c r="H106" s="11"/>
    </row>
    <row r="107" spans="2:8" x14ac:dyDescent="0.25">
      <c r="B107" s="11"/>
      <c r="C107" s="11"/>
      <c r="D107" s="10"/>
      <c r="E107" s="11"/>
      <c r="F107" s="11"/>
      <c r="G107" s="11" t="str">
        <f t="shared" si="5"/>
        <v>A faire</v>
      </c>
      <c r="H107" s="11"/>
    </row>
    <row r="108" spans="2:8" x14ac:dyDescent="0.25">
      <c r="B108" s="11"/>
      <c r="C108" s="11"/>
      <c r="D108" s="10"/>
      <c r="E108" s="11"/>
      <c r="F108" s="11"/>
      <c r="G108" s="11" t="str">
        <f t="shared" si="5"/>
        <v>A faire</v>
      </c>
      <c r="H108" s="11"/>
    </row>
    <row r="109" spans="2:8" x14ac:dyDescent="0.25">
      <c r="B109" s="11"/>
      <c r="C109" s="11"/>
      <c r="D109" s="10"/>
      <c r="E109" s="11"/>
      <c r="F109" s="11"/>
      <c r="G109" s="11" t="str">
        <f t="shared" si="5"/>
        <v>A faire</v>
      </c>
      <c r="H109" s="11"/>
    </row>
    <row r="110" spans="2:8" x14ac:dyDescent="0.25">
      <c r="B110" s="11"/>
      <c r="C110" s="11"/>
      <c r="D110" s="10"/>
      <c r="E110" s="11"/>
      <c r="F110" s="11"/>
      <c r="G110" s="11" t="str">
        <f t="shared" si="5"/>
        <v>A faire</v>
      </c>
      <c r="H110" s="11"/>
    </row>
    <row r="111" spans="2:8" x14ac:dyDescent="0.25">
      <c r="B111" s="11"/>
      <c r="C111" s="11"/>
      <c r="D111" s="10"/>
      <c r="E111" s="11"/>
      <c r="F111" s="11"/>
      <c r="G111" s="11" t="str">
        <f t="shared" si="5"/>
        <v>A faire</v>
      </c>
      <c r="H111" s="11"/>
    </row>
    <row r="112" spans="2:8" x14ac:dyDescent="0.25">
      <c r="B112" s="11"/>
      <c r="C112" s="11"/>
      <c r="D112" s="10"/>
      <c r="E112" s="11"/>
      <c r="F112" s="11"/>
      <c r="G112" s="11" t="str">
        <f t="shared" si="5"/>
        <v>A faire</v>
      </c>
      <c r="H112" s="11"/>
    </row>
    <row r="113" spans="2:8" x14ac:dyDescent="0.25">
      <c r="B113" s="11"/>
      <c r="C113" s="11"/>
      <c r="D113" s="10"/>
      <c r="E113" s="11"/>
      <c r="F113" s="11"/>
      <c r="G113" s="11" t="str">
        <f t="shared" si="5"/>
        <v>A faire</v>
      </c>
      <c r="H113" s="11"/>
    </row>
    <row r="114" spans="2:8" x14ac:dyDescent="0.25">
      <c r="B114" s="11"/>
      <c r="C114" s="11"/>
      <c r="D114" s="10"/>
      <c r="E114" s="11"/>
      <c r="F114" s="11"/>
      <c r="G114" s="11" t="str">
        <f t="shared" si="5"/>
        <v>A faire</v>
      </c>
      <c r="H114" s="11"/>
    </row>
    <row r="115" spans="2:8" x14ac:dyDescent="0.25">
      <c r="B115" s="11"/>
      <c r="C115" s="11"/>
      <c r="D115" s="10"/>
      <c r="E115" s="11"/>
      <c r="F115" s="11"/>
      <c r="G115" s="11" t="str">
        <f t="shared" si="5"/>
        <v>A faire</v>
      </c>
      <c r="H115" s="11"/>
    </row>
    <row r="116" spans="2:8" x14ac:dyDescent="0.25">
      <c r="B116" s="11"/>
      <c r="C116" s="11"/>
      <c r="D116" s="10"/>
      <c r="E116" s="11"/>
      <c r="F116" s="11"/>
      <c r="G116" s="11" t="str">
        <f t="shared" si="5"/>
        <v>A faire</v>
      </c>
      <c r="H116" s="11"/>
    </row>
    <row r="117" spans="2:8" x14ac:dyDescent="0.25">
      <c r="B117" s="11"/>
      <c r="C117" s="11"/>
      <c r="D117" s="10"/>
      <c r="E117" s="11"/>
      <c r="F117" s="11"/>
      <c r="G117" s="11" t="str">
        <f t="shared" si="5"/>
        <v>A faire</v>
      </c>
      <c r="H117" s="11"/>
    </row>
    <row r="118" spans="2:8" x14ac:dyDescent="0.25">
      <c r="B118" s="11"/>
      <c r="C118" s="11"/>
      <c r="D118" s="10"/>
      <c r="E118" s="11"/>
      <c r="F118" s="11"/>
      <c r="G118" s="11" t="str">
        <f t="shared" si="5"/>
        <v>A faire</v>
      </c>
      <c r="H118" s="11"/>
    </row>
    <row r="119" spans="2:8" x14ac:dyDescent="0.25">
      <c r="B119" s="11"/>
      <c r="C119" s="11"/>
      <c r="D119" s="10"/>
      <c r="E119" s="11"/>
      <c r="F119" s="11"/>
      <c r="G119" s="11" t="str">
        <f t="shared" si="5"/>
        <v>A faire</v>
      </c>
      <c r="H119" s="11"/>
    </row>
    <row r="120" spans="2:8" x14ac:dyDescent="0.25">
      <c r="B120" s="11"/>
      <c r="C120" s="11"/>
      <c r="D120" s="10"/>
      <c r="E120" s="11"/>
      <c r="F120" s="11"/>
      <c r="G120" s="11" t="str">
        <f t="shared" si="5"/>
        <v>A faire</v>
      </c>
      <c r="H120" s="11"/>
    </row>
    <row r="121" spans="2:8" x14ac:dyDescent="0.25">
      <c r="B121" s="11"/>
      <c r="C121" s="11"/>
      <c r="D121" s="10"/>
      <c r="E121" s="11"/>
      <c r="F121" s="11"/>
      <c r="G121" s="11" t="str">
        <f t="shared" si="5"/>
        <v>A faire</v>
      </c>
      <c r="H121" s="11"/>
    </row>
    <row r="122" spans="2:8" x14ac:dyDescent="0.25">
      <c r="B122" s="11"/>
      <c r="C122" s="11"/>
      <c r="D122" s="10"/>
      <c r="E122" s="11"/>
      <c r="F122" s="11"/>
      <c r="G122" s="11" t="str">
        <f t="shared" si="5"/>
        <v>A faire</v>
      </c>
      <c r="H122" s="11"/>
    </row>
    <row r="123" spans="2:8" x14ac:dyDescent="0.25">
      <c r="B123" s="11"/>
      <c r="C123" s="11"/>
      <c r="D123" s="10"/>
      <c r="E123" s="11"/>
      <c r="F123" s="11"/>
      <c r="G123" s="11" t="str">
        <f t="shared" si="5"/>
        <v>A faire</v>
      </c>
      <c r="H123" s="11"/>
    </row>
    <row r="124" spans="2:8" x14ac:dyDescent="0.25">
      <c r="B124" s="11"/>
      <c r="C124" s="11"/>
      <c r="D124" s="10"/>
      <c r="E124" s="11"/>
      <c r="F124" s="11"/>
      <c r="G124" s="11" t="str">
        <f t="shared" si="5"/>
        <v>A faire</v>
      </c>
      <c r="H124" s="11"/>
    </row>
    <row r="125" spans="2:8" x14ac:dyDescent="0.25">
      <c r="B125" s="11"/>
      <c r="C125" s="11"/>
      <c r="D125" s="10"/>
      <c r="E125" s="11"/>
      <c r="F125" s="11"/>
      <c r="G125" s="11" t="str">
        <f t="shared" si="5"/>
        <v>A faire</v>
      </c>
      <c r="H125" s="11"/>
    </row>
    <row r="126" spans="2:8" x14ac:dyDescent="0.25">
      <c r="B126" s="11"/>
      <c r="C126" s="11"/>
      <c r="D126" s="10"/>
      <c r="E126" s="11"/>
      <c r="F126" s="11"/>
      <c r="G126" s="11" t="str">
        <f t="shared" si="5"/>
        <v>A faire</v>
      </c>
      <c r="H126" s="11"/>
    </row>
    <row r="127" spans="2:8" x14ac:dyDescent="0.25">
      <c r="B127" s="11"/>
      <c r="C127" s="11"/>
      <c r="D127" s="10"/>
      <c r="E127" s="11"/>
      <c r="F127" s="11"/>
      <c r="G127" s="11" t="str">
        <f t="shared" si="5"/>
        <v>A faire</v>
      </c>
      <c r="H127" s="11"/>
    </row>
    <row r="128" spans="2:8" x14ac:dyDescent="0.25">
      <c r="B128" s="11"/>
      <c r="C128" s="11"/>
      <c r="D128" s="10"/>
      <c r="E128" s="11"/>
      <c r="F128" s="11"/>
      <c r="G128" s="11" t="str">
        <f t="shared" si="5"/>
        <v>A faire</v>
      </c>
      <c r="H128" s="11"/>
    </row>
    <row r="129" spans="2:8" x14ac:dyDescent="0.25">
      <c r="B129" s="11"/>
      <c r="C129" s="11"/>
      <c r="D129" s="10"/>
      <c r="E129" s="11"/>
      <c r="F129" s="11"/>
      <c r="G129" s="11" t="str">
        <f t="shared" si="5"/>
        <v>A faire</v>
      </c>
      <c r="H129" s="11"/>
    </row>
    <row r="130" spans="2:8" x14ac:dyDescent="0.25">
      <c r="B130" s="11"/>
      <c r="C130" s="11"/>
      <c r="D130" s="10"/>
      <c r="E130" s="11"/>
      <c r="F130" s="11"/>
      <c r="G130" s="11" t="str">
        <f t="shared" si="5"/>
        <v>A faire</v>
      </c>
      <c r="H130" s="11"/>
    </row>
    <row r="131" spans="2:8" x14ac:dyDescent="0.25">
      <c r="B131" s="11"/>
      <c r="C131" s="11"/>
      <c r="D131" s="10"/>
      <c r="E131" s="11"/>
      <c r="F131" s="11"/>
      <c r="G131" s="11" t="str">
        <f t="shared" si="5"/>
        <v>A faire</v>
      </c>
      <c r="H131" s="11"/>
    </row>
    <row r="132" spans="2:8" x14ac:dyDescent="0.25">
      <c r="B132" s="11"/>
      <c r="C132" s="11"/>
      <c r="D132" s="10"/>
      <c r="E132" s="11"/>
      <c r="F132" s="11"/>
      <c r="G132" s="11" t="str">
        <f t="shared" si="5"/>
        <v>A faire</v>
      </c>
      <c r="H132" s="11"/>
    </row>
    <row r="133" spans="2:8" x14ac:dyDescent="0.25">
      <c r="B133" s="11"/>
      <c r="C133" s="11"/>
      <c r="D133" s="10"/>
      <c r="E133" s="11"/>
      <c r="F133" s="11"/>
      <c r="G133" s="11" t="str">
        <f t="shared" si="5"/>
        <v>A faire</v>
      </c>
      <c r="H133" s="11"/>
    </row>
    <row r="134" spans="2:8" x14ac:dyDescent="0.25">
      <c r="B134" s="11"/>
      <c r="C134" s="11"/>
      <c r="D134" s="10"/>
      <c r="E134" s="11"/>
      <c r="F134" s="11"/>
      <c r="G134" s="11" t="str">
        <f t="shared" si="5"/>
        <v>A faire</v>
      </c>
      <c r="H134" s="11"/>
    </row>
    <row r="135" spans="2:8" x14ac:dyDescent="0.25">
      <c r="B135" s="11"/>
      <c r="C135" s="11"/>
      <c r="D135" s="10"/>
      <c r="E135" s="11"/>
      <c r="F135" s="11"/>
      <c r="G135" s="11" t="str">
        <f t="shared" si="5"/>
        <v>A faire</v>
      </c>
      <c r="H135" s="11"/>
    </row>
    <row r="136" spans="2:8" x14ac:dyDescent="0.25">
      <c r="B136" s="11"/>
      <c r="C136" s="11"/>
      <c r="D136" s="10"/>
      <c r="E136" s="11"/>
      <c r="F136" s="11"/>
      <c r="G136" s="11" t="str">
        <f t="shared" si="5"/>
        <v>A faire</v>
      </c>
      <c r="H136" s="11"/>
    </row>
    <row r="137" spans="2:8" x14ac:dyDescent="0.25">
      <c r="B137" s="11"/>
      <c r="C137" s="11"/>
      <c r="D137" s="10"/>
      <c r="E137" s="11"/>
      <c r="F137" s="11"/>
      <c r="G137" s="11" t="str">
        <f t="shared" si="5"/>
        <v>A faire</v>
      </c>
      <c r="H137" s="11"/>
    </row>
    <row r="138" spans="2:8" x14ac:dyDescent="0.25">
      <c r="B138" s="11"/>
      <c r="C138" s="11"/>
      <c r="D138" s="10"/>
      <c r="E138" s="11"/>
      <c r="F138" s="11"/>
      <c r="G138" s="11" t="str">
        <f t="shared" si="5"/>
        <v>A faire</v>
      </c>
      <c r="H138" s="11"/>
    </row>
    <row r="139" spans="2:8" x14ac:dyDescent="0.25">
      <c r="B139" s="11"/>
      <c r="C139" s="11"/>
      <c r="D139" s="10"/>
      <c r="E139" s="11"/>
      <c r="F139" s="11"/>
      <c r="G139" s="11" t="str">
        <f t="shared" si="5"/>
        <v>A faire</v>
      </c>
      <c r="H139" s="11"/>
    </row>
    <row r="140" spans="2:8" x14ac:dyDescent="0.25">
      <c r="B140" s="11"/>
      <c r="C140" s="11"/>
      <c r="D140" s="10"/>
      <c r="E140" s="11"/>
      <c r="F140" s="11"/>
      <c r="G140" s="11" t="str">
        <f t="shared" si="5"/>
        <v>A faire</v>
      </c>
      <c r="H140" s="11"/>
    </row>
    <row r="141" spans="2:8" x14ac:dyDescent="0.25">
      <c r="B141" s="11"/>
      <c r="C141" s="11"/>
      <c r="D141" s="10"/>
      <c r="E141" s="11"/>
      <c r="F141" s="11"/>
      <c r="G141" s="11" t="str">
        <f t="shared" si="5"/>
        <v>A faire</v>
      </c>
      <c r="H141" s="11"/>
    </row>
    <row r="142" spans="2:8" x14ac:dyDescent="0.25">
      <c r="B142" s="11"/>
      <c r="C142" s="11"/>
      <c r="D142" s="10"/>
      <c r="E142" s="11"/>
      <c r="F142" s="11"/>
      <c r="G142" s="11" t="str">
        <f t="shared" si="5"/>
        <v>A faire</v>
      </c>
      <c r="H142" s="11"/>
    </row>
    <row r="143" spans="2:8" x14ac:dyDescent="0.25">
      <c r="B143" s="11"/>
      <c r="C143" s="11"/>
      <c r="D143" s="10"/>
      <c r="E143" s="11"/>
      <c r="F143" s="11"/>
      <c r="G143" s="11" t="str">
        <f t="shared" si="5"/>
        <v>A faire</v>
      </c>
      <c r="H143" s="11"/>
    </row>
    <row r="144" spans="2:8" x14ac:dyDescent="0.25">
      <c r="B144" s="11"/>
      <c r="C144" s="11"/>
      <c r="D144" s="10"/>
      <c r="E144" s="11"/>
      <c r="F144" s="11"/>
      <c r="G144" s="11" t="str">
        <f t="shared" ref="G144:G158" si="6">IF(ISBLANK(H144),"A faire","Terminé")</f>
        <v>A faire</v>
      </c>
      <c r="H144" s="11"/>
    </row>
    <row r="145" spans="2:8" x14ac:dyDescent="0.25">
      <c r="B145" s="11"/>
      <c r="C145" s="11"/>
      <c r="D145" s="10"/>
      <c r="E145" s="11"/>
      <c r="F145" s="11"/>
      <c r="G145" s="11" t="str">
        <f t="shared" si="6"/>
        <v>A faire</v>
      </c>
      <c r="H145" s="11"/>
    </row>
    <row r="146" spans="2:8" x14ac:dyDescent="0.25">
      <c r="B146" s="11"/>
      <c r="C146" s="11"/>
      <c r="D146" s="10"/>
      <c r="E146" s="11"/>
      <c r="F146" s="11"/>
      <c r="G146" s="11" t="str">
        <f t="shared" si="6"/>
        <v>A faire</v>
      </c>
      <c r="H146" s="11"/>
    </row>
    <row r="147" spans="2:8" x14ac:dyDescent="0.25">
      <c r="B147" s="11"/>
      <c r="C147" s="11"/>
      <c r="D147" s="10"/>
      <c r="E147" s="11"/>
      <c r="F147" s="11"/>
      <c r="G147" s="11" t="str">
        <f t="shared" si="6"/>
        <v>A faire</v>
      </c>
      <c r="H147" s="11"/>
    </row>
    <row r="148" spans="2:8" x14ac:dyDescent="0.25">
      <c r="B148" s="11"/>
      <c r="C148" s="11"/>
      <c r="D148" s="10"/>
      <c r="E148" s="11"/>
      <c r="F148" s="11"/>
      <c r="G148" s="11" t="str">
        <f t="shared" si="6"/>
        <v>A faire</v>
      </c>
      <c r="H148" s="11"/>
    </row>
    <row r="149" spans="2:8" x14ac:dyDescent="0.25">
      <c r="B149" s="11"/>
      <c r="C149" s="11"/>
      <c r="D149" s="10"/>
      <c r="E149" s="11"/>
      <c r="F149" s="11"/>
      <c r="G149" s="11" t="str">
        <f t="shared" si="6"/>
        <v>A faire</v>
      </c>
      <c r="H149" s="11"/>
    </row>
    <row r="150" spans="2:8" x14ac:dyDescent="0.25">
      <c r="B150" s="11"/>
      <c r="C150" s="11"/>
      <c r="D150" s="10"/>
      <c r="E150" s="11"/>
      <c r="F150" s="11"/>
      <c r="G150" s="11" t="str">
        <f t="shared" si="6"/>
        <v>A faire</v>
      </c>
      <c r="H150" s="11"/>
    </row>
    <row r="151" spans="2:8" x14ac:dyDescent="0.25">
      <c r="B151" s="11"/>
      <c r="C151" s="11"/>
      <c r="D151" s="10"/>
      <c r="E151" s="11"/>
      <c r="F151" s="11"/>
      <c r="G151" s="11" t="str">
        <f t="shared" si="6"/>
        <v>A faire</v>
      </c>
      <c r="H151" s="11"/>
    </row>
    <row r="152" spans="2:8" x14ac:dyDescent="0.25">
      <c r="B152" s="11"/>
      <c r="C152" s="11"/>
      <c r="D152" s="10"/>
      <c r="E152" s="11"/>
      <c r="F152" s="11"/>
      <c r="G152" s="11" t="str">
        <f t="shared" si="6"/>
        <v>A faire</v>
      </c>
      <c r="H152" s="11"/>
    </row>
    <row r="153" spans="2:8" x14ac:dyDescent="0.25">
      <c r="B153" s="11"/>
      <c r="C153" s="11"/>
      <c r="D153" s="10"/>
      <c r="E153" s="11"/>
      <c r="F153" s="11"/>
      <c r="G153" s="11" t="str">
        <f t="shared" si="6"/>
        <v>A faire</v>
      </c>
      <c r="H153" s="11"/>
    </row>
    <row r="154" spans="2:8" x14ac:dyDescent="0.25">
      <c r="B154" s="11"/>
      <c r="C154" s="11"/>
      <c r="D154" s="10"/>
      <c r="E154" s="11"/>
      <c r="F154" s="11"/>
      <c r="G154" s="11" t="str">
        <f t="shared" si="6"/>
        <v>A faire</v>
      </c>
      <c r="H154" s="11"/>
    </row>
    <row r="155" spans="2:8" x14ac:dyDescent="0.25">
      <c r="B155" s="11"/>
      <c r="C155" s="11"/>
      <c r="D155" s="10"/>
      <c r="E155" s="11"/>
      <c r="F155" s="11"/>
      <c r="G155" s="11" t="str">
        <f t="shared" si="6"/>
        <v>A faire</v>
      </c>
      <c r="H155" s="11"/>
    </row>
    <row r="156" spans="2:8" x14ac:dyDescent="0.25">
      <c r="B156" s="11"/>
      <c r="C156" s="11"/>
      <c r="D156" s="10"/>
      <c r="E156" s="11"/>
      <c r="F156" s="11"/>
      <c r="G156" s="11" t="str">
        <f t="shared" si="6"/>
        <v>A faire</v>
      </c>
      <c r="H156" s="11"/>
    </row>
    <row r="157" spans="2:8" x14ac:dyDescent="0.25">
      <c r="B157" s="11"/>
      <c r="C157" s="11"/>
      <c r="D157" s="10"/>
      <c r="E157" s="11"/>
      <c r="F157" s="11"/>
      <c r="G157" s="11" t="str">
        <f t="shared" si="6"/>
        <v>A faire</v>
      </c>
      <c r="H157" s="11"/>
    </row>
    <row r="158" spans="2:8" x14ac:dyDescent="0.25">
      <c r="B158" s="11"/>
      <c r="C158" s="11"/>
      <c r="D158" s="10"/>
      <c r="E158" s="11"/>
      <c r="F158" s="11"/>
      <c r="G158" s="11" t="str">
        <f t="shared" si="6"/>
        <v>A faire</v>
      </c>
      <c r="H158" s="11"/>
    </row>
  </sheetData>
  <autoFilter ref="B3:H158">
    <filterColumn colId="5">
      <filters blank="1">
        <filter val="A faire"/>
      </filters>
    </filterColumn>
  </autoFilter>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8"/>
  <sheetViews>
    <sheetView showGridLines="0" zoomScale="59" zoomScaleNormal="60" workbookViewId="0">
      <selection activeCell="K28" sqref="K28"/>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8" t="s">
        <v>140</v>
      </c>
      <c r="E3" s="38"/>
      <c r="F3" s="38"/>
      <c r="G3" s="38"/>
      <c r="H3" s="38"/>
      <c r="I3" s="38"/>
      <c r="J3" s="28"/>
      <c r="K3" s="29"/>
      <c r="L3" s="23"/>
    </row>
    <row r="4" spans="2:12" x14ac:dyDescent="0.25">
      <c r="B4" s="21"/>
      <c r="C4" s="22"/>
      <c r="D4" s="22"/>
      <c r="E4" s="22"/>
      <c r="F4" s="22"/>
      <c r="G4" s="22"/>
      <c r="H4" s="22"/>
      <c r="I4" s="22"/>
      <c r="J4" s="22"/>
      <c r="K4" s="22"/>
      <c r="L4" s="23"/>
    </row>
    <row r="5" spans="2:12" x14ac:dyDescent="0.25">
      <c r="B5" s="21"/>
      <c r="C5" s="33" t="s">
        <v>71</v>
      </c>
      <c r="D5" s="30">
        <v>65</v>
      </c>
      <c r="E5" s="22"/>
      <c r="F5" s="22"/>
      <c r="G5" s="33" t="s">
        <v>72</v>
      </c>
      <c r="H5" s="32">
        <f ca="1">TODAY()</f>
        <v>43966</v>
      </c>
      <c r="I5" s="22"/>
      <c r="J5" s="22"/>
      <c r="K5" s="22"/>
      <c r="L5" s="23"/>
    </row>
    <row r="6" spans="2:12" ht="30" x14ac:dyDescent="0.25">
      <c r="B6" s="21"/>
      <c r="C6" s="34" t="s">
        <v>75</v>
      </c>
      <c r="D6" s="30">
        <v>324</v>
      </c>
      <c r="E6" s="22"/>
      <c r="F6" s="22"/>
      <c r="G6" s="33" t="s">
        <v>98</v>
      </c>
      <c r="H6" s="30">
        <v>3</v>
      </c>
      <c r="I6" s="33" t="s">
        <v>103</v>
      </c>
      <c r="J6" s="32">
        <v>43966</v>
      </c>
      <c r="K6" s="22"/>
      <c r="L6" s="23"/>
    </row>
    <row r="7" spans="2:12" x14ac:dyDescent="0.25">
      <c r="B7" s="21"/>
      <c r="C7" s="22"/>
      <c r="D7" s="22"/>
      <c r="E7" s="22"/>
      <c r="F7" s="22"/>
      <c r="G7" s="22"/>
      <c r="H7" s="22"/>
      <c r="I7" s="22"/>
      <c r="J7" s="22"/>
      <c r="K7" s="22"/>
      <c r="L7" s="23"/>
    </row>
    <row r="8" spans="2:12" x14ac:dyDescent="0.25">
      <c r="B8" s="21"/>
      <c r="C8" s="22"/>
      <c r="D8" s="35">
        <f>J6-1</f>
        <v>43965</v>
      </c>
      <c r="E8" s="35">
        <f>D8+1</f>
        <v>43966</v>
      </c>
      <c r="F8" s="35">
        <f t="shared" ref="F8" si="0">E8+1</f>
        <v>43967</v>
      </c>
      <c r="G8" s="35">
        <f t="shared" ref="G8" si="1">F8+1</f>
        <v>43968</v>
      </c>
      <c r="H8" s="35">
        <f t="shared" ref="H8" si="2">G8+1</f>
        <v>43969</v>
      </c>
      <c r="I8" s="35">
        <f t="shared" ref="I8" si="3">H8+1</f>
        <v>43970</v>
      </c>
      <c r="J8" s="35">
        <f t="shared" ref="J8" si="4">I8+1</f>
        <v>43971</v>
      </c>
      <c r="K8" s="35">
        <f t="shared" ref="K8" si="5">J8+1</f>
        <v>43972</v>
      </c>
      <c r="L8" s="23"/>
    </row>
    <row r="9" spans="2:12" x14ac:dyDescent="0.25">
      <c r="B9" s="21"/>
      <c r="C9" s="33" t="s">
        <v>68</v>
      </c>
      <c r="D9" s="30">
        <v>0</v>
      </c>
      <c r="E9" s="30">
        <f ca="1">IF($H$5&gt;=E$8,SUMPRODUCT(--($H$6=backlog!$F$4:$F$158),--(backlog!$E$4:$E$158),--(backlog!$H$4:$H$158&lt;=Burndown!E$8),--(backlog!$G$4:$G$158="Terminé")),NA())</f>
        <v>0</v>
      </c>
      <c r="F9" s="30" t="e">
        <f ca="1">IF($H$5&gt;=F$8,SUMPRODUCT(--($H$6=backlog!$F$4:$F$158),--(backlog!$E$4:$E$158),--(backlog!$H$4:$H$158&lt;=Burndown!F$8),--(backlog!$G$4:$G$158="Terminé")),NA())</f>
        <v>#N/A</v>
      </c>
      <c r="G9" s="30" t="e">
        <f ca="1">IF($H$5&gt;=G$8,SUMPRODUCT(--($H$6=backlog!$F$4:$F$158),--(backlog!$E$4:$E$158),--(backlog!$H$4:$H$158&lt;=Burndown!G$8),--(backlog!$G$4:$G$158="Terminé")),NA())</f>
        <v>#N/A</v>
      </c>
      <c r="H9" s="30" t="e">
        <f ca="1">IF($H$5&gt;=H$8,SUMPRODUCT(--($H$6=backlog!$F$4:$F$158),--(backlog!$E$4:$E$158),--(backlog!$H$4:$H$158&lt;=Burndown!H$8),--(backlog!$G$4:$G$158="Terminé")),NA())</f>
        <v>#N/A</v>
      </c>
      <c r="I9" s="30" t="e">
        <f ca="1">IF($H$5&gt;=I$8,SUMPRODUCT(--($H$6=backlog!$F$4:$F$158),--(backlog!$E$4:$E$158),--(backlog!$H$4:$H$158&lt;=Burndown!I$8),--(backlog!$G$4:$G$158="Terminé")),NA())</f>
        <v>#N/A</v>
      </c>
      <c r="J9" s="30" t="e">
        <f ca="1">IF($H$5&gt;=J$8,SUMPRODUCT(--($H$6=backlog!$F$4:$F$158),--(backlog!$E$4:$E$158),--(backlog!$H$4:$H$158&lt;=Burndown!J$8),--(backlog!$G$4:$G$158="Terminé")),NA())</f>
        <v>#N/A</v>
      </c>
      <c r="K9" s="30" t="e">
        <f ca="1">IF($H$5&gt;=K$8,SUMPRODUCT(--($H$6=backlog!$F$4:$F$158),--(backlog!$E$4:$E$158),--(backlog!$H$4:$H$158&lt;=Burndown!K$8),--(backlog!$G$4:$G$158="Terminé")),NA())</f>
        <v>#N/A</v>
      </c>
      <c r="L9" s="23"/>
    </row>
    <row r="10" spans="2:12" x14ac:dyDescent="0.25">
      <c r="B10" s="21"/>
      <c r="C10" s="33" t="s">
        <v>69</v>
      </c>
      <c r="D10" s="30">
        <f>$D$5</f>
        <v>65</v>
      </c>
      <c r="E10" s="30">
        <f ca="1">IF($H$5&gt;=E$8,$D$5-E9,NA())</f>
        <v>65</v>
      </c>
      <c r="F10" s="30" t="e">
        <f t="shared" ref="F10:K10" ca="1" si="6">IF($H$5&gt;=F$8,$D$5-F9,NA())</f>
        <v>#N/A</v>
      </c>
      <c r="G10" s="30" t="e">
        <f t="shared" ca="1" si="6"/>
        <v>#N/A</v>
      </c>
      <c r="H10" s="30" t="e">
        <f t="shared" ca="1" si="6"/>
        <v>#N/A</v>
      </c>
      <c r="I10" s="30" t="e">
        <f t="shared" ca="1" si="6"/>
        <v>#N/A</v>
      </c>
      <c r="J10" s="30" t="e">
        <f t="shared" ca="1" si="6"/>
        <v>#N/A</v>
      </c>
      <c r="K10" s="30" t="e">
        <f t="shared" ca="1" si="6"/>
        <v>#N/A</v>
      </c>
      <c r="L10" s="23"/>
    </row>
    <row r="11" spans="2:12" x14ac:dyDescent="0.25">
      <c r="B11" s="21"/>
      <c r="C11" s="33" t="s">
        <v>70</v>
      </c>
      <c r="D11" s="30">
        <f>$D$5</f>
        <v>65</v>
      </c>
      <c r="E11" s="31">
        <f>(7-COUNTA($E$8:E$8))/7*$D$11</f>
        <v>55.714285714285708</v>
      </c>
      <c r="F11" s="31">
        <f>(7-COUNTA($E$8:F$8))/7*$D$11</f>
        <v>46.428571428571431</v>
      </c>
      <c r="G11" s="31">
        <f>(7-COUNTA($E$8:G$8))/7*$D$11</f>
        <v>37.142857142857139</v>
      </c>
      <c r="H11" s="31">
        <f>(7-COUNTA($E$8:H$8))/7*$D$11</f>
        <v>27.857142857142854</v>
      </c>
      <c r="I11" s="31">
        <f>(7-COUNTA($E$8:I$8))/7*$D$11</f>
        <v>18.571428571428569</v>
      </c>
      <c r="J11" s="31">
        <f>(7-COUNTA($E$8:J$8))/7*$D$11</f>
        <v>9.2857142857142847</v>
      </c>
      <c r="K11" s="31">
        <f>(7-COUNTA($E$8:K$8))/7*$D$11</f>
        <v>0</v>
      </c>
      <c r="L11" s="23"/>
    </row>
    <row r="12" spans="2:12" x14ac:dyDescent="0.25">
      <c r="B12" s="21"/>
      <c r="C12" s="33" t="s">
        <v>80</v>
      </c>
      <c r="D12" s="31">
        <f>D11-D10</f>
        <v>0</v>
      </c>
      <c r="E12" s="31">
        <f t="shared" ref="E12:K12" ca="1" si="7">E11-E10</f>
        <v>-9.2857142857142918</v>
      </c>
      <c r="F12" s="31" t="e">
        <f t="shared" ca="1" si="7"/>
        <v>#N/A</v>
      </c>
      <c r="G12" s="31" t="e">
        <f t="shared" ca="1" si="7"/>
        <v>#N/A</v>
      </c>
      <c r="H12" s="31" t="e">
        <f t="shared" ca="1" si="7"/>
        <v>#N/A</v>
      </c>
      <c r="I12" s="31" t="e">
        <f t="shared" ca="1" si="7"/>
        <v>#N/A</v>
      </c>
      <c r="J12" s="31" t="e">
        <f t="shared" ca="1" si="7"/>
        <v>#N/A</v>
      </c>
      <c r="K12" s="31" t="e">
        <f t="shared" ca="1" si="7"/>
        <v>#N/A</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1" spans="2:12" ht="15.75" thickBot="1" x14ac:dyDescent="0.3"/>
    <row r="32" spans="2:12" ht="15.75" thickBot="1" x14ac:dyDescent="0.3">
      <c r="B32" s="18"/>
      <c r="C32" s="19"/>
      <c r="D32" s="19"/>
      <c r="E32" s="19"/>
      <c r="F32" s="19"/>
      <c r="G32" s="19"/>
      <c r="H32" s="19"/>
      <c r="I32" s="19"/>
      <c r="J32" s="19"/>
      <c r="K32" s="19"/>
      <c r="L32" s="20"/>
    </row>
    <row r="33" spans="2:12" ht="27" thickBot="1" x14ac:dyDescent="0.3">
      <c r="B33" s="21"/>
      <c r="C33" s="27"/>
      <c r="D33" s="38" t="s">
        <v>97</v>
      </c>
      <c r="E33" s="38"/>
      <c r="F33" s="38"/>
      <c r="G33" s="38"/>
      <c r="H33" s="38"/>
      <c r="I33" s="38"/>
      <c r="J33" s="28"/>
      <c r="K33" s="29"/>
      <c r="L33" s="23"/>
    </row>
    <row r="34" spans="2:12" x14ac:dyDescent="0.25">
      <c r="B34" s="21"/>
      <c r="C34" s="22"/>
      <c r="D34" s="22"/>
      <c r="E34" s="22"/>
      <c r="F34" s="22"/>
      <c r="G34" s="22"/>
      <c r="H34" s="22"/>
      <c r="I34" s="22"/>
      <c r="J34" s="22"/>
      <c r="K34" s="22"/>
      <c r="L34" s="23"/>
    </row>
    <row r="35" spans="2:12" x14ac:dyDescent="0.25">
      <c r="B35" s="21"/>
      <c r="C35" s="33" t="s">
        <v>71</v>
      </c>
      <c r="D35" s="30">
        <v>67</v>
      </c>
      <c r="E35" s="22"/>
      <c r="F35" s="22"/>
      <c r="G35" s="33" t="s">
        <v>72</v>
      </c>
      <c r="H35" s="32">
        <v>43966</v>
      </c>
      <c r="I35" s="22"/>
      <c r="J35" s="22"/>
      <c r="K35" s="22"/>
      <c r="L35" s="23"/>
    </row>
    <row r="36" spans="2:12" ht="30" x14ac:dyDescent="0.25">
      <c r="B36" s="21"/>
      <c r="C36" s="34" t="s">
        <v>75</v>
      </c>
      <c r="D36" s="30">
        <v>324</v>
      </c>
      <c r="E36" s="22"/>
      <c r="F36" s="22"/>
      <c r="G36" s="33" t="s">
        <v>98</v>
      </c>
      <c r="H36" s="30">
        <v>2</v>
      </c>
      <c r="I36" s="33" t="s">
        <v>103</v>
      </c>
      <c r="J36" s="32">
        <v>43959</v>
      </c>
      <c r="K36" s="22"/>
      <c r="L36" s="23"/>
    </row>
    <row r="37" spans="2:12" x14ac:dyDescent="0.25">
      <c r="B37" s="21"/>
      <c r="C37" s="22"/>
      <c r="D37" s="22"/>
      <c r="E37" s="22"/>
      <c r="F37" s="22"/>
      <c r="G37" s="22"/>
      <c r="H37" s="22"/>
      <c r="I37" s="22"/>
      <c r="J37" s="22"/>
      <c r="K37" s="22"/>
      <c r="L37" s="23"/>
    </row>
    <row r="38" spans="2:12" x14ac:dyDescent="0.25">
      <c r="B38" s="21"/>
      <c r="C38" s="22"/>
      <c r="D38" s="35">
        <v>43958</v>
      </c>
      <c r="E38" s="35">
        <v>43959</v>
      </c>
      <c r="F38" s="35">
        <v>43960</v>
      </c>
      <c r="G38" s="35">
        <v>43961</v>
      </c>
      <c r="H38" s="35">
        <v>43962</v>
      </c>
      <c r="I38" s="35">
        <v>43963</v>
      </c>
      <c r="J38" s="35">
        <v>43964</v>
      </c>
      <c r="K38" s="35">
        <v>43965</v>
      </c>
      <c r="L38" s="23"/>
    </row>
    <row r="39" spans="2:12" x14ac:dyDescent="0.25">
      <c r="B39" s="21"/>
      <c r="C39" s="33" t="s">
        <v>68</v>
      </c>
      <c r="D39" s="30">
        <v>0</v>
      </c>
      <c r="E39" s="30">
        <v>8</v>
      </c>
      <c r="F39" s="30">
        <v>16</v>
      </c>
      <c r="G39" s="30">
        <v>16</v>
      </c>
      <c r="H39" s="30">
        <v>29</v>
      </c>
      <c r="I39" s="30">
        <v>40</v>
      </c>
      <c r="J39" s="30">
        <v>50</v>
      </c>
      <c r="K39" s="30">
        <v>50</v>
      </c>
      <c r="L39" s="23"/>
    </row>
    <row r="40" spans="2:12" x14ac:dyDescent="0.25">
      <c r="B40" s="21"/>
      <c r="C40" s="33" t="s">
        <v>69</v>
      </c>
      <c r="D40" s="30">
        <v>67</v>
      </c>
      <c r="E40" s="30">
        <v>59</v>
      </c>
      <c r="F40" s="30">
        <v>51</v>
      </c>
      <c r="G40" s="30">
        <v>51</v>
      </c>
      <c r="H40" s="30">
        <v>38</v>
      </c>
      <c r="I40" s="30">
        <v>27</v>
      </c>
      <c r="J40" s="30">
        <v>17</v>
      </c>
      <c r="K40" s="30">
        <v>17</v>
      </c>
      <c r="L40" s="23"/>
    </row>
    <row r="41" spans="2:12" x14ac:dyDescent="0.25">
      <c r="B41" s="21"/>
      <c r="C41" s="33" t="s">
        <v>70</v>
      </c>
      <c r="D41" s="30">
        <v>67</v>
      </c>
      <c r="E41" s="31">
        <v>57.428571428571423</v>
      </c>
      <c r="F41" s="31">
        <v>47.857142857142861</v>
      </c>
      <c r="G41" s="31">
        <v>38.285714285714285</v>
      </c>
      <c r="H41" s="31">
        <v>28.714285714285712</v>
      </c>
      <c r="I41" s="31">
        <v>19.142857142857142</v>
      </c>
      <c r="J41" s="31">
        <v>9.5714285714285712</v>
      </c>
      <c r="K41" s="31">
        <v>0</v>
      </c>
      <c r="L41" s="23"/>
    </row>
    <row r="42" spans="2:12" x14ac:dyDescent="0.25">
      <c r="B42" s="21"/>
      <c r="C42" s="33" t="s">
        <v>80</v>
      </c>
      <c r="D42" s="31">
        <v>0</v>
      </c>
      <c r="E42" s="31">
        <v>-1.5714285714285765</v>
      </c>
      <c r="F42" s="31">
        <v>-3.1428571428571388</v>
      </c>
      <c r="G42" s="31">
        <v>-12.714285714285715</v>
      </c>
      <c r="H42" s="31">
        <v>-9.2857142857142883</v>
      </c>
      <c r="I42" s="31">
        <v>-7.8571428571428577</v>
      </c>
      <c r="J42" s="31">
        <v>-7.4285714285714288</v>
      </c>
      <c r="K42" s="31">
        <v>-17</v>
      </c>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x14ac:dyDescent="0.25">
      <c r="B58" s="21"/>
      <c r="C58" s="22"/>
      <c r="D58" s="22"/>
      <c r="E58" s="22"/>
      <c r="F58" s="22"/>
      <c r="G58" s="22"/>
      <c r="H58" s="22"/>
      <c r="I58" s="22"/>
      <c r="J58" s="22"/>
      <c r="K58" s="22"/>
      <c r="L58" s="23"/>
    </row>
    <row r="59" spans="2:12" ht="15.75" thickBot="1" x14ac:dyDescent="0.3">
      <c r="B59" s="24"/>
      <c r="C59" s="25"/>
      <c r="D59" s="25"/>
      <c r="E59" s="25"/>
      <c r="F59" s="25"/>
      <c r="G59" s="25"/>
      <c r="H59" s="25"/>
      <c r="I59" s="25"/>
      <c r="J59" s="25"/>
      <c r="K59" s="25"/>
      <c r="L59" s="26"/>
    </row>
    <row r="60" spans="2:12" ht="15.75" thickBot="1" x14ac:dyDescent="0.3"/>
    <row r="61" spans="2:12" ht="15.75" thickBot="1" x14ac:dyDescent="0.3">
      <c r="B61" s="18"/>
      <c r="C61" s="19"/>
      <c r="D61" s="19"/>
      <c r="E61" s="19"/>
      <c r="F61" s="19"/>
      <c r="G61" s="19"/>
      <c r="H61" s="19"/>
      <c r="I61" s="19"/>
      <c r="J61" s="19"/>
      <c r="K61" s="19"/>
      <c r="L61" s="20"/>
    </row>
    <row r="62" spans="2:12" ht="27" thickBot="1" x14ac:dyDescent="0.3">
      <c r="B62" s="21"/>
      <c r="C62" s="27"/>
      <c r="D62" s="38" t="s">
        <v>96</v>
      </c>
      <c r="E62" s="38"/>
      <c r="F62" s="38"/>
      <c r="G62" s="38"/>
      <c r="H62" s="38"/>
      <c r="I62" s="38"/>
      <c r="J62" s="28"/>
      <c r="K62" s="29"/>
      <c r="L62" s="23"/>
    </row>
    <row r="63" spans="2:12" x14ac:dyDescent="0.25">
      <c r="B63" s="21"/>
      <c r="C63" s="22"/>
      <c r="D63" s="22"/>
      <c r="E63" s="22"/>
      <c r="F63" s="22"/>
      <c r="G63" s="22"/>
      <c r="H63" s="22"/>
      <c r="I63" s="22"/>
      <c r="J63" s="22"/>
      <c r="K63" s="22"/>
      <c r="L63" s="23"/>
    </row>
    <row r="64" spans="2:12" x14ac:dyDescent="0.25">
      <c r="B64" s="21"/>
      <c r="C64" s="33" t="s">
        <v>71</v>
      </c>
      <c r="D64" s="30">
        <v>77</v>
      </c>
      <c r="E64" s="22"/>
      <c r="F64" s="22"/>
      <c r="G64" s="33" t="s">
        <v>72</v>
      </c>
      <c r="H64" s="32">
        <f ca="1">TODAY()</f>
        <v>43966</v>
      </c>
      <c r="I64" s="22"/>
      <c r="J64" s="22"/>
      <c r="K64" s="22"/>
      <c r="L64" s="23"/>
    </row>
    <row r="65" spans="2:12" ht="30" customHeight="1" x14ac:dyDescent="0.25">
      <c r="B65" s="21"/>
      <c r="C65" s="34" t="s">
        <v>75</v>
      </c>
      <c r="D65" s="30">
        <v>266</v>
      </c>
      <c r="E65" s="22"/>
      <c r="F65" s="22"/>
      <c r="G65" s="22"/>
      <c r="H65" s="22"/>
      <c r="I65" s="22"/>
      <c r="J65" s="22"/>
      <c r="K65" s="22"/>
      <c r="L65" s="23"/>
    </row>
    <row r="66" spans="2:12" x14ac:dyDescent="0.25">
      <c r="B66" s="21"/>
      <c r="C66" s="22"/>
      <c r="D66" s="22"/>
      <c r="E66" s="22"/>
      <c r="F66" s="22"/>
      <c r="G66" s="22"/>
      <c r="H66" s="22"/>
      <c r="I66" s="22"/>
      <c r="J66" s="22"/>
      <c r="K66" s="22"/>
      <c r="L66" s="23"/>
    </row>
    <row r="67" spans="2:12" x14ac:dyDescent="0.25">
      <c r="B67" s="21"/>
      <c r="C67" s="22"/>
      <c r="D67" s="35">
        <v>43951</v>
      </c>
      <c r="E67" s="35">
        <v>43952</v>
      </c>
      <c r="F67" s="35">
        <v>43953</v>
      </c>
      <c r="G67" s="35">
        <v>43954</v>
      </c>
      <c r="H67" s="35">
        <v>43955</v>
      </c>
      <c r="I67" s="35">
        <v>43956</v>
      </c>
      <c r="J67" s="35">
        <v>43957</v>
      </c>
      <c r="K67" s="35">
        <v>43958</v>
      </c>
      <c r="L67" s="23"/>
    </row>
    <row r="68" spans="2:12" x14ac:dyDescent="0.25">
      <c r="B68" s="21"/>
      <c r="C68" s="33" t="s">
        <v>68</v>
      </c>
      <c r="D68" s="30">
        <v>0</v>
      </c>
      <c r="E68" s="30">
        <v>2</v>
      </c>
      <c r="F68" s="30">
        <v>10</v>
      </c>
      <c r="G68" s="30">
        <v>21</v>
      </c>
      <c r="H68" s="30">
        <v>35</v>
      </c>
      <c r="I68" s="30">
        <v>40</v>
      </c>
      <c r="J68" s="30">
        <v>48</v>
      </c>
      <c r="K68" s="30">
        <v>51</v>
      </c>
      <c r="L68" s="23"/>
    </row>
    <row r="69" spans="2:12" x14ac:dyDescent="0.25">
      <c r="B69" s="21"/>
      <c r="C69" s="33" t="s">
        <v>69</v>
      </c>
      <c r="D69" s="30">
        <v>77</v>
      </c>
      <c r="E69" s="30">
        <v>75</v>
      </c>
      <c r="F69" s="30">
        <v>67</v>
      </c>
      <c r="G69" s="30">
        <v>56</v>
      </c>
      <c r="H69" s="30">
        <v>42</v>
      </c>
      <c r="I69" s="30">
        <v>37</v>
      </c>
      <c r="J69" s="30">
        <v>29</v>
      </c>
      <c r="K69" s="30">
        <v>26</v>
      </c>
      <c r="L69" s="23"/>
    </row>
    <row r="70" spans="2:12" x14ac:dyDescent="0.25">
      <c r="B70" s="21"/>
      <c r="C70" s="33" t="s">
        <v>70</v>
      </c>
      <c r="D70" s="30">
        <v>77</v>
      </c>
      <c r="E70" s="31">
        <v>66</v>
      </c>
      <c r="F70" s="31">
        <v>55</v>
      </c>
      <c r="G70" s="31">
        <v>44</v>
      </c>
      <c r="H70" s="31">
        <v>33</v>
      </c>
      <c r="I70" s="31">
        <v>22</v>
      </c>
      <c r="J70" s="31">
        <v>11</v>
      </c>
      <c r="K70" s="31">
        <v>0</v>
      </c>
      <c r="L70" s="23"/>
    </row>
    <row r="71" spans="2:12" x14ac:dyDescent="0.25">
      <c r="B71" s="21"/>
      <c r="C71" s="33" t="s">
        <v>80</v>
      </c>
      <c r="D71" s="30">
        <v>0</v>
      </c>
      <c r="E71" s="30">
        <v>-9</v>
      </c>
      <c r="F71" s="30">
        <v>-12</v>
      </c>
      <c r="G71" s="30">
        <v>-12</v>
      </c>
      <c r="H71" s="30">
        <v>-9</v>
      </c>
      <c r="I71" s="30">
        <v>-15</v>
      </c>
      <c r="J71" s="30">
        <v>-18</v>
      </c>
      <c r="K71" s="30">
        <v>-26</v>
      </c>
      <c r="L71" s="23"/>
    </row>
    <row r="72" spans="2:12" x14ac:dyDescent="0.25">
      <c r="B72" s="21"/>
      <c r="C72" s="22"/>
      <c r="D72" s="22"/>
      <c r="E72" s="22"/>
      <c r="F72" s="22"/>
      <c r="G72" s="22"/>
      <c r="H72" s="22"/>
      <c r="I72" s="22"/>
      <c r="J72" s="22"/>
      <c r="K72" s="22"/>
      <c r="L72" s="23"/>
    </row>
    <row r="73" spans="2:12" x14ac:dyDescent="0.25">
      <c r="B73" s="21"/>
      <c r="C73" s="22"/>
      <c r="D73" s="22"/>
      <c r="E73" s="22"/>
      <c r="F73" s="22"/>
      <c r="G73" s="22"/>
      <c r="H73" s="22"/>
      <c r="I73" s="22"/>
      <c r="J73" s="22"/>
      <c r="K73" s="22"/>
      <c r="L73" s="23"/>
    </row>
    <row r="74" spans="2:12" x14ac:dyDescent="0.25">
      <c r="B74" s="21"/>
      <c r="C74" s="22"/>
      <c r="D74" s="22"/>
      <c r="E74" s="22"/>
      <c r="F74" s="22"/>
      <c r="G74" s="22"/>
      <c r="H74" s="22"/>
      <c r="I74" s="22"/>
      <c r="J74" s="22"/>
      <c r="K74" s="22"/>
      <c r="L74" s="23"/>
    </row>
    <row r="75" spans="2:12" x14ac:dyDescent="0.25">
      <c r="B75" s="21"/>
      <c r="C75" s="22"/>
      <c r="D75" s="22"/>
      <c r="E75" s="22"/>
      <c r="F75" s="22"/>
      <c r="G75" s="22"/>
      <c r="H75" s="22"/>
      <c r="I75" s="22"/>
      <c r="J75" s="22"/>
      <c r="K75" s="22"/>
      <c r="L75" s="23"/>
    </row>
    <row r="76" spans="2:12" x14ac:dyDescent="0.25">
      <c r="B76" s="21"/>
      <c r="C76" s="22"/>
      <c r="D76" s="22"/>
      <c r="E76" s="22"/>
      <c r="F76" s="22"/>
      <c r="G76" s="22"/>
      <c r="H76" s="22"/>
      <c r="I76" s="22"/>
      <c r="J76" s="22"/>
      <c r="K76" s="22"/>
      <c r="L76" s="23"/>
    </row>
    <row r="77" spans="2:12" x14ac:dyDescent="0.25">
      <c r="B77" s="21"/>
      <c r="C77" s="22"/>
      <c r="D77" s="22"/>
      <c r="E77" s="22"/>
      <c r="F77" s="22"/>
      <c r="G77" s="22"/>
      <c r="H77" s="22"/>
      <c r="I77" s="22"/>
      <c r="J77" s="22"/>
      <c r="K77" s="22"/>
      <c r="L77" s="23"/>
    </row>
    <row r="78" spans="2:12" x14ac:dyDescent="0.25">
      <c r="B78" s="21"/>
      <c r="C78" s="22"/>
      <c r="D78" s="22"/>
      <c r="E78" s="22"/>
      <c r="F78" s="22"/>
      <c r="G78" s="22"/>
      <c r="H78" s="22"/>
      <c r="I78" s="22"/>
      <c r="J78" s="22"/>
      <c r="K78" s="22"/>
      <c r="L78" s="23"/>
    </row>
    <row r="79" spans="2:12" x14ac:dyDescent="0.25">
      <c r="B79" s="21"/>
      <c r="C79" s="22"/>
      <c r="D79" s="22"/>
      <c r="E79" s="22"/>
      <c r="F79" s="22"/>
      <c r="G79" s="22"/>
      <c r="H79" s="22"/>
      <c r="I79" s="22"/>
      <c r="J79" s="22"/>
      <c r="K79" s="22"/>
      <c r="L79" s="23"/>
    </row>
    <row r="80" spans="2:12" x14ac:dyDescent="0.25">
      <c r="B80" s="21"/>
      <c r="C80" s="22"/>
      <c r="D80" s="22"/>
      <c r="E80" s="22"/>
      <c r="F80" s="22"/>
      <c r="G80" s="22"/>
      <c r="H80" s="22"/>
      <c r="I80" s="22"/>
      <c r="J80" s="22"/>
      <c r="K80" s="22"/>
      <c r="L80" s="23"/>
    </row>
    <row r="81" spans="2:12" x14ac:dyDescent="0.25">
      <c r="B81" s="21"/>
      <c r="C81" s="22"/>
      <c r="D81" s="22"/>
      <c r="E81" s="22"/>
      <c r="F81" s="22"/>
      <c r="G81" s="22"/>
      <c r="H81" s="22"/>
      <c r="I81" s="22"/>
      <c r="J81" s="22"/>
      <c r="K81" s="22"/>
      <c r="L81" s="23"/>
    </row>
    <row r="82" spans="2:12" x14ac:dyDescent="0.25">
      <c r="B82" s="21"/>
      <c r="C82" s="22"/>
      <c r="D82" s="22"/>
      <c r="E82" s="22"/>
      <c r="F82" s="22"/>
      <c r="G82" s="22"/>
      <c r="H82" s="22"/>
      <c r="I82" s="22"/>
      <c r="J82" s="22"/>
      <c r="K82" s="22"/>
      <c r="L82" s="23"/>
    </row>
    <row r="83" spans="2:12" x14ac:dyDescent="0.25">
      <c r="B83" s="21"/>
      <c r="C83" s="22"/>
      <c r="D83" s="22"/>
      <c r="E83" s="22"/>
      <c r="F83" s="22"/>
      <c r="G83" s="22"/>
      <c r="H83" s="22"/>
      <c r="I83" s="22"/>
      <c r="J83" s="22"/>
      <c r="K83" s="22"/>
      <c r="L83" s="23"/>
    </row>
    <row r="84" spans="2:12" x14ac:dyDescent="0.25">
      <c r="B84" s="21"/>
      <c r="C84" s="22"/>
      <c r="D84" s="22"/>
      <c r="E84" s="22"/>
      <c r="F84" s="22"/>
      <c r="G84" s="22"/>
      <c r="H84" s="22"/>
      <c r="I84" s="22"/>
      <c r="J84" s="22"/>
      <c r="K84" s="22"/>
      <c r="L84" s="23"/>
    </row>
    <row r="85" spans="2:12" x14ac:dyDescent="0.25">
      <c r="B85" s="21"/>
      <c r="C85" s="22"/>
      <c r="D85" s="22"/>
      <c r="E85" s="22"/>
      <c r="F85" s="22"/>
      <c r="G85" s="22"/>
      <c r="H85" s="22"/>
      <c r="I85" s="22"/>
      <c r="J85" s="22"/>
      <c r="K85" s="22"/>
      <c r="L85" s="23"/>
    </row>
    <row r="86" spans="2:12" x14ac:dyDescent="0.25">
      <c r="B86" s="21"/>
      <c r="C86" s="22"/>
      <c r="D86" s="22"/>
      <c r="E86" s="22"/>
      <c r="F86" s="22"/>
      <c r="G86" s="22"/>
      <c r="H86" s="22"/>
      <c r="I86" s="22"/>
      <c r="J86" s="22"/>
      <c r="K86" s="22"/>
      <c r="L86" s="23"/>
    </row>
    <row r="87" spans="2:12" x14ac:dyDescent="0.25">
      <c r="B87" s="21"/>
      <c r="C87" s="22"/>
      <c r="D87" s="22"/>
      <c r="E87" s="22"/>
      <c r="F87" s="22"/>
      <c r="G87" s="22"/>
      <c r="H87" s="22"/>
      <c r="I87" s="22"/>
      <c r="J87" s="22"/>
      <c r="K87" s="22"/>
      <c r="L87" s="23"/>
    </row>
    <row r="88" spans="2:12" ht="15.75" thickBot="1" x14ac:dyDescent="0.3">
      <c r="B88" s="24"/>
      <c r="C88" s="25"/>
      <c r="D88" s="25"/>
      <c r="E88" s="25"/>
      <c r="F88" s="25"/>
      <c r="G88" s="25"/>
      <c r="H88" s="25"/>
      <c r="I88" s="25"/>
      <c r="J88" s="25"/>
      <c r="K88" s="25"/>
      <c r="L88" s="26"/>
    </row>
  </sheetData>
  <mergeCells count="3">
    <mergeCell ref="D62:I62"/>
    <mergeCell ref="D33:I33"/>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2020-05-15T09:14:51Z</dcterms:modified>
</cp:coreProperties>
</file>