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21c53df0014b1/"/>
    </mc:Choice>
  </mc:AlternateContent>
  <xr:revisionPtr revIDLastSave="133" documentId="13_ncr:1_{67CAF44F-271D-4CCF-9DEE-2B0ED6CF9353}" xr6:coauthVersionLast="45" xr6:coauthVersionMax="45" xr10:uidLastSave="{457E0231-1CB6-4F7C-BAEB-56F1F7482963}"/>
  <bookViews>
    <workbookView xWindow="4980" yWindow="1920" windowWidth="20820" windowHeight="12705" activeTab="1" xr2:uid="{00000000-000D-0000-FFFF-FFFF00000000}"/>
  </bookViews>
  <sheets>
    <sheet name="voron_switchwire_bomender_ver" sheetId="1" r:id="rId1"/>
    <sheet name="Used in the assembly so f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72" i="1" l="1"/>
  <c r="D31" i="1" l="1"/>
  <c r="D42" i="1"/>
  <c r="D25" i="1" l="1"/>
  <c r="D45" i="1"/>
  <c r="D28" i="1" l="1"/>
  <c r="D48" i="1"/>
  <c r="D71" i="1" l="1"/>
</calcChain>
</file>

<file path=xl/sharedStrings.xml><?xml version="1.0" encoding="utf-8"?>
<sst xmlns="http://schemas.openxmlformats.org/spreadsheetml/2006/main" count="207" uniqueCount="152">
  <si>
    <t>Category</t>
  </si>
  <si>
    <t>Description</t>
  </si>
  <si>
    <t>Qty</t>
  </si>
  <si>
    <t>Notes</t>
  </si>
  <si>
    <t>Frame</t>
  </si>
  <si>
    <t>2020 290mm</t>
  </si>
  <si>
    <t>-</t>
  </si>
  <si>
    <t>Fasteners</t>
  </si>
  <si>
    <t>M5x10 BHCS</t>
  </si>
  <si>
    <t>M5x16 BHCS</t>
  </si>
  <si>
    <t>M3x8 SHCS</t>
  </si>
  <si>
    <t>M3 T-Nut (For 2020)</t>
  </si>
  <si>
    <t>M3x30 SHCS</t>
  </si>
  <si>
    <t>M3x16 SHCS</t>
  </si>
  <si>
    <t>M3x40 SHCS</t>
  </si>
  <si>
    <t>M3 Threaded Insert</t>
  </si>
  <si>
    <t>M5 T-Nut (For 2020)</t>
  </si>
  <si>
    <t>M3x6 FHCS</t>
  </si>
  <si>
    <t>M3x12 SHCS</t>
  </si>
  <si>
    <t>M5x30 BHCS</t>
  </si>
  <si>
    <t>M5 1mm Spacer</t>
  </si>
  <si>
    <t>M3 Hexnut</t>
  </si>
  <si>
    <t>M3x25 SHCS</t>
  </si>
  <si>
    <t>M3x20 SHCS</t>
  </si>
  <si>
    <t>M4x8 BHCS</t>
  </si>
  <si>
    <t>Vibration Management</t>
  </si>
  <si>
    <t>Rubber Compressor Foot</t>
  </si>
  <si>
    <t>can print? (tpu)</t>
  </si>
  <si>
    <t>Motion</t>
  </si>
  <si>
    <t>MGN12H Linear Rail - 300mm</t>
  </si>
  <si>
    <t>GT2 20T Pulley (5mm B 6mm W)</t>
  </si>
  <si>
    <t>GT2 Belt (6mm W) - 1500mm</t>
  </si>
  <si>
    <t>GT2 Belt (6mm W) - 800mm</t>
  </si>
  <si>
    <t>F695 Bearing</t>
  </si>
  <si>
    <t>BMG Extruder Componnets Kit</t>
  </si>
  <si>
    <t>NEMA17 Motor 17HS15-1504S1</t>
  </si>
  <si>
    <t>ender 3 has 2 usable one (pulley)</t>
  </si>
  <si>
    <t>Omron TL-Q5MC2 - NPN Inductive Probe</t>
  </si>
  <si>
    <t>E3D V6 Bowden Hotend Kit (24V)</t>
  </si>
  <si>
    <t>if u get OG hotend to work ur a god</t>
  </si>
  <si>
    <t>40x40x20 Centrifugal Fan (24V)</t>
  </si>
  <si>
    <t>40x40x10 Axial Fan (24V)</t>
  </si>
  <si>
    <t>Mini 12864 Display</t>
  </si>
  <si>
    <t>RaspberryPi3 B+</t>
  </si>
  <si>
    <t>Mean Well RS-25-5 PSU</t>
  </si>
  <si>
    <t>BAT85 Diode</t>
  </si>
  <si>
    <t>Buildplate</t>
  </si>
  <si>
    <t>235x235 bed</t>
  </si>
  <si>
    <t>bed magnet</t>
  </si>
  <si>
    <t>staymag</t>
  </si>
  <si>
    <t>Misc</t>
  </si>
  <si>
    <t>Key-Bak Super 48 Retractable Keychain</t>
  </si>
  <si>
    <t>Loctite Blue Threadlocker Stick</t>
  </si>
  <si>
    <t>16AWG PTFE Cable (10ft total)</t>
  </si>
  <si>
    <t>20AWG PVC Cable (10ft total)</t>
  </si>
  <si>
    <t>24AWG PTFE Cable (250ft total)</t>
  </si>
  <si>
    <t>366x270x3 Coroplast Panel</t>
  </si>
  <si>
    <t>441x270x3 Coroplast Panel</t>
  </si>
  <si>
    <t>will work out numbers later</t>
  </si>
  <si>
    <t>426x360x3 Coroplast Panel</t>
  </si>
  <si>
    <t>478x170x3 Coroplast Panel</t>
  </si>
  <si>
    <t>478x360x3 Coroplast Panel</t>
  </si>
  <si>
    <t>433x183x3 Acrylic Panel</t>
  </si>
  <si>
    <t>366x250x3 Acrylic Panel</t>
  </si>
  <si>
    <t>441x250x3 Acrylic Panel</t>
  </si>
  <si>
    <t>2040 330mm</t>
  </si>
  <si>
    <t>panels</t>
  </si>
  <si>
    <t>cables</t>
  </si>
  <si>
    <t>spring steel sheet</t>
  </si>
  <si>
    <t>if u have an ender long enough, you should have one</t>
  </si>
  <si>
    <t>ender 3 has one, but… optional</t>
  </si>
  <si>
    <t>electronics</t>
  </si>
  <si>
    <t>keep ur old extrusions, as you will use them</t>
  </si>
  <si>
    <t xml:space="preserve">2040 520mm </t>
  </si>
  <si>
    <t xml:space="preserve">skr 1.3 or 4 </t>
  </si>
  <si>
    <t>tbd</t>
  </si>
  <si>
    <t>price</t>
  </si>
  <si>
    <t>total</t>
  </si>
  <si>
    <t>https://usa.banggood.com/Machifit-MGN12-100-1000mm-Linear-Rail-Guide-with-MGN12H-Linear-Sliding-Guide-Block-CNC-Parts-p-1156260.html?ID=515969&amp;cur_warehouse=USA</t>
  </si>
  <si>
    <t>from</t>
  </si>
  <si>
    <t>misumi</t>
  </si>
  <si>
    <t>tmc 2209 or tmc 2208</t>
  </si>
  <si>
    <t>or buy a skr mini</t>
  </si>
  <si>
    <t>nylon locknut M4</t>
  </si>
  <si>
    <t>used for standoff for bed</t>
  </si>
  <si>
    <t>buy</t>
  </si>
  <si>
    <t>Filament</t>
  </si>
  <si>
    <t>Hatchbox ABS red</t>
  </si>
  <si>
    <t>Hatchbox ABS black</t>
  </si>
  <si>
    <t>bought both together</t>
  </si>
  <si>
    <t>if u got mobius parts may vary</t>
  </si>
  <si>
    <t>for deck (24x18in 5 pack)</t>
  </si>
  <si>
    <t>someone on discord sold me one</t>
  </si>
  <si>
    <t>6x6x5 spacers</t>
  </si>
  <si>
    <t>comes with ender</t>
  </si>
  <si>
    <t>M5 40</t>
  </si>
  <si>
    <t>comes with ender, size may vary, but used in mounting stuff</t>
  </si>
  <si>
    <t>buy (not many used)</t>
  </si>
  <si>
    <t>from bolt depot</t>
  </si>
  <si>
    <t>M5 locknut</t>
  </si>
  <si>
    <t>don’t need if u go mobius</t>
  </si>
  <si>
    <t>don’t need one yet</t>
  </si>
  <si>
    <t>comes with a few, should probably buy</t>
  </si>
  <si>
    <t>bmg extruder collet</t>
  </si>
  <si>
    <t>comes in packs of 4</t>
  </si>
  <si>
    <t>Mean Well LRS-360-24 PSU</t>
  </si>
  <si>
    <t>buy, bed wire not long enough</t>
  </si>
  <si>
    <t xml:space="preserve">didn’t use any but u need </t>
  </si>
  <si>
    <t xml:space="preserve">total + ender </t>
  </si>
  <si>
    <t>M3 30 SHCS</t>
  </si>
  <si>
    <t>M3 8mm SHCS</t>
  </si>
  <si>
    <t>M5 1mm washer</t>
  </si>
  <si>
    <t>MGN12 300mm</t>
  </si>
  <si>
    <t>M5 16 SHCS</t>
  </si>
  <si>
    <t>M5 30mm</t>
  </si>
  <si>
    <t>from ender</t>
  </si>
  <si>
    <t>M5 45mm SHCS</t>
  </si>
  <si>
    <t>to attach rails</t>
  </si>
  <si>
    <t>a few from ender</t>
  </si>
  <si>
    <t>M5 40mm Flat head</t>
  </si>
  <si>
    <t>from ender, but u can use a normal 40mm SHCS</t>
  </si>
  <si>
    <t>M5 25mm BHCS</t>
  </si>
  <si>
    <t>M5 35mm BHCS</t>
  </si>
  <si>
    <t>M3 8mm bHCS</t>
  </si>
  <si>
    <t>M5 10mm BHCS</t>
  </si>
  <si>
    <t>M3 6mm SHCS</t>
  </si>
  <si>
    <t>M3 25mm SHCS</t>
  </si>
  <si>
    <t>M3 6mm BHCS</t>
  </si>
  <si>
    <t>from nder</t>
  </si>
  <si>
    <t>M5 locknut/hexnut</t>
  </si>
  <si>
    <t>ender comes with some</t>
  </si>
  <si>
    <t>from ender (probably)</t>
  </si>
  <si>
    <t>m3 hexnut</t>
  </si>
  <si>
    <t>M3 16mm BHCS</t>
  </si>
  <si>
    <t>something of this size is given somewhere from the ender</t>
  </si>
  <si>
    <t>M3 10mm BHCS</t>
  </si>
  <si>
    <t>M3 20mm SHCS</t>
  </si>
  <si>
    <t>M3 40mm BHCS</t>
  </si>
  <si>
    <t>bearring from extruder</t>
  </si>
  <si>
    <t>used on idler</t>
  </si>
  <si>
    <t>M4 12mm</t>
  </si>
  <si>
    <t>there should be something of this size from ur ender</t>
  </si>
  <si>
    <t>2040 340mm</t>
  </si>
  <si>
    <t>2040 300mm</t>
  </si>
  <si>
    <t>was 330, cut or skip and buy 2 2020 300mm</t>
  </si>
  <si>
    <t>2040 425mm</t>
  </si>
  <si>
    <t>given, can cut to 420 (optional)</t>
  </si>
  <si>
    <t>2020 340mm</t>
  </si>
  <si>
    <t>was 344, cut</t>
  </si>
  <si>
    <t>2020 330mm</t>
  </si>
  <si>
    <t>given, can buy, but will fit still</t>
  </si>
  <si>
    <t>2020 300mm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</si>
</sst>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" fillId="14" borderId="0" xfId="23"/>
    <xf numFmtId="0" fontId="1" fillId="10" borderId="0" xfId="19"/>
    <xf numFmtId="0" fontId="1" fillId="18" borderId="0" xfId="27"/>
    <xf numFmtId="0" fontId="1" fillId="22" borderId="0" xfId="31"/>
    <xf numFmtId="0" fontId="1" fillId="26" borderId="0" xfId="35"/>
    <xf numFmtId="0" fontId="1" fillId="30" borderId="0" xfId="39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a.banggood.com/Machifit-MGN12-100-1000mm-Linear-Rail-Guide-with-MGN12H-Linear-Sliding-Guide-Block-CNC-Parts-p-1156260.html?ID=515969&amp;cur_warehouse=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workbookViewId="0">
      <selection activeCell="B2" sqref="B2:F4"/>
    </sheetView>
  </sheetViews>
  <sheetFormatPr defaultRowHeight="15" x14ac:dyDescent="0.25"/>
  <cols>
    <col min="1" max="1" width="11.7109375" customWidth="1"/>
    <col min="2" max="2" width="37.85546875" customWidth="1"/>
    <col min="4" max="4" width="8.5703125" customWidth="1"/>
    <col min="5" max="5" width="40.7109375" customWidth="1"/>
    <col min="7" max="7" width="25.140625" customWidth="1"/>
    <col min="8" max="8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76</v>
      </c>
      <c r="E1" t="s">
        <v>3</v>
      </c>
      <c r="F1" t="s">
        <v>79</v>
      </c>
    </row>
    <row r="2" spans="1:6" x14ac:dyDescent="0.25">
      <c r="A2" s="3" t="s">
        <v>4</v>
      </c>
      <c r="B2" s="3" t="s">
        <v>73</v>
      </c>
      <c r="C2">
        <v>2</v>
      </c>
      <c r="D2" s="8">
        <v>41.49</v>
      </c>
      <c r="E2" t="s">
        <v>72</v>
      </c>
      <c r="F2" t="s">
        <v>80</v>
      </c>
    </row>
    <row r="3" spans="1:6" x14ac:dyDescent="0.25">
      <c r="A3" s="3"/>
      <c r="B3" s="3" t="s">
        <v>65</v>
      </c>
      <c r="C3">
        <v>1</v>
      </c>
      <c r="D3" s="8" t="s">
        <v>6</v>
      </c>
      <c r="F3" t="s">
        <v>80</v>
      </c>
    </row>
    <row r="4" spans="1:6" x14ac:dyDescent="0.25">
      <c r="A4" s="3"/>
      <c r="B4" s="3" t="s">
        <v>5</v>
      </c>
      <c r="C4">
        <v>1</v>
      </c>
      <c r="D4" s="8" t="s">
        <v>6</v>
      </c>
      <c r="F4" t="s">
        <v>80</v>
      </c>
    </row>
    <row r="5" spans="1:6" x14ac:dyDescent="0.25">
      <c r="A5" s="4" t="s">
        <v>7</v>
      </c>
      <c r="B5" s="4" t="s">
        <v>8</v>
      </c>
      <c r="C5">
        <v>50</v>
      </c>
      <c r="D5" s="8"/>
      <c r="E5" t="s">
        <v>97</v>
      </c>
    </row>
    <row r="6" spans="1:6" x14ac:dyDescent="0.25">
      <c r="A6" s="4"/>
      <c r="B6" s="4" t="s">
        <v>9</v>
      </c>
      <c r="C6">
        <v>12</v>
      </c>
      <c r="D6" s="8"/>
      <c r="E6" t="s">
        <v>85</v>
      </c>
    </row>
    <row r="7" spans="1:6" x14ac:dyDescent="0.25">
      <c r="A7" s="4"/>
      <c r="B7" s="4" t="s">
        <v>10</v>
      </c>
      <c r="C7">
        <v>66</v>
      </c>
      <c r="D7" s="8"/>
      <c r="E7" t="s">
        <v>97</v>
      </c>
    </row>
    <row r="8" spans="1:6" x14ac:dyDescent="0.25">
      <c r="A8" s="4"/>
      <c r="B8" s="4" t="s">
        <v>11</v>
      </c>
      <c r="C8">
        <v>13</v>
      </c>
      <c r="D8" s="8"/>
      <c r="E8" t="s">
        <v>85</v>
      </c>
    </row>
    <row r="9" spans="1:6" x14ac:dyDescent="0.25">
      <c r="A9" s="4"/>
      <c r="B9" s="4" t="s">
        <v>12</v>
      </c>
      <c r="C9">
        <v>28</v>
      </c>
      <c r="D9" s="8"/>
      <c r="E9" t="s">
        <v>85</v>
      </c>
    </row>
    <row r="10" spans="1:6" x14ac:dyDescent="0.25">
      <c r="A10" s="4"/>
      <c r="B10" s="4" t="s">
        <v>13</v>
      </c>
      <c r="C10">
        <v>12</v>
      </c>
      <c r="D10" s="8"/>
      <c r="E10" t="s">
        <v>102</v>
      </c>
    </row>
    <row r="11" spans="1:6" x14ac:dyDescent="0.25">
      <c r="A11" s="4"/>
      <c r="B11" s="4" t="s">
        <v>14</v>
      </c>
      <c r="C11">
        <v>7</v>
      </c>
      <c r="D11" s="8"/>
      <c r="E11" t="s">
        <v>85</v>
      </c>
    </row>
    <row r="12" spans="1:6" x14ac:dyDescent="0.25">
      <c r="A12" s="4"/>
      <c r="B12" s="4" t="s">
        <v>15</v>
      </c>
      <c r="C12">
        <v>54</v>
      </c>
      <c r="D12" s="8"/>
      <c r="E12" t="s">
        <v>85</v>
      </c>
    </row>
    <row r="13" spans="1:6" x14ac:dyDescent="0.25">
      <c r="A13" s="4"/>
      <c r="B13" s="4" t="s">
        <v>16</v>
      </c>
      <c r="C13">
        <v>12</v>
      </c>
      <c r="D13" s="8"/>
      <c r="E13" t="s">
        <v>85</v>
      </c>
    </row>
    <row r="14" spans="1:6" x14ac:dyDescent="0.25">
      <c r="A14" s="4"/>
      <c r="B14" s="4" t="s">
        <v>17</v>
      </c>
      <c r="C14">
        <v>9</v>
      </c>
      <c r="D14" s="8"/>
      <c r="E14" t="s">
        <v>75</v>
      </c>
    </row>
    <row r="15" spans="1:6" x14ac:dyDescent="0.25">
      <c r="A15" s="4"/>
      <c r="B15" s="4" t="s">
        <v>18</v>
      </c>
      <c r="C15">
        <v>12</v>
      </c>
      <c r="D15" s="8"/>
      <c r="E15" t="s">
        <v>75</v>
      </c>
    </row>
    <row r="16" spans="1:6" x14ac:dyDescent="0.25">
      <c r="A16" s="4"/>
      <c r="B16" s="4" t="s">
        <v>93</v>
      </c>
      <c r="C16">
        <v>8</v>
      </c>
      <c r="D16" s="8" t="s">
        <v>6</v>
      </c>
      <c r="E16" t="s">
        <v>94</v>
      </c>
    </row>
    <row r="17" spans="1:6" x14ac:dyDescent="0.25">
      <c r="A17" s="4"/>
      <c r="B17" s="4" t="s">
        <v>19</v>
      </c>
      <c r="C17">
        <v>5</v>
      </c>
      <c r="D17" s="8" t="s">
        <v>6</v>
      </c>
      <c r="E17" t="s">
        <v>94</v>
      </c>
    </row>
    <row r="18" spans="1:6" x14ac:dyDescent="0.25">
      <c r="A18" s="4"/>
      <c r="B18" s="4" t="s">
        <v>20</v>
      </c>
      <c r="C18">
        <v>19</v>
      </c>
      <c r="D18" s="8">
        <v>1.77</v>
      </c>
      <c r="E18" t="s">
        <v>85</v>
      </c>
      <c r="F18" t="s">
        <v>98</v>
      </c>
    </row>
    <row r="19" spans="1:6" x14ac:dyDescent="0.25">
      <c r="A19" s="4"/>
      <c r="B19" s="4" t="s">
        <v>21</v>
      </c>
      <c r="C19">
        <v>3</v>
      </c>
      <c r="D19" s="8"/>
      <c r="E19" t="s">
        <v>85</v>
      </c>
    </row>
    <row r="20" spans="1:6" x14ac:dyDescent="0.25">
      <c r="A20" s="4"/>
      <c r="B20" s="4" t="s">
        <v>95</v>
      </c>
      <c r="C20">
        <v>2</v>
      </c>
      <c r="D20" s="8" t="s">
        <v>6</v>
      </c>
      <c r="E20" t="s">
        <v>94</v>
      </c>
    </row>
    <row r="21" spans="1:6" x14ac:dyDescent="0.25">
      <c r="A21" s="4"/>
      <c r="B21" s="4" t="s">
        <v>22</v>
      </c>
      <c r="C21">
        <v>2</v>
      </c>
      <c r="D21" s="8"/>
      <c r="E21" t="s">
        <v>75</v>
      </c>
    </row>
    <row r="22" spans="1:6" x14ac:dyDescent="0.25">
      <c r="A22" s="4"/>
      <c r="B22" s="4" t="s">
        <v>23</v>
      </c>
      <c r="C22">
        <v>3</v>
      </c>
      <c r="D22" s="8"/>
      <c r="E22" t="s">
        <v>75</v>
      </c>
    </row>
    <row r="23" spans="1:6" x14ac:dyDescent="0.25">
      <c r="A23" s="4"/>
      <c r="B23" s="4" t="s">
        <v>24</v>
      </c>
      <c r="C23">
        <v>4</v>
      </c>
      <c r="D23" s="8"/>
      <c r="E23" t="s">
        <v>96</v>
      </c>
    </row>
    <row r="24" spans="1:6" x14ac:dyDescent="0.25">
      <c r="A24" s="4"/>
      <c r="B24" s="4" t="s">
        <v>99</v>
      </c>
      <c r="C24">
        <v>5</v>
      </c>
      <c r="D24" s="8" t="s">
        <v>6</v>
      </c>
      <c r="E24" t="s">
        <v>94</v>
      </c>
    </row>
    <row r="25" spans="1:6" x14ac:dyDescent="0.25">
      <c r="A25" s="4"/>
      <c r="B25" s="4" t="s">
        <v>83</v>
      </c>
      <c r="C25">
        <v>4</v>
      </c>
      <c r="D25" s="8">
        <f>2*1.06+3.53</f>
        <v>5.65</v>
      </c>
      <c r="E25" t="s">
        <v>84</v>
      </c>
    </row>
    <row r="26" spans="1:6" x14ac:dyDescent="0.25">
      <c r="A26" t="s">
        <v>25</v>
      </c>
      <c r="B26" t="s">
        <v>26</v>
      </c>
      <c r="C26">
        <v>4</v>
      </c>
      <c r="D26" s="8"/>
      <c r="E26" t="s">
        <v>27</v>
      </c>
    </row>
    <row r="27" spans="1:6" x14ac:dyDescent="0.25">
      <c r="A27" s="5" t="s">
        <v>28</v>
      </c>
      <c r="B27" s="5" t="s">
        <v>29</v>
      </c>
      <c r="C27">
        <v>4</v>
      </c>
      <c r="D27" s="8">
        <v>63.53</v>
      </c>
      <c r="F27" s="9" t="s">
        <v>78</v>
      </c>
    </row>
    <row r="28" spans="1:6" x14ac:dyDescent="0.25">
      <c r="A28" s="5"/>
      <c r="B28" s="5" t="s">
        <v>30</v>
      </c>
      <c r="C28">
        <v>3</v>
      </c>
      <c r="D28" s="8">
        <f>5.4*1.06</f>
        <v>5.7240000000000011</v>
      </c>
      <c r="E28" t="s">
        <v>6</v>
      </c>
    </row>
    <row r="29" spans="1:6" x14ac:dyDescent="0.25">
      <c r="A29" s="5"/>
      <c r="B29" s="5" t="s">
        <v>31</v>
      </c>
      <c r="C29">
        <v>2</v>
      </c>
      <c r="D29" s="8">
        <v>11</v>
      </c>
    </row>
    <row r="30" spans="1:6" x14ac:dyDescent="0.25">
      <c r="A30" s="5"/>
      <c r="B30" s="5" t="s">
        <v>32</v>
      </c>
      <c r="C30">
        <v>1</v>
      </c>
      <c r="D30" s="8" t="s">
        <v>6</v>
      </c>
      <c r="E30" t="s">
        <v>6</v>
      </c>
    </row>
    <row r="31" spans="1:6" x14ac:dyDescent="0.25">
      <c r="A31" s="5"/>
      <c r="B31" s="5" t="s">
        <v>33</v>
      </c>
      <c r="C31">
        <v>20</v>
      </c>
      <c r="D31" s="8">
        <f>9.29*2</f>
        <v>18.579999999999998</v>
      </c>
      <c r="E31" t="s">
        <v>6</v>
      </c>
    </row>
    <row r="32" spans="1:6" x14ac:dyDescent="0.25">
      <c r="A32" s="5"/>
      <c r="B32" s="5" t="s">
        <v>103</v>
      </c>
      <c r="C32">
        <v>4</v>
      </c>
      <c r="D32" s="8">
        <v>4</v>
      </c>
    </row>
    <row r="33" spans="1:7" x14ac:dyDescent="0.25">
      <c r="A33" s="5"/>
      <c r="B33" s="5" t="s">
        <v>34</v>
      </c>
      <c r="C33">
        <v>1</v>
      </c>
      <c r="D33" s="8">
        <v>16.63</v>
      </c>
      <c r="E33" t="s">
        <v>90</v>
      </c>
    </row>
    <row r="34" spans="1:7" x14ac:dyDescent="0.25">
      <c r="A34" s="6" t="s">
        <v>71</v>
      </c>
      <c r="B34" s="6" t="s">
        <v>35</v>
      </c>
      <c r="C34">
        <v>1</v>
      </c>
      <c r="D34" s="8">
        <v>10</v>
      </c>
      <c r="E34" t="s">
        <v>36</v>
      </c>
    </row>
    <row r="35" spans="1:7" x14ac:dyDescent="0.25">
      <c r="A35" s="6"/>
      <c r="B35" s="6" t="s">
        <v>37</v>
      </c>
      <c r="C35">
        <v>1</v>
      </c>
      <c r="D35" s="8">
        <v>20</v>
      </c>
    </row>
    <row r="36" spans="1:7" x14ac:dyDescent="0.25">
      <c r="A36" s="6"/>
      <c r="B36" s="6" t="s">
        <v>38</v>
      </c>
      <c r="C36">
        <v>1</v>
      </c>
      <c r="D36" s="8">
        <v>17</v>
      </c>
      <c r="E36" t="s">
        <v>39</v>
      </c>
    </row>
    <row r="37" spans="1:7" x14ac:dyDescent="0.25">
      <c r="A37" s="6"/>
      <c r="B37" s="6" t="s">
        <v>40</v>
      </c>
      <c r="C37">
        <v>1</v>
      </c>
      <c r="D37" s="8">
        <v>10</v>
      </c>
      <c r="E37" t="s">
        <v>104</v>
      </c>
    </row>
    <row r="38" spans="1:7" x14ac:dyDescent="0.25">
      <c r="A38" s="6"/>
      <c r="B38" s="6" t="s">
        <v>41</v>
      </c>
      <c r="C38">
        <v>1</v>
      </c>
      <c r="D38" s="8">
        <v>10</v>
      </c>
      <c r="E38" t="s">
        <v>104</v>
      </c>
    </row>
    <row r="39" spans="1:7" x14ac:dyDescent="0.25">
      <c r="A39" s="6"/>
      <c r="B39" s="6" t="s">
        <v>42</v>
      </c>
      <c r="C39">
        <v>1</v>
      </c>
      <c r="D39" s="8" t="s">
        <v>6</v>
      </c>
      <c r="E39" t="s">
        <v>70</v>
      </c>
      <c r="G39" s="6"/>
    </row>
    <row r="40" spans="1:7" x14ac:dyDescent="0.25">
      <c r="A40" s="6"/>
      <c r="B40" s="6" t="s">
        <v>35</v>
      </c>
      <c r="C40" s="6">
        <v>1</v>
      </c>
      <c r="D40" s="6" t="s">
        <v>6</v>
      </c>
      <c r="E40" s="6" t="s">
        <v>100</v>
      </c>
      <c r="F40" s="6"/>
    </row>
    <row r="41" spans="1:7" x14ac:dyDescent="0.25">
      <c r="A41" s="6"/>
      <c r="B41" s="6" t="s">
        <v>74</v>
      </c>
      <c r="C41">
        <v>1</v>
      </c>
      <c r="D41" s="8">
        <v>17.38</v>
      </c>
      <c r="E41" t="s">
        <v>69</v>
      </c>
    </row>
    <row r="42" spans="1:7" x14ac:dyDescent="0.25">
      <c r="A42" s="6"/>
      <c r="B42" s="6" t="s">
        <v>81</v>
      </c>
      <c r="C42">
        <v>5</v>
      </c>
      <c r="D42" s="8">
        <f>14.71*2</f>
        <v>29.42</v>
      </c>
      <c r="E42" t="s">
        <v>82</v>
      </c>
    </row>
    <row r="43" spans="1:7" x14ac:dyDescent="0.25">
      <c r="A43" s="6"/>
      <c r="B43" s="6" t="s">
        <v>43</v>
      </c>
      <c r="C43">
        <v>1</v>
      </c>
      <c r="D43" s="8">
        <v>35</v>
      </c>
      <c r="E43" t="s">
        <v>69</v>
      </c>
    </row>
    <row r="44" spans="1:7" x14ac:dyDescent="0.25">
      <c r="A44" s="6"/>
      <c r="B44" s="6" t="s">
        <v>105</v>
      </c>
      <c r="C44">
        <v>1</v>
      </c>
      <c r="D44" s="8" t="s">
        <v>6</v>
      </c>
      <c r="E44" t="s">
        <v>94</v>
      </c>
    </row>
    <row r="45" spans="1:7" x14ac:dyDescent="0.25">
      <c r="A45" s="6"/>
      <c r="B45" s="6" t="s">
        <v>44</v>
      </c>
      <c r="C45">
        <v>1</v>
      </c>
      <c r="D45" s="8">
        <f>13.88*1.06</f>
        <v>14.712800000000001</v>
      </c>
    </row>
    <row r="46" spans="1:7" x14ac:dyDescent="0.25">
      <c r="A46" s="6"/>
      <c r="B46" s="6" t="s">
        <v>45</v>
      </c>
      <c r="C46">
        <v>1</v>
      </c>
      <c r="D46" s="8">
        <v>0.4</v>
      </c>
    </row>
    <row r="47" spans="1:7" x14ac:dyDescent="0.25">
      <c r="A47" s="7" t="s">
        <v>46</v>
      </c>
      <c r="B47" s="7" t="s">
        <v>68</v>
      </c>
      <c r="C47">
        <v>1</v>
      </c>
      <c r="D47" s="8">
        <v>30</v>
      </c>
      <c r="E47" t="s">
        <v>92</v>
      </c>
      <c r="F47" s="1"/>
    </row>
    <row r="48" spans="1:7" x14ac:dyDescent="0.25">
      <c r="A48" s="7"/>
      <c r="B48" s="7" t="s">
        <v>48</v>
      </c>
      <c r="C48">
        <v>1</v>
      </c>
      <c r="D48" s="8">
        <f>27.61+9</f>
        <v>36.61</v>
      </c>
      <c r="E48" t="s">
        <v>49</v>
      </c>
      <c r="F48" s="1"/>
    </row>
    <row r="49" spans="1:6" x14ac:dyDescent="0.25">
      <c r="A49" s="7"/>
      <c r="B49" s="7" t="s">
        <v>47</v>
      </c>
      <c r="C49">
        <v>1</v>
      </c>
      <c r="D49" s="8" t="s">
        <v>6</v>
      </c>
      <c r="E49" t="s">
        <v>94</v>
      </c>
      <c r="F49" s="1"/>
    </row>
    <row r="50" spans="1:6" x14ac:dyDescent="0.25">
      <c r="A50" t="s">
        <v>50</v>
      </c>
      <c r="B50" t="s">
        <v>51</v>
      </c>
      <c r="C50">
        <v>1</v>
      </c>
      <c r="D50" s="8" t="s">
        <v>6</v>
      </c>
      <c r="E50" t="s">
        <v>101</v>
      </c>
    </row>
    <row r="51" spans="1:6" x14ac:dyDescent="0.25">
      <c r="B51" t="s">
        <v>52</v>
      </c>
      <c r="C51">
        <v>1</v>
      </c>
      <c r="D51" s="8">
        <v>10</v>
      </c>
      <c r="E51" t="s">
        <v>107</v>
      </c>
      <c r="F51" s="1"/>
    </row>
    <row r="52" spans="1:6" x14ac:dyDescent="0.25">
      <c r="A52" t="s">
        <v>67</v>
      </c>
      <c r="B52" t="s">
        <v>53</v>
      </c>
      <c r="C52">
        <v>1</v>
      </c>
      <c r="D52" s="8">
        <v>13</v>
      </c>
      <c r="E52" t="s">
        <v>106</v>
      </c>
    </row>
    <row r="53" spans="1:6" x14ac:dyDescent="0.25">
      <c r="B53" t="s">
        <v>54</v>
      </c>
      <c r="C53">
        <v>1</v>
      </c>
      <c r="D53" s="8">
        <v>16.95</v>
      </c>
      <c r="E53" t="s">
        <v>85</v>
      </c>
    </row>
    <row r="54" spans="1:6" x14ac:dyDescent="0.25">
      <c r="B54" t="s">
        <v>55</v>
      </c>
      <c r="C54">
        <v>1</v>
      </c>
      <c r="D54" s="8">
        <v>13.58</v>
      </c>
      <c r="E54" t="s">
        <v>85</v>
      </c>
    </row>
    <row r="55" spans="1:6" x14ac:dyDescent="0.25">
      <c r="A55" s="2" t="s">
        <v>66</v>
      </c>
      <c r="B55" s="2" t="s">
        <v>56</v>
      </c>
      <c r="C55">
        <v>1</v>
      </c>
      <c r="D55" s="8">
        <v>22.25</v>
      </c>
      <c r="E55" t="s">
        <v>91</v>
      </c>
    </row>
    <row r="56" spans="1:6" x14ac:dyDescent="0.25">
      <c r="A56" s="2"/>
      <c r="B56" s="2" t="s">
        <v>57</v>
      </c>
      <c r="C56">
        <v>2</v>
      </c>
      <c r="D56" s="8" t="s">
        <v>6</v>
      </c>
      <c r="E56" t="s">
        <v>58</v>
      </c>
    </row>
    <row r="57" spans="1:6" x14ac:dyDescent="0.25">
      <c r="A57" s="2"/>
      <c r="B57" s="2" t="s">
        <v>59</v>
      </c>
      <c r="C57">
        <v>2</v>
      </c>
      <c r="D57" s="8" t="s">
        <v>6</v>
      </c>
      <c r="E57" t="s">
        <v>6</v>
      </c>
    </row>
    <row r="58" spans="1:6" x14ac:dyDescent="0.25">
      <c r="A58" s="2"/>
      <c r="B58" s="2" t="s">
        <v>60</v>
      </c>
      <c r="C58">
        <v>2</v>
      </c>
      <c r="D58" s="8" t="s">
        <v>6</v>
      </c>
      <c r="E58" t="s">
        <v>6</v>
      </c>
    </row>
    <row r="59" spans="1:6" x14ac:dyDescent="0.25">
      <c r="A59" s="2"/>
      <c r="B59" s="2" t="s">
        <v>61</v>
      </c>
      <c r="C59">
        <v>2</v>
      </c>
      <c r="D59" s="8" t="s">
        <v>6</v>
      </c>
      <c r="E59" t="s">
        <v>6</v>
      </c>
    </row>
    <row r="60" spans="1:6" x14ac:dyDescent="0.25">
      <c r="A60" s="2"/>
      <c r="B60" s="2" t="s">
        <v>62</v>
      </c>
      <c r="C60">
        <v>2</v>
      </c>
      <c r="D60" s="8" t="s">
        <v>6</v>
      </c>
      <c r="E60" t="s">
        <v>6</v>
      </c>
    </row>
    <row r="61" spans="1:6" x14ac:dyDescent="0.25">
      <c r="A61" s="2"/>
      <c r="B61" s="2" t="s">
        <v>63</v>
      </c>
      <c r="C61">
        <v>1</v>
      </c>
      <c r="D61" s="8" t="s">
        <v>6</v>
      </c>
      <c r="E61" t="s">
        <v>6</v>
      </c>
    </row>
    <row r="62" spans="1:6" x14ac:dyDescent="0.25">
      <c r="A62" s="2"/>
      <c r="B62" s="2" t="s">
        <v>64</v>
      </c>
      <c r="C62">
        <v>2</v>
      </c>
      <c r="D62" s="8" t="s">
        <v>6</v>
      </c>
      <c r="E62" t="s">
        <v>6</v>
      </c>
    </row>
    <row r="63" spans="1:6" x14ac:dyDescent="0.25">
      <c r="A63" t="s">
        <v>86</v>
      </c>
      <c r="B63" s="2" t="s">
        <v>87</v>
      </c>
      <c r="C63">
        <v>1</v>
      </c>
      <c r="D63" s="8">
        <v>45.56</v>
      </c>
      <c r="E63" t="s">
        <v>89</v>
      </c>
    </row>
    <row r="64" spans="1:6" x14ac:dyDescent="0.25">
      <c r="B64" s="2" t="s">
        <v>88</v>
      </c>
      <c r="C64">
        <v>1</v>
      </c>
      <c r="D64" s="8" t="s">
        <v>6</v>
      </c>
      <c r="E64" t="s">
        <v>89</v>
      </c>
    </row>
    <row r="71" spans="2:4" x14ac:dyDescent="0.25">
      <c r="B71" t="s">
        <v>77</v>
      </c>
      <c r="D71" s="8">
        <f>SUM(D2:D70)</f>
        <v>520.2367999999999</v>
      </c>
    </row>
    <row r="72" spans="2:4" x14ac:dyDescent="0.25">
      <c r="B72" t="s">
        <v>108</v>
      </c>
      <c r="D72" s="8">
        <f>D71+160*1.06</f>
        <v>689.83679999999993</v>
      </c>
    </row>
  </sheetData>
  <hyperlinks>
    <hyperlink ref="F27" r:id="rId1" xr:uid="{6F8AB9E2-AC6A-4751-A828-A60F53EED142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964F-5181-4263-B2DD-41A2110EEAA7}">
  <dimension ref="A1:C30"/>
  <sheetViews>
    <sheetView tabSelected="1" topLeftCell="A13" workbookViewId="0">
      <selection activeCell="D35" sqref="D35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123</v>
      </c>
      <c r="B1">
        <v>9</v>
      </c>
    </row>
    <row r="2" spans="1:3" x14ac:dyDescent="0.25">
      <c r="A2" t="s">
        <v>124</v>
      </c>
      <c r="B2">
        <f>28+4</f>
        <v>32</v>
      </c>
    </row>
    <row r="3" spans="1:3" x14ac:dyDescent="0.25">
      <c r="A3" t="s">
        <v>109</v>
      </c>
      <c r="B3">
        <v>7</v>
      </c>
    </row>
    <row r="4" spans="1:3" x14ac:dyDescent="0.25">
      <c r="A4" t="s">
        <v>110</v>
      </c>
      <c r="B4">
        <v>18</v>
      </c>
      <c r="C4" t="s">
        <v>117</v>
      </c>
    </row>
    <row r="5" spans="1:3" x14ac:dyDescent="0.25">
      <c r="A5" t="s">
        <v>111</v>
      </c>
      <c r="B5">
        <v>16</v>
      </c>
    </row>
    <row r="6" spans="1:3" x14ac:dyDescent="0.25">
      <c r="A6" t="s">
        <v>113</v>
      </c>
      <c r="B6">
        <v>10</v>
      </c>
    </row>
    <row r="7" spans="1:3" x14ac:dyDescent="0.25">
      <c r="A7" t="s">
        <v>114</v>
      </c>
      <c r="B7">
        <v>17</v>
      </c>
      <c r="C7" t="s">
        <v>118</v>
      </c>
    </row>
    <row r="8" spans="1:3" x14ac:dyDescent="0.25">
      <c r="A8" t="s">
        <v>122</v>
      </c>
      <c r="B8">
        <v>2</v>
      </c>
      <c r="C8" t="s">
        <v>115</v>
      </c>
    </row>
    <row r="9" spans="1:3" x14ac:dyDescent="0.25">
      <c r="A9" t="s">
        <v>116</v>
      </c>
      <c r="B9">
        <v>4</v>
      </c>
      <c r="C9" t="s">
        <v>115</v>
      </c>
    </row>
    <row r="10" spans="1:3" x14ac:dyDescent="0.25">
      <c r="A10" t="s">
        <v>121</v>
      </c>
      <c r="B10">
        <v>4</v>
      </c>
    </row>
    <row r="11" spans="1:3" x14ac:dyDescent="0.25">
      <c r="A11" t="s">
        <v>119</v>
      </c>
      <c r="B11">
        <v>2</v>
      </c>
      <c r="C11" t="s">
        <v>120</v>
      </c>
    </row>
    <row r="12" spans="1:3" x14ac:dyDescent="0.25">
      <c r="A12" t="s">
        <v>125</v>
      </c>
      <c r="B12">
        <v>15</v>
      </c>
    </row>
    <row r="13" spans="1:3" x14ac:dyDescent="0.25">
      <c r="A13" t="s">
        <v>126</v>
      </c>
      <c r="B13">
        <v>2</v>
      </c>
    </row>
    <row r="14" spans="1:3" x14ac:dyDescent="0.25">
      <c r="A14" t="s">
        <v>127</v>
      </c>
      <c r="B14">
        <v>4</v>
      </c>
      <c r="C14" t="s">
        <v>128</v>
      </c>
    </row>
    <row r="15" spans="1:3" x14ac:dyDescent="0.25">
      <c r="A15" t="s">
        <v>129</v>
      </c>
      <c r="B15">
        <v>4</v>
      </c>
      <c r="C15" t="s">
        <v>130</v>
      </c>
    </row>
    <row r="16" spans="1:3" x14ac:dyDescent="0.25">
      <c r="A16" t="s">
        <v>133</v>
      </c>
      <c r="B16">
        <v>6</v>
      </c>
      <c r="C16" t="s">
        <v>131</v>
      </c>
    </row>
    <row r="17" spans="1:3" x14ac:dyDescent="0.25">
      <c r="A17" t="s">
        <v>132</v>
      </c>
      <c r="B17">
        <v>3</v>
      </c>
    </row>
    <row r="18" spans="1:3" x14ac:dyDescent="0.25">
      <c r="A18" t="s">
        <v>135</v>
      </c>
      <c r="B18">
        <v>2</v>
      </c>
      <c r="C18" t="s">
        <v>134</v>
      </c>
    </row>
    <row r="19" spans="1:3" x14ac:dyDescent="0.25">
      <c r="A19" t="s">
        <v>136</v>
      </c>
      <c r="B19">
        <v>2</v>
      </c>
    </row>
    <row r="20" spans="1:3" x14ac:dyDescent="0.25">
      <c r="A20" t="s">
        <v>137</v>
      </c>
      <c r="B20">
        <v>2</v>
      </c>
    </row>
    <row r="21" spans="1:3" x14ac:dyDescent="0.25">
      <c r="A21" t="s">
        <v>138</v>
      </c>
      <c r="B21">
        <v>1</v>
      </c>
      <c r="C21" t="s">
        <v>139</v>
      </c>
    </row>
    <row r="22" spans="1:3" x14ac:dyDescent="0.25">
      <c r="A22" t="s">
        <v>112</v>
      </c>
      <c r="B22">
        <v>4</v>
      </c>
    </row>
    <row r="23" spans="1:3" x14ac:dyDescent="0.25">
      <c r="A23" t="s">
        <v>140</v>
      </c>
      <c r="B23">
        <v>1</v>
      </c>
      <c r="C23" t="s">
        <v>141</v>
      </c>
    </row>
    <row r="24" spans="1:3" x14ac:dyDescent="0.25">
      <c r="A24" s="3" t="s">
        <v>73</v>
      </c>
      <c r="B24">
        <v>2</v>
      </c>
      <c r="C24" t="s">
        <v>72</v>
      </c>
    </row>
    <row r="25" spans="1:3" x14ac:dyDescent="0.25">
      <c r="A25" s="3" t="s">
        <v>142</v>
      </c>
      <c r="B25">
        <v>1</v>
      </c>
    </row>
    <row r="26" spans="1:3" x14ac:dyDescent="0.25">
      <c r="A26" s="3" t="s">
        <v>143</v>
      </c>
      <c r="B26">
        <v>1</v>
      </c>
      <c r="C26" t="s">
        <v>144</v>
      </c>
    </row>
    <row r="27" spans="1:3" x14ac:dyDescent="0.25">
      <c r="A27" s="3" t="s">
        <v>145</v>
      </c>
      <c r="B27">
        <v>2</v>
      </c>
      <c r="C27" t="s">
        <v>146</v>
      </c>
    </row>
    <row r="28" spans="1:3" x14ac:dyDescent="0.25">
      <c r="A28" s="3" t="s">
        <v>147</v>
      </c>
      <c r="B28">
        <v>1</v>
      </c>
      <c r="C28" t="s">
        <v>148</v>
      </c>
    </row>
    <row r="29" spans="1:3" x14ac:dyDescent="0.25">
      <c r="A29" s="3" t="s">
        <v>149</v>
      </c>
      <c r="B29">
        <v>1</v>
      </c>
      <c r="C29" t="s">
        <v>150</v>
      </c>
    </row>
    <row r="30" spans="1:3" x14ac:dyDescent="0.25">
      <c r="A30" s="3" t="s">
        <v>151</v>
      </c>
      <c r="B30">
        <v>1</v>
      </c>
      <c r="C3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voron_switchwire_bomender_ver</vt:lpstr>
      <vt:lpstr>Used in the assembly so far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lee</cp:lastModifiedBy>
  <dcterms:created xsi:type="dcterms:W3CDTF">2020-08-10T23:28:55Z</dcterms:created>
  <dcterms:modified xsi:type="dcterms:W3CDTF">2020-11-23T20:23:29Z</dcterms:modified>
</cp:coreProperties>
</file>