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35107b2b27dcbc1/Documents/CSCI370/Homework2/"/>
    </mc:Choice>
  </mc:AlternateContent>
  <xr:revisionPtr revIDLastSave="759" documentId="11_F25DC773A252ABDACC104891A1D85EA65ADE58EC" xr6:coauthVersionLast="47" xr6:coauthVersionMax="47" xr10:uidLastSave="{57D7AD5F-407B-4623-98FD-C64734055543}"/>
  <bookViews>
    <workbookView xWindow="-110" yWindow="-110" windowWidth="25820" windowHeight="13900" activeTab="1" xr2:uid="{00000000-000D-0000-FFFF-FFFF00000000}"/>
  </bookViews>
  <sheets>
    <sheet name="Tables" sheetId="1" r:id="rId1"/>
    <sheet name="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T4" i="1"/>
  <c r="P38" i="1"/>
  <c r="P39" i="1" s="1"/>
  <c r="H38" i="1"/>
  <c r="H39" i="1" s="1"/>
  <c r="X27" i="1" s="1"/>
  <c r="P28" i="1"/>
  <c r="P29" i="1" s="1"/>
  <c r="H28" i="1"/>
  <c r="H29" i="1" s="1"/>
  <c r="P18" i="1"/>
  <c r="P19" i="1" s="1"/>
  <c r="T7" i="1" l="1"/>
  <c r="T6" i="1"/>
  <c r="X5" i="1"/>
  <c r="X6" i="1"/>
  <c r="X7" i="1"/>
  <c r="X26" i="1"/>
  <c r="H18" i="1"/>
  <c r="L9" i="1"/>
  <c r="M9" i="1"/>
  <c r="N9" i="1"/>
  <c r="O9" i="1"/>
  <c r="P9" i="1"/>
  <c r="P10" i="1" s="1"/>
  <c r="K9" i="1"/>
  <c r="D9" i="1"/>
  <c r="E9" i="1"/>
  <c r="F9" i="1"/>
  <c r="G9" i="1"/>
  <c r="H9" i="1"/>
  <c r="H10" i="1" s="1"/>
  <c r="C9" i="1"/>
  <c r="H19" i="1" l="1"/>
  <c r="X25" i="1" s="1"/>
  <c r="T5" i="1"/>
  <c r="P37" i="1"/>
  <c r="P36" i="1"/>
  <c r="P35" i="1"/>
  <c r="H37" i="1"/>
  <c r="H36" i="1"/>
  <c r="H35" i="1"/>
  <c r="T27" i="1" s="1"/>
  <c r="P17" i="1"/>
  <c r="P16" i="1"/>
  <c r="P15" i="1"/>
  <c r="H17" i="1"/>
  <c r="T15" i="1" s="1"/>
  <c r="H16" i="1"/>
  <c r="X15" i="1" s="1"/>
  <c r="H15" i="1"/>
  <c r="T25" i="1" s="1"/>
  <c r="P27" i="1"/>
  <c r="P26" i="1"/>
  <c r="P25" i="1"/>
  <c r="P7" i="1"/>
  <c r="P6" i="1"/>
  <c r="P5" i="1"/>
  <c r="H26" i="1"/>
  <c r="H27" i="1"/>
  <c r="H25" i="1"/>
  <c r="H6" i="1"/>
  <c r="H7" i="1"/>
  <c r="H5" i="1"/>
  <c r="X14" i="1" l="1"/>
  <c r="T26" i="1"/>
  <c r="T16" i="1"/>
  <c r="X16" i="1"/>
  <c r="T17" i="1"/>
  <c r="X17" i="1"/>
  <c r="T24" i="1"/>
  <c r="T14" i="1"/>
</calcChain>
</file>

<file path=xl/sharedStrings.xml><?xml version="1.0" encoding="utf-8"?>
<sst xmlns="http://schemas.openxmlformats.org/spreadsheetml/2006/main" count="96" uniqueCount="28">
  <si>
    <t>Time</t>
  </si>
  <si>
    <t>Average</t>
  </si>
  <si>
    <t>Error</t>
  </si>
  <si>
    <t>Iterations</t>
  </si>
  <si>
    <t>Trial</t>
  </si>
  <si>
    <t>Single Thread - Grid Size = 500 w/ Printing Error</t>
  </si>
  <si>
    <t>Single Thread - Grid Size = 500 w/o Printing Error</t>
  </si>
  <si>
    <t>Synchronized Multithread (4) - Grid Size = 500 w/ Printing Error</t>
  </si>
  <si>
    <t>Synchronized Multithread (4) - Grid Size = 500 w/o Printing Error</t>
  </si>
  <si>
    <t>Unsynchronized Multithread (4) - Grid Size = 500 w/ Printing Error</t>
  </si>
  <si>
    <t>Unsynchronized Multithread (4) - Grid Size = 500 w/o Printing Error</t>
  </si>
  <si>
    <t>Synchronized Multithread (4) - Grid Size = 500 w/ Printing Error (SSH)</t>
  </si>
  <si>
    <t>Synchronized Multithread (4) - Grid Size = 500 w/o Printing Error (SSH)</t>
  </si>
  <si>
    <t>ESpeedUp</t>
  </si>
  <si>
    <t>ASpeedUp</t>
  </si>
  <si>
    <t>Time (ms)</t>
  </si>
  <si>
    <t>Est. Time</t>
  </si>
  <si>
    <t>Single Thread</t>
  </si>
  <si>
    <t>Unsynchronized</t>
  </si>
  <si>
    <t>Synchronized</t>
  </si>
  <si>
    <t>Synchronized (SSH)</t>
  </si>
  <si>
    <t>Average Times w/ Error (ms)</t>
  </si>
  <si>
    <t>Average Times w/o Error (ms)</t>
  </si>
  <si>
    <t>Average Error</t>
  </si>
  <si>
    <t>Average Iterations</t>
  </si>
  <si>
    <t>Average SpeedUp</t>
  </si>
  <si>
    <t>Expected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</si>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</sst>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Times w/ Error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Tables!$R$4:$R$7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Tables!$T$4:$T$7</c:f>
              <c:numCache>
                <c:formatCode>General</c:formatCode>
                <c:ptCount val="4"/>
                <c:pt idx="0">
                  <c:v>293000</c:v>
                </c:pt>
                <c:pt idx="1">
                  <c:v>93520</c:v>
                </c:pt>
                <c:pt idx="2">
                  <c:v>105334</c:v>
                </c:pt>
                <c:pt idx="3">
                  <c:v>89216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E-4C59-8AF0-1771AFE8C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546800"/>
        <c:axId val="751547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Tables!$R$4:$R$7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Tables!$S$4:$S$7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61E-4C59-8AF0-1771AFE8CDCB}"/>
                  </c:ext>
                </c:extLst>
              </c15:ser>
            </c15:filteredBarSeries>
          </c:ext>
        </c:extLst>
      </c:barChart>
      <c:catAx>
        <c:axId val="7515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547216"/>
        <c:crosses val="autoZero"/>
        <c:auto val="1"/>
        <c:lblAlgn val="ctr"/>
        <c:lblOffset val="100"/>
        <c:noMultiLvlLbl val="0"/>
      </c:catAx>
      <c:valAx>
        <c:axId val="7515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54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Times w/o Error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Tables!$V$4:$V$7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Tables!$X$4:$X$7</c:f>
              <c:numCache>
                <c:formatCode>General</c:formatCode>
                <c:ptCount val="4"/>
                <c:pt idx="0">
                  <c:v>215000</c:v>
                </c:pt>
                <c:pt idx="1">
                  <c:v>87580</c:v>
                </c:pt>
                <c:pt idx="2">
                  <c:v>95146</c:v>
                </c:pt>
                <c:pt idx="3">
                  <c:v>90930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6-4097-82C4-34F093E6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463824"/>
        <c:axId val="5774659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Tables!$V$4:$V$7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Tables!$W$4:$W$7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C36-4097-82C4-34F093E6C66F}"/>
                  </c:ext>
                </c:extLst>
              </c15:ser>
            </c15:filteredBarSeries>
          </c:ext>
        </c:extLst>
      </c:barChart>
      <c:catAx>
        <c:axId val="57746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65904"/>
        <c:crosses val="autoZero"/>
        <c:auto val="1"/>
        <c:lblAlgn val="ctr"/>
        <c:lblOffset val="100"/>
        <c:noMultiLvlLbl val="0"/>
      </c:catAx>
      <c:valAx>
        <c:axId val="5774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6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Times w/ Error (ms) vs  Average Times w/o Error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w/ Error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Tables!$R$4:$R$7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Tables!$T$4:$T$7</c:f>
              <c:numCache>
                <c:formatCode>General</c:formatCode>
                <c:ptCount val="4"/>
                <c:pt idx="0">
                  <c:v>293000</c:v>
                </c:pt>
                <c:pt idx="1">
                  <c:v>93520</c:v>
                </c:pt>
                <c:pt idx="2">
                  <c:v>105334</c:v>
                </c:pt>
                <c:pt idx="3">
                  <c:v>89216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5-44AE-83AB-7A1BFA22870C}"/>
            </c:ext>
          </c:extLst>
        </c:ser>
        <c:ser>
          <c:idx val="4"/>
          <c:order val="4"/>
          <c:tx>
            <c:v>w/o Error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Tables!$R$4:$R$7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Tables!$X$4:$X$7</c:f>
              <c:numCache>
                <c:formatCode>General</c:formatCode>
                <c:ptCount val="4"/>
                <c:pt idx="0">
                  <c:v>215000</c:v>
                </c:pt>
                <c:pt idx="1">
                  <c:v>87580</c:v>
                </c:pt>
                <c:pt idx="2">
                  <c:v>95146</c:v>
                </c:pt>
                <c:pt idx="3">
                  <c:v>90930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5-44AE-83AB-7A1BFA228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255392"/>
        <c:axId val="7382562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w/ Error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Tables!$R$4:$R$7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Tables!$S$4:$S$7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9C5-44AE-83AB-7A1BFA22870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Series3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Tables!$R$4:$R$7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Tables!$V$4:$V$7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C5-44AE-83AB-7A1BFA22870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Series4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Tables!$R$4:$R$7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Tables!$W$4:$W$7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C5-44AE-83AB-7A1BFA22870C}"/>
                  </c:ext>
                </c:extLst>
              </c15:ser>
            </c15:filteredBarSeries>
          </c:ext>
        </c:extLst>
      </c:barChart>
      <c:catAx>
        <c:axId val="73825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224"/>
        <c:crosses val="autoZero"/>
        <c:auto val="1"/>
        <c:lblAlgn val="ctr"/>
        <c:lblOffset val="100"/>
        <c:noMultiLvlLbl val="0"/>
      </c:catAx>
      <c:valAx>
        <c:axId val="7382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Tables!$R$14:$R$17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Tables!$T$14:$T$17</c:f>
              <c:numCache>
                <c:formatCode>General</c:formatCode>
                <c:ptCount val="4"/>
                <c:pt idx="0">
                  <c:v>4.9999900000000004</c:v>
                </c:pt>
                <c:pt idx="1">
                  <c:v>4.9999900000000004</c:v>
                </c:pt>
                <c:pt idx="2">
                  <c:v>4.9994350000000001</c:v>
                </c:pt>
                <c:pt idx="3">
                  <c:v>4.9995899999999995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D-40CC-B349-5E388826C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280928"/>
        <c:axId val="7692813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Tables!$R$14:$R$17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Tables!$S$14:$S$17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0FD-40CC-B349-5E388826C0D9}"/>
                  </c:ext>
                </c:extLst>
              </c15:ser>
            </c15:filteredBarSeries>
          </c:ext>
        </c:extLst>
      </c:barChart>
      <c:catAx>
        <c:axId val="76928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81344"/>
        <c:crosses val="autoZero"/>
        <c:auto val="1"/>
        <c:lblAlgn val="ctr"/>
        <c:lblOffset val="100"/>
        <c:noMultiLvlLbl val="0"/>
      </c:catAx>
      <c:valAx>
        <c:axId val="7692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8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Tables!$V$14:$V$17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Tables!$X$14:$X$17</c:f>
              <c:numCache>
                <c:formatCode>General</c:formatCode>
                <c:ptCount val="4"/>
                <c:pt idx="0">
                  <c:v>49.491390000000003</c:v>
                </c:pt>
                <c:pt idx="1">
                  <c:v>44.544035000000001</c:v>
                </c:pt>
                <c:pt idx="2">
                  <c:v>49.491174000000001</c:v>
                </c:pt>
                <c:pt idx="3">
                  <c:v>49.491154999999992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7-42FB-89B0-D8F06B5C44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7966224"/>
        <c:axId val="7879666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Tables!$V$14:$V$17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Tables!$W$14:$W$17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8A7-42FB-89B0-D8F06B5C4484}"/>
                  </c:ext>
                </c:extLst>
              </c15:ser>
            </c15:filteredBarSeries>
          </c:ext>
        </c:extLst>
      </c:barChart>
      <c:catAx>
        <c:axId val="78796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66640"/>
        <c:crosses val="autoZero"/>
        <c:auto val="1"/>
        <c:lblAlgn val="ctr"/>
        <c:lblOffset val="100"/>
        <c:noMultiLvlLbl val="0"/>
      </c:catAx>
      <c:valAx>
        <c:axId val="7879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6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Tables!$R$24:$R$27</c:f>
              <c:strCache>
                <c:ptCount val="4"/>
                <c:pt idx="0">
                  <c:v>Single Thread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Tables!$T$24:$T$27</c:f>
              <c:numCache>
                <c:formatCode>General</c:formatCode>
                <c:ptCount val="4"/>
                <c:pt idx="0">
                  <c:v>105257</c:v>
                </c:pt>
                <c:pt idx="1">
                  <c:v>162470.20000000001</c:v>
                </c:pt>
                <c:pt idx="2">
                  <c:v>105267.8</c:v>
                </c:pt>
                <c:pt idx="3">
                  <c:v>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E-46B0-9134-217D6CFB03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1594800"/>
        <c:axId val="7715964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Tables!$R$24:$R$27</c15:sqref>
                        </c15:formulaRef>
                      </c:ext>
                    </c:extLst>
                    <c:strCache>
                      <c:ptCount val="4"/>
                      <c:pt idx="0">
                        <c:v>Single Thread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Tables!$S$24:$S$27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0EE-46B0-9134-217D6CFB0343}"/>
                  </c:ext>
                </c:extLst>
              </c15:ser>
            </c15:filteredBarSeries>
          </c:ext>
        </c:extLst>
      </c:barChart>
      <c:catAx>
        <c:axId val="7715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6464"/>
        <c:crosses val="autoZero"/>
        <c:auto val="1"/>
        <c:lblAlgn val="ctr"/>
        <c:lblOffset val="100"/>
        <c:noMultiLvlLbl val="0"/>
      </c:catAx>
      <c:valAx>
        <c:axId val="7715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SpeedUp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Tables!$V$24:$V$27</c:f>
              <c:strCache>
                <c:ptCount val="4"/>
                <c:pt idx="0">
                  <c:v>Expected</c:v>
                </c:pt>
                <c:pt idx="1">
                  <c:v>Unsynchronized</c:v>
                </c:pt>
                <c:pt idx="2">
                  <c:v>Synchronized</c:v>
                </c:pt>
                <c:pt idx="3">
                  <c:v>Synchronized (SSH)</c:v>
                </c:pt>
              </c:strCache>
            </c:strRef>
          </c:cat>
          <c:val>
            <c:numRef>
              <c:f>Tables!$X$24:$X$27</c:f>
              <c:numCache>
                <c:formatCode>General</c:formatCode>
                <c:ptCount val="4"/>
                <c:pt idx="0">
                  <c:v>4</c:v>
                </c:pt>
                <c:pt idx="1">
                  <c:v>2.7939590267805499</c:v>
                </c:pt>
                <c:pt idx="2">
                  <c:v>2.5206565399433334</c:v>
                </c:pt>
                <c:pt idx="3">
                  <c:v>2.8243102252730079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6-4ED6-9027-77370C4551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8140080"/>
        <c:axId val="9681434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Tables!$V$24:$V$27</c15:sqref>
                        </c15:formulaRef>
                      </c:ext>
                    </c:extLst>
                    <c:strCache>
                      <c:ptCount val="4"/>
                      <c:pt idx="0">
                        <c:v>Expected</c:v>
                      </c:pt>
                      <c:pt idx="1">
                        <c:v>Unsynchronized</c:v>
                      </c:pt>
                      <c:pt idx="2">
                        <c:v>Synchronized</c:v>
                      </c:pt>
                      <c:pt idx="3">
                        <c:v>Synchronized (SSH)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Tables!$W$24:$W$27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DD6-4ED6-9027-77370C455192}"/>
                  </c:ext>
                </c:extLst>
              </c15:ser>
            </c15:filteredBarSeries>
          </c:ext>
        </c:extLst>
      </c:barChart>
      <c:catAx>
        <c:axId val="9681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43408"/>
        <c:crosses val="autoZero"/>
        <c:auto val="1"/>
        <c:lblAlgn val="ctr"/>
        <c:lblOffset val="100"/>
        <c:noMultiLvlLbl val="0"/>
      </c:catAx>
      <c:valAx>
        <c:axId val="9681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14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12700</xdr:rowOff>
    </xdr:from>
    <xdr:to>
      <xdr:col>8</xdr:col>
      <xdr:colOff>314325</xdr:colOff>
      <xdr:row>16</xdr:row>
      <xdr:rowOff>177800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847062B-C79B-4101-0108-9BF6B7940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136525</xdr:colOff>
      <xdr:row>2</xdr:row>
      <xdr:rowOff>12700</xdr:rowOff>
    </xdr:from>
    <xdr:to>
      <xdr:col>16</xdr:col>
      <xdr:colOff>441325</xdr:colOff>
      <xdr:row>16</xdr:row>
      <xdr:rowOff>177800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AE5BC5AC-3E14-4C84-33E6-80A96FA20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3175</xdr:colOff>
      <xdr:row>18</xdr:row>
      <xdr:rowOff>12700</xdr:rowOff>
    </xdr:from>
    <xdr:to>
      <xdr:col>8</xdr:col>
      <xdr:colOff>307975</xdr:colOff>
      <xdr:row>32</xdr:row>
      <xdr:rowOff>177800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7E894FF-D63A-6FF0-EBF6-0620EE41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130175</xdr:colOff>
      <xdr:row>18</xdr:row>
      <xdr:rowOff>12700</xdr:rowOff>
    </xdr:from>
    <xdr:to>
      <xdr:col>16</xdr:col>
      <xdr:colOff>434975</xdr:colOff>
      <xdr:row>32</xdr:row>
      <xdr:rowOff>177800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FA61661B-4138-5A0F-8DC5-1405F2CF8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339725</xdr:colOff>
      <xdr:row>2</xdr:row>
      <xdr:rowOff>12700</xdr:rowOff>
    </xdr:from>
    <xdr:to>
      <xdr:col>25</xdr:col>
      <xdr:colOff>34925</xdr:colOff>
      <xdr:row>16</xdr:row>
      <xdr:rowOff>177800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7F037F57-A9B6-0F01-01CF-457425C2D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327025</xdr:colOff>
      <xdr:row>18</xdr:row>
      <xdr:rowOff>0</xdr:rowOff>
    </xdr:from>
    <xdr:to>
      <xdr:col>25</xdr:col>
      <xdr:colOff>22225</xdr:colOff>
      <xdr:row>32</xdr:row>
      <xdr:rowOff>165100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83E801FF-9E8A-F765-EEC1-9B9A23EEC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13634</xdr:colOff>
      <xdr:row>2</xdr:row>
      <xdr:rowOff>17183</xdr:rowOff>
    </xdr:from>
    <xdr:to>
      <xdr:col>33</xdr:col>
      <xdr:colOff>297516</xdr:colOff>
      <xdr:row>16</xdr:row>
      <xdr:rowOff>145677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82B848CD-AC71-5CB6-1214-AD424985E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0"/>
  <sheetViews>
    <sheetView zoomScaleNormal="100" workbookViewId="0">
      <selection activeCell="V14" sqref="V14:W14"/>
    </sheetView>
  </sheetViews>
  <sheetFormatPr defaultRowHeight="14.5" x14ac:dyDescent="0.35"/>
  <sheetData>
    <row r="2" spans="2:24" ht="15" thickBot="1" x14ac:dyDescent="0.4"/>
    <row r="3" spans="2:24" x14ac:dyDescent="0.35">
      <c r="B3" s="35" t="s">
        <v>5</v>
      </c>
      <c r="C3" s="36"/>
      <c r="D3" s="36"/>
      <c r="E3" s="36"/>
      <c r="F3" s="36"/>
      <c r="G3" s="36"/>
      <c r="H3" s="37"/>
      <c r="J3" s="35" t="s">
        <v>6</v>
      </c>
      <c r="K3" s="36"/>
      <c r="L3" s="36"/>
      <c r="M3" s="36"/>
      <c r="N3" s="36"/>
      <c r="O3" s="36"/>
      <c r="P3" s="37"/>
      <c r="R3" s="27" t="s">
        <v>21</v>
      </c>
      <c r="S3" s="28"/>
      <c r="T3" s="29"/>
      <c r="V3" s="35" t="s">
        <v>22</v>
      </c>
      <c r="W3" s="36"/>
      <c r="X3" s="37"/>
    </row>
    <row r="4" spans="2:24" x14ac:dyDescent="0.35">
      <c r="B4" s="2" t="s">
        <v>4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3" t="s">
        <v>1</v>
      </c>
      <c r="J4" s="2" t="s">
        <v>4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3" t="s">
        <v>1</v>
      </c>
      <c r="R4" s="30" t="s">
        <v>17</v>
      </c>
      <c r="S4" s="31"/>
      <c r="T4" s="3">
        <f>H8</f>
        <v>293000</v>
      </c>
      <c r="V4" s="38" t="s">
        <v>17</v>
      </c>
      <c r="W4" s="39"/>
      <c r="X4" s="3">
        <f>P8</f>
        <v>215000</v>
      </c>
    </row>
    <row r="5" spans="2:24" x14ac:dyDescent="0.35">
      <c r="B5" s="2" t="s">
        <v>3</v>
      </c>
      <c r="C5" s="1">
        <v>105257</v>
      </c>
      <c r="D5" s="1">
        <v>105257</v>
      </c>
      <c r="E5" s="1">
        <v>105257</v>
      </c>
      <c r="F5" s="1">
        <v>105257</v>
      </c>
      <c r="G5" s="1">
        <v>105257</v>
      </c>
      <c r="H5" s="3">
        <f>AVERAGE(C5:G5)</f>
        <v>105257</v>
      </c>
      <c r="J5" s="2" t="s">
        <v>3</v>
      </c>
      <c r="K5" s="1">
        <v>105257</v>
      </c>
      <c r="L5" s="1">
        <v>105257</v>
      </c>
      <c r="M5" s="1">
        <v>105257</v>
      </c>
      <c r="N5" s="1">
        <v>105257</v>
      </c>
      <c r="O5" s="1">
        <v>105257</v>
      </c>
      <c r="P5" s="3">
        <f>AVERAGE(K5:O5)</f>
        <v>105257</v>
      </c>
      <c r="R5" s="30" t="s">
        <v>18</v>
      </c>
      <c r="S5" s="31"/>
      <c r="T5" s="3">
        <f>H18</f>
        <v>93520</v>
      </c>
      <c r="V5" s="38" t="s">
        <v>18</v>
      </c>
      <c r="W5" s="39"/>
      <c r="X5" s="3">
        <f>P18</f>
        <v>87580</v>
      </c>
    </row>
    <row r="6" spans="2:24" x14ac:dyDescent="0.35">
      <c r="B6" s="2" t="s">
        <v>1</v>
      </c>
      <c r="C6" s="1">
        <v>49.491390000000003</v>
      </c>
      <c r="D6" s="1">
        <v>49.491390000000003</v>
      </c>
      <c r="E6" s="1">
        <v>49.491390000000003</v>
      </c>
      <c r="F6" s="1">
        <v>49.491390000000003</v>
      </c>
      <c r="G6" s="1">
        <v>49.491390000000003</v>
      </c>
      <c r="H6" s="3">
        <f t="shared" ref="H6:H7" si="0">AVERAGE(C6:G6)</f>
        <v>49.491390000000003</v>
      </c>
      <c r="J6" s="2" t="s">
        <v>1</v>
      </c>
      <c r="K6" s="1">
        <v>49.491390000000003</v>
      </c>
      <c r="L6" s="1">
        <v>49.491390000000003</v>
      </c>
      <c r="M6" s="1">
        <v>49.491390000000003</v>
      </c>
      <c r="N6" s="1">
        <v>49.491390000000003</v>
      </c>
      <c r="O6" s="1">
        <v>49.491390000000003</v>
      </c>
      <c r="P6" s="3">
        <f t="shared" ref="P6:P7" si="1">AVERAGE(K6:O6)</f>
        <v>49.491390000000003</v>
      </c>
      <c r="R6" s="30" t="s">
        <v>19</v>
      </c>
      <c r="S6" s="31"/>
      <c r="T6" s="3">
        <f>H28</f>
        <v>105334</v>
      </c>
      <c r="V6" s="38" t="s">
        <v>19</v>
      </c>
      <c r="W6" s="39"/>
      <c r="X6" s="3">
        <f>P28</f>
        <v>95146</v>
      </c>
    </row>
    <row r="7" spans="2:24" ht="15" thickBot="1" x14ac:dyDescent="0.4">
      <c r="B7" s="2" t="s">
        <v>2</v>
      </c>
      <c r="C7" s="1">
        <v>4.9999900000000004</v>
      </c>
      <c r="D7" s="1">
        <v>4.9999900000000004</v>
      </c>
      <c r="E7" s="1">
        <v>4.9999900000000004</v>
      </c>
      <c r="F7" s="1">
        <v>4.9999900000000004</v>
      </c>
      <c r="G7" s="1">
        <v>4.9999900000000004</v>
      </c>
      <c r="H7" s="3">
        <f t="shared" si="0"/>
        <v>4.9999900000000004</v>
      </c>
      <c r="J7" s="2" t="s">
        <v>2</v>
      </c>
      <c r="K7" s="1">
        <v>4.9999900000000004</v>
      </c>
      <c r="L7" s="1">
        <v>4.9999900000000004</v>
      </c>
      <c r="M7" s="1">
        <v>4.9999900000000004</v>
      </c>
      <c r="N7" s="1">
        <v>4.9999900000000004</v>
      </c>
      <c r="O7" s="1">
        <v>4.9999900000000004</v>
      </c>
      <c r="P7" s="3">
        <f t="shared" si="1"/>
        <v>4.9999900000000004</v>
      </c>
      <c r="R7" s="25" t="s">
        <v>20</v>
      </c>
      <c r="S7" s="26"/>
      <c r="T7" s="5">
        <f>H38</f>
        <v>89216</v>
      </c>
      <c r="V7" s="40" t="s">
        <v>20</v>
      </c>
      <c r="W7" s="41"/>
      <c r="X7" s="5">
        <f>P38</f>
        <v>90930</v>
      </c>
    </row>
    <row r="8" spans="2:24" x14ac:dyDescent="0.35">
      <c r="B8" s="2" t="s">
        <v>15</v>
      </c>
      <c r="C8" s="12">
        <v>279000</v>
      </c>
      <c r="D8" s="1">
        <v>276000</v>
      </c>
      <c r="E8" s="1">
        <v>282000</v>
      </c>
      <c r="F8" s="1">
        <v>283000</v>
      </c>
      <c r="G8" s="1">
        <v>347000</v>
      </c>
      <c r="H8" s="9">
        <v>293000</v>
      </c>
      <c r="J8" s="2" t="s">
        <v>0</v>
      </c>
      <c r="K8" s="12">
        <v>208000</v>
      </c>
      <c r="L8" s="1">
        <v>186000</v>
      </c>
      <c r="M8" s="1">
        <v>229000</v>
      </c>
      <c r="N8" s="1">
        <v>229000</v>
      </c>
      <c r="O8" s="1">
        <v>224000</v>
      </c>
      <c r="P8" s="9">
        <v>215000</v>
      </c>
    </row>
    <row r="9" spans="2:24" ht="15" thickBot="1" x14ac:dyDescent="0.4">
      <c r="B9" s="7" t="s">
        <v>16</v>
      </c>
      <c r="C9" s="6">
        <f>C8/4</f>
        <v>69750</v>
      </c>
      <c r="D9" s="6">
        <f t="shared" ref="D9:H9" si="2">D8/4</f>
        <v>69000</v>
      </c>
      <c r="E9" s="6">
        <f t="shared" si="2"/>
        <v>70500</v>
      </c>
      <c r="F9" s="6">
        <f t="shared" si="2"/>
        <v>70750</v>
      </c>
      <c r="G9" s="20">
        <f t="shared" si="2"/>
        <v>86750</v>
      </c>
      <c r="H9" s="19">
        <f t="shared" si="2"/>
        <v>73250</v>
      </c>
      <c r="J9" s="7" t="s">
        <v>16</v>
      </c>
      <c r="K9" s="13">
        <f>K8/4</f>
        <v>52000</v>
      </c>
      <c r="L9" s="13">
        <f t="shared" ref="L9:P9" si="3">L8/4</f>
        <v>46500</v>
      </c>
      <c r="M9" s="13">
        <f t="shared" si="3"/>
        <v>57250</v>
      </c>
      <c r="N9" s="13">
        <f t="shared" si="3"/>
        <v>57250</v>
      </c>
      <c r="O9" s="17">
        <f t="shared" si="3"/>
        <v>56000</v>
      </c>
      <c r="P9" s="19">
        <f t="shared" si="3"/>
        <v>53750</v>
      </c>
    </row>
    <row r="10" spans="2:24" ht="15" thickBot="1" x14ac:dyDescent="0.4">
      <c r="B10" s="15" t="s">
        <v>13</v>
      </c>
      <c r="C10" s="11"/>
      <c r="D10" s="10"/>
      <c r="E10" s="10"/>
      <c r="F10" s="10"/>
      <c r="G10" s="10"/>
      <c r="H10" s="18">
        <f>H8/H9</f>
        <v>4</v>
      </c>
      <c r="J10" s="15" t="s">
        <v>13</v>
      </c>
      <c r="K10" s="11"/>
      <c r="L10" s="10"/>
      <c r="M10" s="10"/>
      <c r="N10" s="10"/>
      <c r="O10" s="10"/>
      <c r="P10" s="18">
        <f>P8/P9</f>
        <v>4</v>
      </c>
    </row>
    <row r="12" spans="2:24" ht="15" thickBot="1" x14ac:dyDescent="0.4"/>
    <row r="13" spans="2:24" x14ac:dyDescent="0.35">
      <c r="B13" s="27" t="s">
        <v>9</v>
      </c>
      <c r="C13" s="28"/>
      <c r="D13" s="28"/>
      <c r="E13" s="28"/>
      <c r="F13" s="28"/>
      <c r="G13" s="28"/>
      <c r="H13" s="29"/>
      <c r="J13" s="27" t="s">
        <v>10</v>
      </c>
      <c r="K13" s="28"/>
      <c r="L13" s="28"/>
      <c r="M13" s="28"/>
      <c r="N13" s="28"/>
      <c r="O13" s="28"/>
      <c r="P13" s="29"/>
      <c r="R13" s="27" t="s">
        <v>23</v>
      </c>
      <c r="S13" s="28"/>
      <c r="T13" s="29"/>
      <c r="V13" s="27" t="s">
        <v>27</v>
      </c>
      <c r="W13" s="28"/>
      <c r="X13" s="29"/>
    </row>
    <row r="14" spans="2:24" x14ac:dyDescent="0.35">
      <c r="B14" s="2" t="s">
        <v>4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3" t="s">
        <v>1</v>
      </c>
      <c r="J14" s="2" t="s">
        <v>4</v>
      </c>
      <c r="K14" s="1">
        <v>1</v>
      </c>
      <c r="L14" s="1">
        <v>2</v>
      </c>
      <c r="M14" s="1">
        <v>3</v>
      </c>
      <c r="N14" s="1">
        <v>4</v>
      </c>
      <c r="O14" s="1">
        <v>5</v>
      </c>
      <c r="P14" s="3" t="s">
        <v>1</v>
      </c>
      <c r="R14" s="30" t="s">
        <v>17</v>
      </c>
      <c r="S14" s="31"/>
      <c r="T14" s="3">
        <f>AVERAGE(H7,P7)</f>
        <v>4.9999900000000004</v>
      </c>
      <c r="V14" s="30" t="s">
        <v>17</v>
      </c>
      <c r="W14" s="31"/>
      <c r="X14" s="3">
        <f>AVERAGE(H6,P6)</f>
        <v>49.491390000000003</v>
      </c>
    </row>
    <row r="15" spans="2:24" x14ac:dyDescent="0.35">
      <c r="B15" s="7" t="s">
        <v>3</v>
      </c>
      <c r="C15" s="8">
        <v>183070</v>
      </c>
      <c r="D15" s="8">
        <v>179514</v>
      </c>
      <c r="E15" s="8">
        <v>209288</v>
      </c>
      <c r="F15" s="8">
        <v>168001</v>
      </c>
      <c r="G15" s="8">
        <v>161122</v>
      </c>
      <c r="H15" s="9">
        <f>AVERAGE(C15:G15)</f>
        <v>180199</v>
      </c>
      <c r="J15" s="7" t="s">
        <v>3</v>
      </c>
      <c r="K15" s="8">
        <v>138989</v>
      </c>
      <c r="L15" s="8">
        <v>163508</v>
      </c>
      <c r="M15" s="8">
        <v>146040</v>
      </c>
      <c r="N15" s="8">
        <v>116862</v>
      </c>
      <c r="O15" s="8">
        <v>158308</v>
      </c>
      <c r="P15" s="9">
        <f>AVERAGE(K15:O15)</f>
        <v>144741.4</v>
      </c>
      <c r="R15" s="30" t="s">
        <v>18</v>
      </c>
      <c r="S15" s="31"/>
      <c r="T15" s="3">
        <f>AVERAGE(H17,P17)</f>
        <v>4.9999900000000004</v>
      </c>
      <c r="V15" s="30" t="s">
        <v>18</v>
      </c>
      <c r="W15" s="31"/>
      <c r="X15" s="3">
        <f>AVERAGE(H16,P16)</f>
        <v>44.544035000000001</v>
      </c>
    </row>
    <row r="16" spans="2:24" x14ac:dyDescent="0.35">
      <c r="B16" s="7" t="s">
        <v>1</v>
      </c>
      <c r="C16" s="8">
        <v>46.63212</v>
      </c>
      <c r="D16" s="8">
        <v>44.528750000000002</v>
      </c>
      <c r="E16" s="8">
        <v>48.688119999999998</v>
      </c>
      <c r="F16" s="8">
        <v>48.673670000000001</v>
      </c>
      <c r="G16" s="8">
        <v>48.535789999999999</v>
      </c>
      <c r="H16" s="9">
        <f t="shared" ref="H16:H17" si="4">AVERAGE(C16:G16)</f>
        <v>47.411690000000007</v>
      </c>
      <c r="J16" s="7" t="s">
        <v>1</v>
      </c>
      <c r="K16" s="8">
        <v>41.764339999999997</v>
      </c>
      <c r="L16" s="8">
        <v>42.699809999999999</v>
      </c>
      <c r="M16" s="8">
        <v>41.569830000000003</v>
      </c>
      <c r="N16" s="8">
        <v>40.434579999999997</v>
      </c>
      <c r="O16" s="8">
        <v>41.913339999999998</v>
      </c>
      <c r="P16" s="9">
        <f t="shared" ref="P16:P17" si="5">AVERAGE(K16:O16)</f>
        <v>41.676379999999995</v>
      </c>
      <c r="R16" s="30" t="s">
        <v>19</v>
      </c>
      <c r="S16" s="31"/>
      <c r="T16" s="9">
        <f>AVERAGE(H27,P27)</f>
        <v>4.9994350000000001</v>
      </c>
      <c r="V16" s="30" t="s">
        <v>19</v>
      </c>
      <c r="W16" s="31"/>
      <c r="X16" s="9">
        <f>AVERAGE(H26,P26)</f>
        <v>49.491174000000001</v>
      </c>
    </row>
    <row r="17" spans="2:24" ht="15" thickBot="1" x14ac:dyDescent="0.4">
      <c r="B17" s="7" t="s">
        <v>2</v>
      </c>
      <c r="C17" s="8">
        <v>4.9999900000000004</v>
      </c>
      <c r="D17" s="8">
        <v>4.9999900000000004</v>
      </c>
      <c r="E17" s="8">
        <v>4.9999900000000004</v>
      </c>
      <c r="F17" s="8">
        <v>4.9999900000000004</v>
      </c>
      <c r="G17" s="8">
        <v>4.9999900000000004</v>
      </c>
      <c r="H17" s="9">
        <f t="shared" si="4"/>
        <v>4.9999900000000004</v>
      </c>
      <c r="J17" s="7" t="s">
        <v>2</v>
      </c>
      <c r="K17" s="8">
        <v>4.9999900000000004</v>
      </c>
      <c r="L17" s="8">
        <v>4.9999900000000004</v>
      </c>
      <c r="M17" s="8">
        <v>4.9999900000000004</v>
      </c>
      <c r="N17" s="8">
        <v>4.9999900000000004</v>
      </c>
      <c r="O17" s="8">
        <v>4.9999900000000004</v>
      </c>
      <c r="P17" s="9">
        <f t="shared" si="5"/>
        <v>4.9999900000000004</v>
      </c>
      <c r="R17" s="25" t="s">
        <v>20</v>
      </c>
      <c r="S17" s="34"/>
      <c r="T17" s="5">
        <f>AVERAGE(H37,P37)</f>
        <v>4.9995899999999995</v>
      </c>
      <c r="V17" s="25" t="s">
        <v>20</v>
      </c>
      <c r="W17" s="34"/>
      <c r="X17" s="5">
        <f>AVERAGE(H36,P36)</f>
        <v>49.491154999999992</v>
      </c>
    </row>
    <row r="18" spans="2:24" ht="15" thickBot="1" x14ac:dyDescent="0.4">
      <c r="B18" s="7" t="s">
        <v>0</v>
      </c>
      <c r="C18" s="6">
        <v>97900</v>
      </c>
      <c r="D18" s="4">
        <v>97500</v>
      </c>
      <c r="E18" s="4">
        <v>87500</v>
      </c>
      <c r="F18" s="4">
        <v>96800</v>
      </c>
      <c r="G18" s="4">
        <v>87900</v>
      </c>
      <c r="H18" s="9">
        <f>AVERAGE(C18:G18)</f>
        <v>93520</v>
      </c>
      <c r="J18" s="2" t="s">
        <v>0</v>
      </c>
      <c r="K18" s="6">
        <v>88500</v>
      </c>
      <c r="L18" s="4">
        <v>87200</v>
      </c>
      <c r="M18" s="4">
        <v>90100</v>
      </c>
      <c r="N18" s="4">
        <v>86400</v>
      </c>
      <c r="O18" s="4">
        <v>85700</v>
      </c>
      <c r="P18" s="3">
        <f>AVERAGE(K18:O18)</f>
        <v>87580</v>
      </c>
    </row>
    <row r="19" spans="2:24" ht="15" thickBot="1" x14ac:dyDescent="0.4">
      <c r="B19" s="15" t="s">
        <v>14</v>
      </c>
      <c r="C19" s="11"/>
      <c r="D19" s="10"/>
      <c r="E19" s="10"/>
      <c r="F19" s="10"/>
      <c r="G19" s="10"/>
      <c r="H19" s="16">
        <f>H8/H18</f>
        <v>3.1330196749358428</v>
      </c>
      <c r="J19" s="15" t="s">
        <v>14</v>
      </c>
      <c r="K19" s="11"/>
      <c r="L19" s="10"/>
      <c r="M19" s="10"/>
      <c r="N19" s="10"/>
      <c r="O19" s="10"/>
      <c r="P19" s="5">
        <f>P8/P18</f>
        <v>2.4548983786252569</v>
      </c>
    </row>
    <row r="20" spans="2:24" x14ac:dyDescent="0.35">
      <c r="B20" s="14"/>
      <c r="C20" s="11"/>
      <c r="D20" s="10"/>
      <c r="E20" s="10"/>
      <c r="F20" s="10"/>
      <c r="G20" s="10"/>
      <c r="H20" s="10"/>
      <c r="J20" s="14"/>
      <c r="K20" s="11"/>
      <c r="L20" s="14"/>
      <c r="M20" s="10"/>
      <c r="N20" s="10"/>
      <c r="O20" s="10"/>
      <c r="P20" s="10"/>
    </row>
    <row r="22" spans="2:24" ht="15" thickBot="1" x14ac:dyDescent="0.4">
      <c r="V22" s="21"/>
      <c r="W22" s="21"/>
      <c r="X22" s="21"/>
    </row>
    <row r="23" spans="2:24" x14ac:dyDescent="0.35">
      <c r="B23" s="27" t="s">
        <v>7</v>
      </c>
      <c r="C23" s="28"/>
      <c r="D23" s="28"/>
      <c r="E23" s="28"/>
      <c r="F23" s="28"/>
      <c r="G23" s="28"/>
      <c r="H23" s="29"/>
      <c r="J23" s="27" t="s">
        <v>8</v>
      </c>
      <c r="K23" s="28"/>
      <c r="L23" s="28"/>
      <c r="M23" s="28"/>
      <c r="N23" s="28"/>
      <c r="O23" s="28"/>
      <c r="P23" s="29"/>
      <c r="R23" s="27" t="s">
        <v>24</v>
      </c>
      <c r="S23" s="28"/>
      <c r="T23" s="29"/>
      <c r="V23" s="27" t="s">
        <v>25</v>
      </c>
      <c r="W23" s="28"/>
      <c r="X23" s="29"/>
    </row>
    <row r="24" spans="2:24" x14ac:dyDescent="0.35">
      <c r="B24" s="2" t="s">
        <v>4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3" t="s">
        <v>1</v>
      </c>
      <c r="J24" s="2" t="s">
        <v>4</v>
      </c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3" t="s">
        <v>1</v>
      </c>
      <c r="R24" s="30" t="s">
        <v>17</v>
      </c>
      <c r="S24" s="31"/>
      <c r="T24" s="3">
        <f>AVERAGE(H5,P5)</f>
        <v>105257</v>
      </c>
      <c r="V24" s="30" t="s">
        <v>26</v>
      </c>
      <c r="W24" s="31"/>
      <c r="X24" s="24">
        <v>4</v>
      </c>
    </row>
    <row r="25" spans="2:24" x14ac:dyDescent="0.35">
      <c r="B25" s="7" t="s">
        <v>3</v>
      </c>
      <c r="C25" s="8">
        <v>105262</v>
      </c>
      <c r="D25" s="8">
        <v>105272</v>
      </c>
      <c r="E25" s="8">
        <v>105266</v>
      </c>
      <c r="F25" s="8">
        <v>105271</v>
      </c>
      <c r="G25" s="8">
        <v>105268</v>
      </c>
      <c r="H25" s="9">
        <f>AVERAGE(C25:G25)</f>
        <v>105267.8</v>
      </c>
      <c r="J25" s="7" t="s">
        <v>3</v>
      </c>
      <c r="K25" s="8">
        <v>105263</v>
      </c>
      <c r="L25" s="8">
        <v>105263</v>
      </c>
      <c r="M25" s="8">
        <v>105283</v>
      </c>
      <c r="N25" s="8">
        <v>105265</v>
      </c>
      <c r="O25" s="8">
        <v>105265</v>
      </c>
      <c r="P25" s="9">
        <f>AVERAGE(K25:O25)</f>
        <v>105267.8</v>
      </c>
      <c r="R25" s="30" t="s">
        <v>18</v>
      </c>
      <c r="S25" s="31"/>
      <c r="T25" s="3">
        <f>AVERAGE(H15,P15)</f>
        <v>162470.20000000001</v>
      </c>
      <c r="V25" s="32" t="s">
        <v>18</v>
      </c>
      <c r="W25" s="33"/>
      <c r="X25" s="3">
        <f>AVERAGE(H19,P19)</f>
        <v>2.7939590267805499</v>
      </c>
    </row>
    <row r="26" spans="2:24" x14ac:dyDescent="0.35">
      <c r="B26" s="7" t="s">
        <v>1</v>
      </c>
      <c r="C26" s="8">
        <v>49.491160000000001</v>
      </c>
      <c r="D26" s="8">
        <v>49.491190000000003</v>
      </c>
      <c r="E26" s="8">
        <v>49.491109999999999</v>
      </c>
      <c r="F26" s="8">
        <v>49.491129999999998</v>
      </c>
      <c r="G26" s="8">
        <v>49.491129999999998</v>
      </c>
      <c r="H26" s="9">
        <f t="shared" ref="H26:H27" si="6">AVERAGE(C26:G26)</f>
        <v>49.491143999999998</v>
      </c>
      <c r="J26" s="7" t="s">
        <v>1</v>
      </c>
      <c r="K26" s="8">
        <v>49.491120000000002</v>
      </c>
      <c r="L26" s="8">
        <v>49.491210000000002</v>
      </c>
      <c r="M26" s="8">
        <v>49.491289999999999</v>
      </c>
      <c r="N26" s="8">
        <v>49.491230000000002</v>
      </c>
      <c r="O26" s="8">
        <v>49.491169999999997</v>
      </c>
      <c r="P26" s="9">
        <f t="shared" ref="P26:P27" si="7">AVERAGE(K26:O26)</f>
        <v>49.491204000000003</v>
      </c>
      <c r="R26" s="30" t="s">
        <v>19</v>
      </c>
      <c r="S26" s="31"/>
      <c r="T26" s="9">
        <f>AVERAGE(H25,P25)</f>
        <v>105267.8</v>
      </c>
      <c r="V26" s="32" t="s">
        <v>19</v>
      </c>
      <c r="W26" s="33"/>
      <c r="X26" s="9">
        <f>AVERAGE(H29,P29)</f>
        <v>2.5206565399433334</v>
      </c>
    </row>
    <row r="27" spans="2:24" ht="15" thickBot="1" x14ac:dyDescent="0.4">
      <c r="B27" s="7" t="s">
        <v>2</v>
      </c>
      <c r="C27" s="8">
        <v>4.9997299999999996</v>
      </c>
      <c r="D27" s="8">
        <v>4.9993699999999999</v>
      </c>
      <c r="E27" s="8">
        <v>4.9999000000000002</v>
      </c>
      <c r="F27" s="8">
        <v>4.9998300000000002</v>
      </c>
      <c r="G27" s="8">
        <v>4.9990500000000004</v>
      </c>
      <c r="H27" s="9">
        <f t="shared" si="6"/>
        <v>4.9995759999999994</v>
      </c>
      <c r="J27" s="7" t="s">
        <v>2</v>
      </c>
      <c r="K27" s="8">
        <v>4.9991099999999999</v>
      </c>
      <c r="L27" s="8">
        <v>4.9994699999999996</v>
      </c>
      <c r="M27" s="8">
        <v>4.99899</v>
      </c>
      <c r="N27" s="8">
        <v>4.9993499999999997</v>
      </c>
      <c r="O27" s="8">
        <v>4.9995500000000002</v>
      </c>
      <c r="P27" s="9">
        <f t="shared" si="7"/>
        <v>4.9992939999999999</v>
      </c>
      <c r="R27" s="25" t="s">
        <v>20</v>
      </c>
      <c r="S27" s="34"/>
      <c r="T27" s="5">
        <f>AVERAGE(H35,P35)</f>
        <v>105264</v>
      </c>
      <c r="V27" s="25" t="s">
        <v>20</v>
      </c>
      <c r="W27" s="26"/>
      <c r="X27" s="23">
        <f>AVERAGE(H39,P39)</f>
        <v>2.8243102252730079</v>
      </c>
    </row>
    <row r="28" spans="2:24" ht="15" thickBot="1" x14ac:dyDescent="0.4">
      <c r="B28" s="7" t="s">
        <v>0</v>
      </c>
      <c r="C28" s="6">
        <v>104500</v>
      </c>
      <c r="D28" s="4">
        <v>110400</v>
      </c>
      <c r="E28" s="4">
        <v>99530</v>
      </c>
      <c r="F28" s="4">
        <v>108200</v>
      </c>
      <c r="G28" s="4">
        <v>104040</v>
      </c>
      <c r="H28" s="9">
        <f>AVERAGE(C28:G28)</f>
        <v>105334</v>
      </c>
      <c r="J28" s="2" t="s">
        <v>0</v>
      </c>
      <c r="K28" s="6">
        <v>97850</v>
      </c>
      <c r="L28" s="4">
        <v>96430</v>
      </c>
      <c r="M28" s="4">
        <v>93570</v>
      </c>
      <c r="N28" s="4">
        <v>95540</v>
      </c>
      <c r="O28" s="4">
        <v>92340</v>
      </c>
      <c r="P28" s="3">
        <f>AVERAGE(K28:O28)</f>
        <v>95146</v>
      </c>
      <c r="V28" s="22"/>
      <c r="W28" s="22"/>
      <c r="X28" s="10"/>
    </row>
    <row r="29" spans="2:24" ht="15" thickBot="1" x14ac:dyDescent="0.4">
      <c r="B29" s="15" t="s">
        <v>14</v>
      </c>
      <c r="C29" s="11"/>
      <c r="D29" s="10"/>
      <c r="E29" s="10"/>
      <c r="F29" s="10"/>
      <c r="G29" s="10"/>
      <c r="H29" s="16">
        <f>H8/H28</f>
        <v>2.7816279643799722</v>
      </c>
      <c r="J29" s="15" t="s">
        <v>14</v>
      </c>
      <c r="K29" s="11"/>
      <c r="L29" s="10"/>
      <c r="M29" s="10"/>
      <c r="N29" s="10"/>
      <c r="O29" s="10"/>
      <c r="P29" s="18">
        <f>P8/P28</f>
        <v>2.259685115506695</v>
      </c>
      <c r="V29" s="21"/>
      <c r="W29" s="21"/>
      <c r="X29" s="21"/>
    </row>
    <row r="30" spans="2:24" x14ac:dyDescent="0.35">
      <c r="B30" s="14"/>
      <c r="C30" s="11"/>
      <c r="D30" s="10"/>
      <c r="E30" s="10"/>
      <c r="F30" s="10"/>
      <c r="G30" s="10"/>
      <c r="H30" s="10"/>
      <c r="J30" s="14"/>
      <c r="K30" s="11"/>
      <c r="L30" s="10"/>
      <c r="M30" s="10"/>
      <c r="N30" s="10"/>
      <c r="O30" s="10"/>
      <c r="P30" s="10"/>
    </row>
    <row r="32" spans="2:24" ht="15" thickBot="1" x14ac:dyDescent="0.4"/>
    <row r="33" spans="2:16" x14ac:dyDescent="0.35">
      <c r="B33" s="27" t="s">
        <v>11</v>
      </c>
      <c r="C33" s="28"/>
      <c r="D33" s="28"/>
      <c r="E33" s="28"/>
      <c r="F33" s="28"/>
      <c r="G33" s="28"/>
      <c r="H33" s="29"/>
      <c r="J33" s="27" t="s">
        <v>12</v>
      </c>
      <c r="K33" s="28"/>
      <c r="L33" s="28"/>
      <c r="M33" s="28"/>
      <c r="N33" s="28"/>
      <c r="O33" s="28"/>
      <c r="P33" s="29"/>
    </row>
    <row r="34" spans="2:16" x14ac:dyDescent="0.35">
      <c r="B34" s="2" t="s">
        <v>4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3" t="s">
        <v>1</v>
      </c>
      <c r="J34" s="2" t="s">
        <v>4</v>
      </c>
      <c r="K34" s="1">
        <v>1</v>
      </c>
      <c r="L34" s="1">
        <v>2</v>
      </c>
      <c r="M34" s="1">
        <v>3</v>
      </c>
      <c r="N34" s="1">
        <v>4</v>
      </c>
      <c r="O34" s="1">
        <v>5</v>
      </c>
      <c r="P34" s="3" t="s">
        <v>1</v>
      </c>
    </row>
    <row r="35" spans="2:16" x14ac:dyDescent="0.35">
      <c r="B35" s="7" t="s">
        <v>3</v>
      </c>
      <c r="C35" s="8">
        <v>105267</v>
      </c>
      <c r="D35" s="8">
        <v>105264</v>
      </c>
      <c r="E35" s="8">
        <v>105274</v>
      </c>
      <c r="F35" s="8">
        <v>105276</v>
      </c>
      <c r="G35" s="8">
        <v>105264</v>
      </c>
      <c r="H35" s="9">
        <f>AVERAGE(C35:G35)</f>
        <v>105269</v>
      </c>
      <c r="J35" s="7" t="s">
        <v>3</v>
      </c>
      <c r="K35" s="8">
        <v>105258</v>
      </c>
      <c r="L35" s="8">
        <v>105259</v>
      </c>
      <c r="M35" s="8">
        <v>105257</v>
      </c>
      <c r="N35" s="8">
        <v>105261</v>
      </c>
      <c r="O35" s="8">
        <v>105260</v>
      </c>
      <c r="P35" s="9">
        <f>AVERAGE(K35:O35)</f>
        <v>105259</v>
      </c>
    </row>
    <row r="36" spans="2:16" x14ac:dyDescent="0.35">
      <c r="B36" s="7" t="s">
        <v>1</v>
      </c>
      <c r="C36" s="8">
        <v>49.491199999999999</v>
      </c>
      <c r="D36" s="8">
        <v>49.490189999999998</v>
      </c>
      <c r="E36" s="8">
        <v>49.491149999999998</v>
      </c>
      <c r="F36" s="8">
        <v>49.491199999999999</v>
      </c>
      <c r="G36" s="8">
        <v>49.490989999999996</v>
      </c>
      <c r="H36" s="9">
        <f t="shared" ref="H36:H37" si="8">AVERAGE(C36:G36)</f>
        <v>49.490945999999994</v>
      </c>
      <c r="J36" s="7" t="s">
        <v>1</v>
      </c>
      <c r="K36" s="8">
        <v>49.49136</v>
      </c>
      <c r="L36" s="8">
        <v>49.491370000000003</v>
      </c>
      <c r="M36" s="8">
        <v>49.491329999999998</v>
      </c>
      <c r="N36" s="8">
        <v>49.491379999999999</v>
      </c>
      <c r="O36" s="8">
        <v>49.491379999999999</v>
      </c>
      <c r="P36" s="9">
        <f t="shared" ref="P36:P37" si="9">AVERAGE(K36:O36)</f>
        <v>49.491363999999997</v>
      </c>
    </row>
    <row r="37" spans="2:16" x14ac:dyDescent="0.35">
      <c r="B37" s="7" t="s">
        <v>2</v>
      </c>
      <c r="C37" s="8">
        <v>4.9992799999999997</v>
      </c>
      <c r="D37" s="8">
        <v>4.99953</v>
      </c>
      <c r="E37" s="8">
        <v>4.9998800000000001</v>
      </c>
      <c r="F37" s="8">
        <v>4.99932</v>
      </c>
      <c r="G37" s="8">
        <v>4.9997400000000001</v>
      </c>
      <c r="H37" s="9">
        <f t="shared" si="8"/>
        <v>4.9995500000000002</v>
      </c>
      <c r="J37" s="7" t="s">
        <v>2</v>
      </c>
      <c r="K37" s="8">
        <v>4.9998500000000003</v>
      </c>
      <c r="L37" s="8">
        <v>4.9999599999999997</v>
      </c>
      <c r="M37" s="8">
        <v>4.99864</v>
      </c>
      <c r="N37" s="8">
        <v>4.99986</v>
      </c>
      <c r="O37" s="8">
        <v>4.9998399999999998</v>
      </c>
      <c r="P37" s="9">
        <f t="shared" si="9"/>
        <v>4.9996299999999998</v>
      </c>
    </row>
    <row r="38" spans="2:16" ht="15" thickBot="1" x14ac:dyDescent="0.4">
      <c r="B38" s="7" t="s">
        <v>0</v>
      </c>
      <c r="C38" s="6">
        <v>91050</v>
      </c>
      <c r="D38" s="4">
        <v>90030</v>
      </c>
      <c r="E38" s="4">
        <v>87030</v>
      </c>
      <c r="F38" s="4">
        <v>89490</v>
      </c>
      <c r="G38" s="4">
        <v>88480</v>
      </c>
      <c r="H38" s="9">
        <f>AVERAGE(C38:G38)</f>
        <v>89216</v>
      </c>
      <c r="J38" s="2" t="s">
        <v>0</v>
      </c>
      <c r="K38" s="6">
        <v>91040</v>
      </c>
      <c r="L38" s="4">
        <v>89820</v>
      </c>
      <c r="M38" s="4">
        <v>90210</v>
      </c>
      <c r="N38" s="4">
        <v>92060</v>
      </c>
      <c r="O38" s="4">
        <v>91520</v>
      </c>
      <c r="P38" s="3">
        <f>AVERAGE(K38:O38)</f>
        <v>90930</v>
      </c>
    </row>
    <row r="39" spans="2:16" ht="15" thickBot="1" x14ac:dyDescent="0.4">
      <c r="B39" s="15" t="s">
        <v>14</v>
      </c>
      <c r="C39" s="11"/>
      <c r="D39" s="10"/>
      <c r="E39" s="10"/>
      <c r="F39" s="10"/>
      <c r="G39" s="10"/>
      <c r="H39" s="16">
        <f>H8/H38</f>
        <v>3.2841642754662841</v>
      </c>
      <c r="J39" s="15" t="s">
        <v>14</v>
      </c>
      <c r="K39" s="11"/>
      <c r="L39" s="10"/>
      <c r="M39" s="10"/>
      <c r="N39" s="10"/>
      <c r="O39" s="10"/>
      <c r="P39" s="18">
        <f>P8/P38</f>
        <v>2.3644561750797317</v>
      </c>
    </row>
    <row r="40" spans="2:16" x14ac:dyDescent="0.35">
      <c r="B40" s="14"/>
      <c r="C40" s="11"/>
      <c r="D40" s="10"/>
      <c r="E40" s="10"/>
      <c r="F40" s="10"/>
      <c r="G40" s="10"/>
      <c r="H40" s="10"/>
      <c r="J40" s="14"/>
      <c r="K40" s="11"/>
      <c r="L40" s="10"/>
      <c r="M40" s="10"/>
      <c r="N40" s="10"/>
      <c r="O40" s="10"/>
      <c r="P40" s="10"/>
    </row>
  </sheetData>
  <mergeCells count="38">
    <mergeCell ref="B33:H33"/>
    <mergeCell ref="J33:P33"/>
    <mergeCell ref="B3:H3"/>
    <mergeCell ref="B23:H23"/>
    <mergeCell ref="J3:P3"/>
    <mergeCell ref="J23:P23"/>
    <mergeCell ref="B13:H13"/>
    <mergeCell ref="J13:P13"/>
    <mergeCell ref="R3:T3"/>
    <mergeCell ref="R4:S4"/>
    <mergeCell ref="R5:S5"/>
    <mergeCell ref="R6:S6"/>
    <mergeCell ref="R7:S7"/>
    <mergeCell ref="V3:X3"/>
    <mergeCell ref="V4:W4"/>
    <mergeCell ref="V5:W5"/>
    <mergeCell ref="V6:W6"/>
    <mergeCell ref="V7:W7"/>
    <mergeCell ref="R13:T13"/>
    <mergeCell ref="R14:S14"/>
    <mergeCell ref="R15:S15"/>
    <mergeCell ref="R16:S16"/>
    <mergeCell ref="R17:S17"/>
    <mergeCell ref="V13:X13"/>
    <mergeCell ref="V14:W14"/>
    <mergeCell ref="V15:W15"/>
    <mergeCell ref="V16:W16"/>
    <mergeCell ref="V17:W17"/>
    <mergeCell ref="R23:T23"/>
    <mergeCell ref="R24:S24"/>
    <mergeCell ref="R25:S25"/>
    <mergeCell ref="R26:S26"/>
    <mergeCell ref="R27:S27"/>
    <mergeCell ref="V27:W27"/>
    <mergeCell ref="V23:X23"/>
    <mergeCell ref="V24:W24"/>
    <mergeCell ref="V25:W25"/>
    <mergeCell ref="V26:W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6E30-5E6A-4377-81D1-9EAB8330C140}">
  <dimension ref="A1"/>
  <sheetViews>
    <sheetView tabSelected="1" zoomScale="85" zoomScaleNormal="85" workbookViewId="0">
      <selection activeCell="Z33" sqref="Z3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Palomar</dc:creator>
  <cp:lastModifiedBy>Ulysses Palomar</cp:lastModifiedBy>
  <dcterms:created xsi:type="dcterms:W3CDTF">2015-06-05T18:17:20Z</dcterms:created>
  <dcterms:modified xsi:type="dcterms:W3CDTF">2022-12-01T00:50:21Z</dcterms:modified>
</cp:coreProperties>
</file>